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21\"/>
    </mc:Choice>
  </mc:AlternateContent>
  <xr:revisionPtr revIDLastSave="0" documentId="13_ncr:1_{437ADDC0-E615-425D-B6F1-9B9101CEA2D0}" xr6:coauthVersionLast="47" xr6:coauthVersionMax="47" xr10:uidLastSave="{00000000-0000-0000-0000-000000000000}"/>
  <workbookProtection workbookAlgorithmName="SHA-512" workbookHashValue="DlO0Xa5Pzc6qus7CMhzI4ca4adW/+B63S/MFdnMwQV+wwo+jCtNlb0BIU0mDm+TfnFZkPpwewnX0aehaJltlRQ==" workbookSaltValue="E/L1eRZBPLDipjq7eOZuSw==" workbookSpinCount="100000" lockStructure="1"/>
  <bookViews>
    <workbookView xWindow="20370" yWindow="435" windowWidth="20730" windowHeight="11160" tabRatio="637" xr2:uid="{00000000-000D-0000-FFFF-FFFF00000000}"/>
  </bookViews>
  <sheets>
    <sheet name="FY2021 Report" sheetId="1" r:id="rId1"/>
    <sheet name="Data Information" sheetId="5" r:id="rId2"/>
    <sheet name="components" sheetId="4" state="hidden" r:id="rId3"/>
    <sheet name="counties" sheetId="7" state="hidden" r:id="rId4"/>
    <sheet name="sim_dist" sheetId="8" state="hidden" r:id="rId5"/>
    <sheet name="state" sheetId="9" state="hidden" r:id="rId6"/>
    <sheet name="EPP" sheetId="11" state="hidden" r:id="rId7"/>
    <sheet name="Expenditure Equivalent Pupil" sheetId="13" r:id="rId8"/>
  </sheets>
  <externalReferences>
    <externalReference r:id="rId9"/>
  </externalReferences>
  <definedNames>
    <definedName name="_xlnm._FilterDatabase" localSheetId="6" hidden="1">EPP!$A$1:$A$611</definedName>
    <definedName name="components">components!$A$1:$AS$608</definedName>
    <definedName name="counties2" localSheetId="3">counties!$A$1:$AM$89</definedName>
    <definedName name="counties2">#REF!</definedName>
    <definedName name="dist_names" localSheetId="7">[1]components!$A$2:$A$612</definedName>
    <definedName name="dist_names">components!$A$3:$A$609</definedName>
    <definedName name="_xlnm.Print_Area" localSheetId="1">'Data Information'!$A$1:$F$71</definedName>
    <definedName name="_xlnm.Print_Area" localSheetId="7">'Expenditure Equivalent Pupil'!$A$1:$N$29</definedName>
    <definedName name="_xlnm.Print_Area" localSheetId="0">'FY2021 Report'!$A$1:$J$65</definedName>
    <definedName name="sim_dist2">sim_dist!$A$1:$AM$608</definedName>
    <definedName name="state1">state!$A$1:$AL$1</definedName>
    <definedName name="test">components!$A$3:$A$609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D23" i="1" l="1"/>
  <c r="D9" i="1"/>
  <c r="D54" i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0" i="13"/>
  <c r="F15" i="1"/>
  <c r="F13" i="1"/>
  <c r="E22" i="13"/>
  <c r="D59" i="1"/>
  <c r="D39" i="1"/>
  <c r="D16" i="1"/>
  <c r="D53" i="1"/>
  <c r="D31" i="1"/>
  <c r="D57" i="1"/>
  <c r="D37" i="1"/>
  <c r="D14" i="1"/>
  <c r="D40" i="1"/>
  <c r="D13" i="1"/>
  <c r="F31" i="1"/>
  <c r="F56" i="1"/>
  <c r="A10" i="13"/>
  <c r="D10" i="13"/>
  <c r="F48" i="1"/>
  <c r="F39" i="1"/>
  <c r="D7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46" i="1"/>
  <c r="E38" i="1"/>
  <c r="E31" i="1"/>
  <c r="E29" i="1"/>
  <c r="E15" i="1"/>
  <c r="E39" i="1"/>
  <c r="E51" i="1" l="1"/>
  <c r="E43" i="1"/>
  <c r="E33" i="1"/>
  <c r="E59" i="1"/>
  <c r="E62" i="1"/>
  <c r="E14" i="1"/>
  <c r="E58" i="1"/>
  <c r="E50" i="1"/>
  <c r="E47" i="1"/>
  <c r="E27" i="1"/>
  <c r="E61" i="1"/>
  <c r="E56" i="1"/>
  <c r="E48" i="1"/>
  <c r="E63" i="1"/>
  <c r="E53" i="1"/>
  <c r="E32" i="1"/>
  <c r="E40" i="1"/>
  <c r="E24" i="1"/>
  <c r="E52" i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<sst xmlns="http://schemas.openxmlformats.org/spreadsheetml/2006/main" count="4986" uniqueCount="1577">
  <si>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</si>
  <si>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</si>
  <si>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</si>
  <si>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</si>
  <si>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</si>
  <si>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</si>
  <si>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</si>
  <si>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</si>
  <si>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</si>
  <si>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</si>
  <si>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</si>
  <si>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</si>
  <si>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</si>
  <si>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</si>
  <si>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</si>
  <si>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</si>
  <si>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</si>
  <si>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</si>
  <si>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</si>
  <si>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</si>
  <si>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</si>
  <si>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</si>
  <si>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</si>
  <si>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</si>
  <si>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</si>
  <si>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</si>
  <si>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</si>
  <si>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</si>
  <si>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</si>
  <si>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</si>
  <si>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</si>
  <si>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</si>
  <si>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</si>
  <si>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</si>
  <si>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</si>
  <si>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</si>
  <si>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</si>
  <si>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</si>
  <si>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</si>
  <si>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</si>
  <si>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</si>
  <si>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</si>
  <si>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</si>
  <si>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</si>
  <si>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</si>
  <si>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</si>
  <si>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</si>
  <si>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</si>
  <si>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</si>
  <si>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</si>
  <si>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</si>
  <si>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</si>
  <si>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</si>
  <si>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</si>
  <si>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</si>
  <si>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</si>
  <si>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</si>
  <si>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</si>
  <si>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</si>
  <si>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</si>
  <si>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</si>
  <si>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</si>
  <si>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</si>
  <si>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</si>
  <si>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</si>
  <si>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perm_improv_08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</si>
  <si>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</si>
  <si>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</si>
  <si>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</si>
  <si>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</si>
  <si>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</si>
  <si>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</si>
  <si>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</si>
  <si>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</si>
  <si>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</si>
  <si>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</si>
  <si>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</si>
  <si>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</si>
  <si>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</si>
  <si>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</si>
  <si>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</si>
  <si>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</si>
  <si>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</si>
  <si>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</si>
  <si>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</si>
  <si>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</si>
  <si>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</si>
  <si>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</si>
  <si>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</si>
  <si>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</si>
  <si>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</si>
  <si>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</si>
  <si>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</si>
  <si>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</si>
  <si>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</si>
  <si>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</si>
  <si>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</si>
  <si>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</si>
  <si>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</si>
  <si>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</si>
  <si>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</si>
  <si>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</si>
  <si>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</si>
  <si>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</si>
  <si>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</si>
  <si>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</si>
  <si>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</si>
  <si>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</si>
  <si>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</si>
  <si>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</si>
  <si>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</si>
  <si>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</si>
  <si>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</si>
  <si>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</si>
  <si>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</si>
  <si>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</si>
  <si>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</si>
  <si>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</si>
  <si>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</si>
  <si>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</si>
  <si>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</si>
  <si>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</si>
  <si>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</si>
  <si>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</si>
  <si>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</si>
  <si>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</si>
  <si>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</si>
  <si>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</si>
  <si>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</si>
  <si>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</si>
  <si>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</si>
  <si>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</si>
  <si>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</si>
  <si>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</si>
  <si>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</si>
  <si>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</si>
  <si>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</si>
  <si>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</si>
  <si>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</si>
  <si>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</si>
  <si>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</si>
  <si>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</si>
  <si>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</si>
  <si>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</si>
  <si>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</si>
  <si>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</si>
  <si>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</si>
  <si>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</si>
  <si>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</si>
  <si>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</si>
  <si>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</si>
  <si>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</si>
  <si>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</si>
  <si>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</si>
  <si>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</si>
  <si>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</si>
  <si>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</si>
  <si>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</si>
  <si>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</si>
  <si>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</si>
  <si>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</si>
  <si>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</si>
  <si>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</si>
  <si>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</si>
  <si>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</si>
  <si>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</si>
  <si>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</si>
  <si>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</si>
  <si>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</si>
  <si>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</si>
  <si>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</si>
  <si>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</si>
  <si>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</si>
  <si>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</si>
  <si>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</si>
  <si>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</si>
  <si>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</si>
  <si>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</si>
  <si>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</si>
  <si>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</si>
  <si>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</si>
  <si>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</si>
  <si>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</si>
  <si>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</si>
  <si>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</si>
  <si>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</si>
  <si>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</si>
  <si>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</si>
  <si>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</si>
  <si>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</si>
  <si>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</si>
  <si>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</si>
  <si>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</si>
  <si>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</si>
  <si>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</si>
  <si>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</si>
  <si>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</si>
  <si>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</si>
  <si>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</si>
  <si>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</si>
  <si>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</si>
  <si>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</si>
  <si>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</si>
  <si>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</si>
  <si>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</si>
  <si>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</si>
  <si>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</si>
  <si>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</si>
  <si>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</si>
  <si>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</si>
  <si>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</si>
  <si>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</si>
  <si>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</si>
  <si>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</si>
  <si>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</si>
  <si>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</si>
  <si>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</si>
  <si>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</si>
  <si>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</si>
  <si>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</si>
  <si>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</si>
  <si>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</si>
  <si>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</si>
  <si>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</si>
  <si>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</si>
  <si>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</si>
  <si>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</si>
  <si>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</si>
  <si>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</si>
  <si>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</si>
  <si>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</si>
  <si>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</si>
  <si>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</si>
  <si>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</si>
  <si>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</si>
  <si>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</si>
  <si>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</si>
  <si>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</si>
  <si>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</si>
  <si>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</si>
  <si>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</si>
  <si>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</si>
  <si>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</si>
  <si>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</si>
  <si>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</si>
  <si>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</si>
  <si>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</si>
  <si>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</si>
  <si>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</si>
  <si>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</si>
  <si>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</si>
  <si>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</si>
  <si>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</si>
  <si>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</si>
  <si>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</si>
  <si>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</si>
  <si>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</si>
  <si>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</si>
  <si>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</si>
  <si>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</si>
  <si>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</si>
  <si>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</si>
  <si>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</si>
  <si>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</si>
  <si>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</si>
  <si>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</si>
  <si>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</si>
  <si>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</si>
  <si>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</si>
  <si>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</si>
  <si>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</si>
  <si>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</si>
  <si>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</si>
  <si>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</si>
  <si>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</si>
  <si>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</si>
  <si>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</si>
  <si>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</si>
  <si>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</si>
  <si>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</si>
  <si>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</si>
  <si>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</si>
  <si>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</si>
  <si>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</si>
  <si>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</si>
  <si>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</si>
  <si>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</si>
  <si>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</si>
  <si>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</si>
  <si>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</si>
  <si>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</si>
  <si>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</si>
  <si>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</si>
  <si>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</si>
  <si>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</si>
  <si>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</si>
  <si>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</si>
  <si>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</si>
  <si>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</si>
  <si>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</si>
  <si>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</si>
  <si>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</si>
  <si>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</si>
  <si>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</si>
  <si>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</si>
  <si>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</si>
  <si>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</si>
  <si>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</si>
  <si>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</si>
  <si>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</si>
  <si>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</si>
  <si>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</si>
  <si>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</si>
  <si>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</si>
  <si>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</si>
  <si>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</si>
  <si>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</si>
  <si>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</si>
  <si>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</si>
  <si>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</si>
  <si>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</si>
  <si>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</si>
  <si>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</si>
  <si>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</si>
  <si>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</si>
  <si>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</si>
  <si>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</si>
  <si>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</si>
  <si>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</si>
  <si>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</si>
  <si>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</si>
  <si>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</si>
  <si>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</si>
  <si>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</si>
  <si>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</si>
  <si>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</si>
  <si>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</si>
  <si>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</si>
  <si>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</si>
  <si>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</si>
  <si>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</si>
  <si>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</si>
  <si>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</si>
  <si>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</si>
  <si>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</si>
  <si>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</si>
  <si>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</si>
  <si>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</si>
  <si>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</si>
  <si>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</si>
  <si>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</si>
  <si>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</si>
  <si>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</si>
  <si>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</si>
  <si>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</si>
  <si>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</si>
  <si>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</si>
  <si>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</si>
  <si>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</si>
  <si>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</si>
  <si>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</si>
  <si>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</si>
  <si>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</si>
  <si>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</si>
  <si>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</si>
  <si>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</si>
  <si>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</si>
  <si>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</si>
  <si>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</si>
  <si>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</si>
  <si>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</si>
  <si>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</si>
  <si>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</si>
  <si>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</si>
  <si>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</si>
  <si>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</si>
  <si>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</si>
  <si>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</si>
  <si>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</si>
  <si>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</si>
  <si>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</si>
  <si>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</si>
  <si>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</si>
  <si>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</si>
  <si>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</si>
  <si>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</si>
  <si>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</si>
  <si>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</si>
  <si>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</si>
  <si>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</si>
  <si>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</si>
  <si>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</si>
  <si>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</si>
  <si>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</si>
  <si>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</si>
  <si>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</si>
  <si>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</si>
  <si>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</si>
  <si>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</si>
  <si>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</si>
  <si>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</si>
  <si>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</si>
  <si>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</si>
  <si>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</si>
  <si>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</si>
  <si>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</si>
  <si>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</si>
  <si>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</si>
  <si>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</si>
  <si>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</si>
  <si>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</si>
  <si>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</si>
  <si>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</si>
  <si>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</si>
  <si>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</si>
  <si>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</si>
  <si>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</si>
  <si>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</si>
  <si>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</si>
  <si>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</si>
  <si>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</si>
  <si>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</si>
  <si>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</si>
  <si>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</si>
  <si>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</si>
  <si>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</si>
  <si>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</si>
  <si>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</si>
  <si>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</si>
  <si>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</si>
  <si>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</si>
  <si>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</si>
  <si>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</si>
  <si>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</si>
  <si>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</si>
  <si>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</si>
  <si>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</si>
  <si>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</si>
  <si>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</si>
  <si>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</si>
  <si>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</si>
  <si>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</si>
  <si>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</si>
  <si>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</si>
  <si>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</si>
  <si>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</si>
  <si>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</si>
  <si>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</si>
  <si>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</si>
  <si>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</si>
  <si>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</si>
  <si>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</si>
  <si>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</si>
  <si>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</si>
  <si>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</si>
  <si>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</si>
  <si>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</si>
  <si>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</si>
  <si>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</si>
  <si>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</si>
  <si>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</si>
  <si>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</si>
  <si>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</si>
  <si>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</si>
  <si>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</si>
  <si>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</si>
  <si>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</si>
  <si>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</si>
  <si>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</si>
  <si>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</si>
  <si>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</si>
  <si>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</si>
  <si>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</si>
  <si>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</si>
  <si>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</si>
  <si>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</si>
  <si>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</si>
  <si>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</si>
  <si>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</si>
  <si>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</si>
  <si>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</si>
  <si>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</si>
  <si>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</si>
  <si>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</si>
  <si>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</si>
  <si>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</si>
  <si>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</si>
  <si>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</si>
  <si>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</si>
  <si>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</si>
  <si>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</si>
  <si>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</si>
  <si>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</si>
  <si>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</si>
  <si>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</si>
  <si>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</si>
  <si>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</si>
  <si>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</si>
  <si>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</si>
  <si>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</si>
  <si>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</si>
  <si>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</si>
  <si>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</si>
  <si>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</si>
  <si>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</si>
  <si>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</si>
  <si>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</si>
  <si>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</si>
  <si>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</si>
  <si>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</si>
  <si>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</si>
  <si>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</si>
  <si>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</si>
  <si>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</si>
  <si>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</si>
  <si>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</si>
  <si>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</si>
  <si>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</si>
  <si>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</si>
  <si>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</si>
  <si>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</si>
  <si>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</si>
  <si>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</si>
  <si>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</si>
  <si>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</si>
  <si>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</si>
  <si>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</si>
  <si>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</si>
  <si>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</si>
  <si>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</si>
  <si>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</si>
  <si>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</si>
  <si>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</si>
  <si>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</si>
  <si>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</si>
  <si>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</si>
  <si>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</si>
  <si>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</si>
  <si>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</si>
  <si>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</si>
  <si>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</si>
  <si>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</si>
  <si>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</si>
  <si>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</si>
  <si>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</si>
  <si>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</si>
  <si>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</si>
  <si>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</si>
  <si>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</si>
  <si>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</si>
  <si>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</si>
  <si>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</si>
  <si>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</si>
  <si>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</si>
  <si>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</si>
  <si>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</si>
  <si>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</si>
  <si>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</si>
  <si>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</si>
  <si>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</si>
  <si>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</si>
  <si>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</si>
  <si>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</si>
  <si>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</si>
  <si>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</si>
  <si>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</si>
  <si>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</si>
  <si>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</si>
  <si>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</si>
  <si>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</si>
  <si>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</si>
  <si>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</si>
  <si>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</si>
  <si>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</si>
  <si>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</si>
  <si>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</si>
  <si>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</si>
  <si>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</si>
  <si>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</si>
  <si>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</si>
  <si>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</si>
  <si>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</si>
  <si>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</si>
  <si>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</si>
  <si>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</si>
  <si>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</si>
  <si>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</si>
  <si>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</si>
  <si>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</si>
  <si>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</si>
  <si>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</si>
  <si>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</si>
  <si>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</si>
  <si>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</si>
  <si>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</si>
  <si>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</si>
  <si>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</si>
  <si>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</si>
  <si>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</si>
  <si>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</si>
  <si>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</si>
  <si>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</si>
  <si>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</si>
  <si>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</si>
  <si>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</si>
  <si>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</si>
  <si>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</si>
  <si>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</si>
  <si>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</si>
  <si>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</si>
  <si>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</si>
  <si>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</si>
  <si>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</si>
  <si>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</si>
  <si>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</si>
  <si>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</si>
  <si>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</si>
  <si>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</si>
  <si>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</si>
  <si>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</si>
  <si>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</si>
  <si>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</si>
  <si>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</si>
  <si>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</si>
  <si>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</si>
  <si>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</si>
  <si>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</si>
  <si>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</si>
  <si>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</si>
  <si>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</si>
  <si>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</si>
  <si>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</si>
  <si>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</si>
  <si>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</si>
  <si>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</si>
  <si>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</si>
  <si>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</si>
  <si>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</si>
  <si>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</si>
  <si>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</si>
  <si>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</si>
  <si>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</si>
  <si>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</si>
  <si>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</si>
  <si>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</si>
  <si>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</si>
  <si>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</si>
  <si>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</si>
  <si>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</si>
  <si>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</si>
  <si>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</si>
  <si>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</si>
  <si>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</si>
  <si>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</si>
  <si>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</si>
  <si>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</si>
  <si>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</si>
  <si>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</si>
  <si>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</si>
  <si>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</si>
  <si>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</si>
  <si>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</si>
  <si>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</si>
  <si>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</si>
  <si>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</si>
  <si>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</si>
  <si>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</si>
  <si>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</si>
  <si>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</si>
  <si>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</si>
  <si>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</si>
  <si>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</si>
  <si>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</si>
  <si>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</si>
  <si>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</si>
  <si>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</si>
  <si>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</si>
  <si>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</si>
  <si>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</si>
  <si>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</si>
  <si>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</si>
  <si>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</si>
  <si>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</si>
  <si>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</si>
  <si>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</si>
  <si>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</si>
  <si>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</si>
  <si>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</si>
  <si>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</si>
  <si>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</si>
  <si>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</si>
  <si>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</si>
  <si>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</si>
  <si>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</si>
  <si>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</si>
  <si>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</si>
  <si>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</si>
  <si>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</si>
  <si>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</si>
  <si>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</si>
  <si>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</si>
  <si>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</si>
  <si>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</si>
  <si>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</si>
  <si>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</si>
  <si>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</si>
  <si>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</si>
  <si>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</si>
  <si>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</si>
  <si>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</si>
  <si>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</si>
  <si>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</si>
  <si>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</si>
  <si>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</si>
  <si>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</si>
  <si>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</si>
  <si>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</si>
  <si>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</si>
  <si>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</si>
  <si>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</si>
  <si>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</si>
  <si>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</si>
  <si>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</si>
  <si>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</si>
  <si>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</si>
  <si>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</si>
  <si>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</si>
  <si>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</si>
  <si>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</si>
  <si>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</si>
  <si>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</si>
  <si>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</si>
  <si>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</si>
  <si>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</si>
  <si>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</si>
  <si>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</si>
  <si>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</si>
  <si>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</si>
  <si>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</si>
  <si>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</si>
  <si>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</si>
  <si>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</si>
  <si>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</si>
  <si>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</si>
  <si>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</si>
  <si>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</si>
  <si>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</si>
  <si>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</si>
  <si>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</si>
  <si>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</si>
  <si>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</si>
  <si>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</si>
  <si>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</si>
  <si>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</si>
  <si>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</si>
  <si>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</si>
  <si>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</si>
  <si>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</si>
  <si>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</si>
  <si>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</si>
  <si>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</si>
  <si>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</si>
  <si>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</si>
  <si>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</si>
  <si>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</si>
  <si>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</si>
  <si>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</si>
  <si>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</si>
  <si>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</si>
  <si>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</si>
  <si>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</si>
  <si>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</si>
  <si>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</si>
  <si>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</si>
  <si>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</si>
  <si>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</si>
  <si>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</si>
  <si>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</si>
  <si>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</si>
  <si>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</si>
  <si>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</si>
  <si>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</si>
  <si>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</si>
  <si>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</si>
  <si>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</si>
  <si>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</si>
  <si>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</si>
  <si>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</si>
  <si>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</si>
  <si>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</si>
  <si>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</si>
  <si>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</si>
  <si>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</si>
  <si>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</si>
  <si>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</si>
  <si>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</si>
  <si>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</si>
  <si>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</si>
  <si>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</si>
  <si>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</si>
  <si>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</si>
  <si>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</si>
  <si>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</si>
  <si>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</si>
  <si>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</si>
  <si>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</si>
  <si>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</si>
  <si>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</si>
  <si>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</si>
  <si>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</si>
  <si>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</si>
  <si>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</si>
  <si>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</si>
  <si>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</si>
  <si>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</si>
  <si>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</si>
  <si>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</si>
  <si>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</si>
  <si>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</si>
  <si>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</si>
  <si>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</si>
  <si>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</si>
  <si>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</si>
  <si>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</si>
  <si>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</si>
  <si>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</si>
  <si>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</si>
  <si>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</si>
  <si>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</si>
  <si>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</si>
  <si>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</si>
  <si>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</si>
  <si>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</si>
  <si>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</si>
  <si>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</si>
  <si>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</si>
  <si>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</si>
  <si>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</si>
  <si>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</si>
  <si>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</si>
  <si>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</si>
  <si>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</si>
  <si>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</si>
  <si>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</si>
  <si>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</si>
  <si>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</si>
  <si>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</si>
  <si>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</si>
  <si>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</si>
  <si>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</si>
  <si>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</si>
  <si>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</si>
  <si>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</si>
  <si>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</si>
  <si>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</si>
  <si>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</si>
  <si>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</si>
  <si>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</si>
  <si>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</si>
  <si>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</si>
  <si>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</si>
  <si>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</si>
  <si>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</si>
  <si>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</si>
  <si>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</si>
  <si>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</si>
  <si>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</si>
  <si>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</si>
  <si>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</si>
  <si>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</si>
  <si>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</si>
  <si>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</si>
  <si>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</si>
  <si>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</si>
  <si>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</si>
  <si>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</si>
  <si>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</si>
  <si>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</si>
  <si>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</si>
  <si>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</si>
  <si>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</si>
  <si>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</si>
  <si>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</si>
  <si>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</si>
  <si>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</si>
  <si>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</si>
  <si>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</si>
  <si>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</si>
  <si>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</si>
  <si>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</si>
  <si>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</si>
  <si>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</si>
  <si>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</si>
  <si>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</si>
  <si>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</si>
  <si>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</si>
  <si>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</si>
  <si>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</si>
  <si>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</si>
  <si>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</si>
  <si>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</si>
  <si>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</si>
  <si>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</si>
  <si>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</si>
  <si>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</si>
  <si>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</si>
  <si>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</si>
  <si>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</si>
  <si>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</si>
  <si>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</si>
  <si>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</si>
  <si>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</si>
  <si>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</si>
  <si>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</si>
  <si>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</si>
  <si>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</si>
  <si>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</si>
  <si>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</si>
  <si>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</si>
  <si>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</si>
  <si>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</si>
  <si>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</si>
  <si>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</si>
  <si>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</si>
  <si>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</si>
  <si>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</si>
  <si>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</si>
  <si>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</si>
  <si>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</si>
  <si>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</si>
  <si>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</si>
  <si>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</si>
  <si>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</si>
  <si>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</si>
  <si>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</si>
  <si>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</si>
  <si>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</si>
  <si>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</si>
  <si>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</si>
  <si>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</si>
  <si>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</si>
  <si>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</si>
  <si>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</si>
  <si>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</si>
  <si>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</si>
  <si>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</si>
  <si>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</si>
  <si>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</si>
  <si>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</si>
  <si>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</si>
  <si>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</si>
  <si>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</si>
  <si>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</si>
  <si>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</si>
  <si>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</si>
  <si>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</si>
  <si>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</si>
  <si>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</si>
  <si>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</si>
  <si>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</si>
  <si>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</si>
  <si>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</si>
  <si>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</si>
  <si>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</si>
  <si>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</si>
  <si>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</si>
  <si>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</si>
  <si>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</si>
  <si>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</si>
  <si>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</si>
  <si>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</si>
  <si>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</si>
  <si>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</si>
  <si>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</si>
  <si>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</si>
  <si>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</si>
  <si>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</si>
  <si>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</si>
  <si>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</si>
  <si>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</si>
  <si>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Geneva Area City (Ashtabula)</t>
  </si>
  <si>
    <t>Genoa Area Local (Ottawa)</t>
  </si>
  <si>
    <t>Georgetown Exempted Village (Brown)</t>
  </si>
  <si>
    <t>Gibsonburg Exempted Village (Sandusky)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</si>
  <si>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</si>
  <si>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</si>
  <si>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</si>
  <si>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</si>
  <si>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</si>
  <si>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</si>
  <si>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</si>
  <si>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</si>
  <si>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</si>
  <si>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</si>
  <si>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</si>
  <si>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</si>
  <si>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</si>
  <si>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</si>
  <si>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</si>
  <si>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</si>
  <si>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</si>
  <si>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</si>
  <si>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</si>
  <si>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</si>
  <si>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</si>
  <si>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</si>
  <si>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</si>
  <si>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</si>
  <si>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</si>
  <si>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</si>
  <si>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</si>
  <si>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</si>
  <si>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</si>
  <si>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</si>
  <si>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</si>
  <si>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</si>
  <si>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</si>
  <si>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</si>
  <si>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</si>
  <si>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</si>
  <si>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</si>
  <si>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</si>
  <si>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</si>
  <si>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</si>
  <si>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</si>
  <si>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</si>
  <si>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</si>
  <si>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</si>
  <si>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</si>
  <si>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</si>
  <si>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</si>
  <si>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</si>
  <si>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</si>
  <si>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</si>
  <si>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</si>
  <si>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</si>
  <si>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</si>
  <si>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</si>
  <si>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</si>
  <si>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</si>
  <si>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</si>
  <si>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</si>
  <si>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</si>
  <si>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</si>
  <si>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</si>
  <si>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</si>
  <si>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</si>
  <si>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</si>
  <si>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</si>
  <si>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</si>
  <si>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</si>
  <si>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</si>
  <si>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</si>
  <si>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</si>
  <si>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</si>
  <si>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</si>
  <si>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</si>
  <si>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</si>
  <si>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</si>
  <si>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</si>
  <si>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</si>
  <si>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</si>
  <si>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</si>
  <si>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</si>
  <si>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</si>
  <si>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</si>
  <si>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</si>
  <si>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</si>
  <si>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</si>
  <si>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</si>
  <si>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</si>
  <si>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</si>
  <si>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</si>
  <si>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</si>
  <si>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</si>
  <si>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</si>
  <si>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</si>
  <si>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</si>
  <si>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</si>
  <si>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</si>
  <si>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</si>
  <si>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</si>
  <si>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</si>
  <si>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</si>
  <si>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</si>
  <si>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</si>
  <si>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</si>
  <si>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</si>
  <si>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</si>
  <si>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</si>
  <si>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</si>
  <si>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</si>
  <si>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</si>
  <si>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</si>
  <si>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</si>
  <si>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</si>
  <si>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</si>
  <si>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</si>
  <si>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</si>
  <si>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</si>
  <si>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</si>
  <si>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</si>
  <si>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</si>
  <si>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</si>
  <si>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</si>
  <si>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</si>
  <si>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</si>
  <si>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</si>
  <si>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</si>
  <si>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</si>
  <si>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</si>
  <si>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</si>
  <si>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</si>
  <si>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</si>
  <si>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</si>
  <si>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</si>
  <si>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</si>
  <si>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</si>
  <si>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</si>
  <si>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</si>
  <si>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</si>
  <si>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</si>
  <si>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</si>
  <si>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</si>
  <si>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</si>
  <si>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</si>
  <si>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</si>
  <si>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</si>
  <si>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</si>
  <si>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</si>
  <si>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</si>
  <si>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</si>
  <si>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</si>
  <si>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</si>
  <si>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</si>
  <si>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</si>
  <si>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</si>
  <si>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</si>
  <si>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</si>
  <si>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</si>
  <si>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</si>
  <si>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</si>
  <si>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</si>
  <si>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</si>
  <si>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</si>
  <si>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</si>
  <si>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</si>
  <si>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</si>
  <si>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</si>
  <si>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</si>
  <si>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</si>
  <si>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</si>
  <si>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</si>
  <si>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</si>
  <si>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</si>
  <si>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</si>
  <si>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</si>
  <si>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</si>
  <si>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</si>
  <si>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</si>
  <si>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</si>
  <si>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</si>
  <si>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</si>
  <si>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</si>
  <si>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</si>
  <si>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</si>
  <si>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</si>
  <si>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</si>
  <si>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</si>
  <si>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</si>
  <si>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</si>
  <si>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</si>
  <si>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</si>
  <si>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</si>
  <si>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</si>
  <si>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</si>
  <si>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</si>
  <si>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</si>
  <si>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</si>
  <si>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</si>
  <si>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</si>
  <si>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</si>
  <si>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</si>
  <si>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</si>
  <si>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</si>
  <si>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</si>
  <si>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</si>
  <si>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</si>
  <si>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</si>
  <si>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</si>
  <si>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</si>
  <si>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</si>
  <si>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</si>
  <si>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</si>
  <si>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</si>
  <si>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</si>
  <si>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</si>
  <si>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</si>
  <si>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</si>
  <si>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</si>
  <si>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</si>
  <si>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</si>
  <si>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</si>
  <si>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</si>
  <si>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</si>
  <si>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</si>
  <si>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</si>
  <si>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</si>
  <si>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</si>
  <si>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</si>
  <si>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</si>
  <si>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</si>
  <si>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</si>
  <si>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</si>
  <si>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</si>
  <si>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</si>
  <si>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</si>
  <si>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</si>
  <si>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</si>
  <si>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</si>
  <si>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</si>
  <si>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</si>
  <si>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</si>
  <si>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</si>
  <si>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</si>
  <si>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</si>
  <si>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</si>
  <si>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</si>
  <si>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</si>
  <si>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</si>
  <si>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</si>
  <si>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</si>
  <si>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</si>
  <si>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</si>
  <si>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</si>
  <si>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</si>
  <si>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</si>
  <si>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</si>
  <si>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</si>
  <si>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</si>
  <si>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</si>
  <si>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</si>
  <si>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</si>
  <si>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</si>
  <si>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</si>
  <si>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</si>
  <si>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</si>
  <si>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</si>
  <si>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</si>
  <si>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</si>
  <si>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</si>
  <si>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</si>
  <si>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</si>
  <si>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</si>
  <si>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</si>
  <si>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</si>
  <si>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</si>
  <si>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</si>
  <si>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</si>
  <si>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</si>
  <si>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</si>
  <si>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</si>
  <si>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</si>
  <si>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</si>
  <si>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</si>
  <si>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</si>
  <si>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</si>
  <si>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</si>
  <si>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</si>
  <si>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</si>
  <si>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</si>
  <si>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</si>
  <si>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</si>
  <si>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</si>
  <si>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</si>
  <si>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</si>
  <si>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</si>
  <si>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</si>
  <si>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</si>
  <si>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</si>
  <si>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</si>
  <si>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</si>
  <si>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</si>
  <si>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</si>
  <si>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</si>
  <si>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</si>
  <si>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</si>
  <si>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</si>
  <si>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</si>
  <si>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</si>
  <si>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</si>
  <si>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</si>
  <si>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</si>
  <si>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</si>
  <si>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</si>
  <si>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</si>
  <si>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</si>
  <si>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</si>
  <si>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</si>
  <si>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</si>
  <si>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</si>
  <si>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</si>
  <si>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</si>
  <si>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</si>
  <si>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</si>
  <si>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</si>
  <si>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</si>
  <si>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</si>
  <si>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</si>
  <si>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</si>
  <si>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</si>
  <si>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</si>
  <si>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</si>
  <si>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</si>
  <si>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</si>
  <si>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</si>
  <si>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</si>
  <si>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</si>
  <si>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</si>
  <si>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</si>
  <si>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</si>
  <si>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</si>
  <si>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</si>
  <si>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</si>
  <si>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</si>
  <si>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</si>
  <si>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</si>
  <si>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</si>
  <si>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</si>
  <si>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</si>
  <si>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</si>
  <si>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</si>
  <si>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</si>
  <si>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</si>
  <si>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</si>
  <si>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</si>
  <si>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</si>
  <si>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</si>
  <si>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</si>
  <si>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</si>
  <si>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</si>
  <si>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</si>
  <si>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</si>
  <si>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</si>
  <si>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</si>
  <si>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</si>
  <si>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</si>
  <si>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</si>
  <si>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</si>
  <si>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</si>
  <si>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</si>
  <si>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</si>
  <si>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</si>
  <si>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</si>
  <si>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</si>
  <si>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</si>
  <si>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</si>
  <si>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</si>
  <si>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</si>
  <si>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</si>
  <si>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</si>
  <si>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</si>
  <si>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</si>
  <si>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</si>
  <si>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</si>
  <si>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</si>
  <si>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</si>
  <si>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</si>
  <si>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</si>
  <si>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</si>
  <si>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</si>
  <si>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</si>
  <si>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</si>
  <si>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</si>
  <si>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</si>
  <si>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</si>
  <si>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</si>
  <si>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</si>
  <si>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</si>
  <si>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</si>
  <si>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</si>
  <si>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</si>
  <si>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</si>
  <si>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</si>
  <si>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</si>
  <si>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</si>
  <si>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</si>
  <si>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</si>
  <si>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</si>
  <si>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</si>
  <si>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</si>
  <si>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</si>
  <si>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</si>
  <si>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</si>
  <si>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</si>
  <si>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</si>
  <si>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</si>
  <si>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</si>
  <si>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</si>
  <si>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</si>
  <si>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</si>
  <si>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</si>
  <si>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</si>
  <si>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</si>
  <si>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</si>
  <si>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</si>
  <si>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</si>
  <si>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</si>
  <si>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</si>
  <si>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</si>
  <si>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</si>
  <si>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</si>
  <si>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</si>
  <si>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</si>
  <si>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</si>
  <si>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</si>
  <si>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</si>
  <si>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</si>
  <si>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</si>
  <si>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</si>
  <si>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</si>
  <si>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</si>
  <si>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</si>
  <si>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</si>
  <si>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</si>
  <si>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</si>
  <si>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</si>
  <si>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</si>
  <si>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</si>
  <si>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</si>
  <si>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</si>
  <si>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</si>
  <si>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</si>
  <si>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</si>
  <si>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</si>
  <si>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</si>
  <si>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</si>
  <si>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</si>
  <si>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</si>
  <si>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</si>
  <si>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</si>
  <si>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</si>
  <si>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</si>
  <si>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</si>
  <si>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</si>
  <si>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</si>
  <si>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</si>
  <si>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</si>
  <si>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</si>
  <si>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</si>
  <si>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</si>
  <si>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</si>
  <si>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</si>
  <si>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</si>
  <si>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</si>
  <si>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</si>
  <si>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</si>
  <si>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</si>
  <si>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</si>
  <si>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</si>
  <si>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</si>
  <si>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</si>
  <si>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</si>
  <si>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</si>
  <si>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</si>
  <si>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</si>
  <si>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</si>
  <si>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</si>
  <si>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</si>
  <si>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</si>
  <si>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</si>
  <si>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</si>
  <si>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</si>
  <si>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</si>
  <si>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</si>
  <si>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</si>
  <si>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</si>
  <si>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</si>
  <si>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</si>
  <si>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</si>
  <si>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</si>
  <si>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</si>
  <si>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</si>
  <si>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</si>
  <si>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</si>
  <si>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</si>
  <si>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</si>
  <si>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</si>
  <si>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</si>
  <si>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</si>
  <si>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</si>
  <si>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</si>
  <si>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</si>
  <si>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</si>
  <si>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</si>
  <si>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</si>
  <si>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</si>
  <si>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</si>
  <si>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</si>
  <si>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</si>
  <si>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</si>
  <si>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</si>
  <si>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</si>
  <si>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</si>
  <si>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</si>
  <si>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</si>
  <si>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</si>
  <si>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</si>
  <si>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</si>
  <si>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</si>
  <si>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</si>
  <si>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</si>
  <si>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</si>
  <si>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Total_EFM_ADM_FY13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</si>
  <si>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</si>
  <si>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</si>
  <si>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</si>
  <si>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</si>
  <si>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</si>
  <si>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</si>
  <si>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Riverdale Local (Hancock)</t>
  </si>
  <si>
    <t>Switzerland of Ohio Local (Monroe)</t>
  </si>
  <si>
    <t>McDonald Local (Trumbull)</t>
  </si>
  <si>
    <t>Edon Northwest Local (Williams)</t>
  </si>
  <si>
    <t>Adams County Ohio Valley Local (Adams)</t>
  </si>
  <si>
    <t>Value Added Composite Score 2016</t>
  </si>
  <si>
    <t>Property valuation per pupil (Tax Year 2016)</t>
  </si>
  <si>
    <t>Median Income (Tax Year 2016)</t>
  </si>
  <si>
    <t>S3</t>
  </si>
  <si>
    <t>S1</t>
  </si>
  <si>
    <t>S3, H</t>
  </si>
  <si>
    <t>L1</t>
  </si>
  <si>
    <t>Austintown Local Schools (Mahoning)</t>
  </si>
  <si>
    <t>Bowling Green City School District (Wood)</t>
  </si>
  <si>
    <t>Carey Exempted Village Schools (Wyandot)</t>
  </si>
  <si>
    <t>Cleveland Municipal (Cuyahoga)</t>
  </si>
  <si>
    <t>Columbus City School District (Franklin)</t>
  </si>
  <si>
    <t>East Cleveland City School District (Cuyahoga)</t>
  </si>
  <si>
    <t>Eastern Local School District (Pike)</t>
  </si>
  <si>
    <t>Edison Local (formerly Berlin-Milan) (Erie)</t>
  </si>
  <si>
    <t>Elyria City Schools (Lorain)</t>
  </si>
  <si>
    <t>Garfield Heights City Schools (Cuyahoga)</t>
  </si>
  <si>
    <t>Girard City School District (Trumbull)</t>
  </si>
  <si>
    <t>Grandview Heights Schools (Franklin)</t>
  </si>
  <si>
    <t>Huron City Schools (Erie)</t>
  </si>
  <si>
    <t>Kettering City School District (Montgomery)</t>
  </si>
  <si>
    <t>Medina City SD (Medina)</t>
  </si>
  <si>
    <t>New Lexington School District (Perry)</t>
  </si>
  <si>
    <t>North Union Local School District (Union)</t>
  </si>
  <si>
    <t>Northwood Local Schools (Wood)</t>
  </si>
  <si>
    <t>Oberlin City Schools (Lorain)</t>
  </si>
  <si>
    <t>Springfield City School District (Clark)</t>
  </si>
  <si>
    <t>Stow-Munroe Falls City School District (Summit)</t>
  </si>
  <si>
    <t>Sylvania Schools (Lucas)</t>
  </si>
  <si>
    <t>2020</t>
  </si>
  <si>
    <t>EMIS- 5 yr forecast, Oct FY20</t>
  </si>
  <si>
    <t/>
  </si>
  <si>
    <t>As reported on the district Local Report Card 2020</t>
  </si>
  <si>
    <t>2021</t>
  </si>
  <si>
    <t>Total Year-End ADM FY20</t>
  </si>
  <si>
    <t>Total Weighted EFM ADM FY20</t>
  </si>
  <si>
    <t>NR</t>
  </si>
  <si>
    <t>School District Fiscal Benchmark Report FY2021</t>
  </si>
  <si>
    <t>General Financial Condition Actual FY21</t>
  </si>
  <si>
    <t>Property valuation per pupil (Tax Year 2019)</t>
  </si>
  <si>
    <t>Median Income (Tax Year 2019)</t>
  </si>
  <si>
    <t>Permanent improvement tax rate (Tax Year 2019)</t>
  </si>
  <si>
    <t>As reported on the district Local Report Card 2021</t>
  </si>
  <si>
    <t>No data because no state testing in 2021</t>
  </si>
  <si>
    <t>2022</t>
  </si>
  <si>
    <t>FY2022 Actual Line 6.01</t>
  </si>
  <si>
    <t>FY2022 Actual Line 10.01/  Line 1.07</t>
  </si>
  <si>
    <t>Line 10.01 FY2021 Actual- Line 10.01 FY2022 Actual</t>
  </si>
  <si>
    <t>FY2022 Actual Lines 4.01,4.02,4.03,4.05,4.055,4.06/ Line 1.07</t>
  </si>
  <si>
    <t>FY2022 Actual Line 3.010+3.020/  Line 1.07</t>
  </si>
  <si>
    <t>2021, TY 2019</t>
  </si>
  <si>
    <t>SOES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</si>
</sst>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  <numFmt numFmtId="170" formatCode="[$$-409]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76">
    <xf numFmtId="0" fontId="0" fillId="0" borderId="0" xfId="0"/>
    <xf numFmtId="0" fontId="0" fillId="2" borderId="0" xfId="0" applyFill="1"/>
    <xf numFmtId="0" fontId="6" fillId="2" borderId="1" xfId="3" applyNumberFormat="1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Border="1" applyAlignment="1" applyProtection="1">
      <alignment horizontal="center"/>
      <protection hidden="1"/>
    </xf>
    <xf numFmtId="166" fontId="6" fillId="2" borderId="0" xfId="3" applyNumberFormat="1" applyFont="1" applyFill="1" applyBorder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Border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Border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NumberFormat="1" applyFont="1"/>
    <xf numFmtId="0" fontId="1" fillId="0" borderId="0" xfId="4" applyFont="1"/>
    <xf numFmtId="0" fontId="5" fillId="2" borderId="0" xfId="3" applyFont="1" applyFill="1" applyBorder="1" applyAlignment="1" applyProtection="1">
      <alignment horizontal="right" vertical="center"/>
      <protection locked="0" hidden="1"/>
    </xf>
    <xf numFmtId="0" fontId="1" fillId="2" borderId="0" xfId="3" applyFont="1" applyFill="1" applyBorder="1" applyAlignment="1" applyProtection="1">
      <alignment horizontal="center" vertical="center"/>
      <protection locked="0" hidden="1"/>
    </xf>
    <xf numFmtId="0" fontId="7" fillId="2" borderId="0" xfId="3" applyFont="1" applyFill="1" applyBorder="1" applyProtection="1">
      <protection hidden="1"/>
    </xf>
    <xf numFmtId="0" fontId="1" fillId="2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5" fillId="2" borderId="0" xfId="3" applyFont="1" applyFill="1" applyBorder="1" applyProtection="1">
      <protection hidden="1"/>
    </xf>
    <xf numFmtId="0" fontId="8" fillId="2" borderId="0" xfId="3" applyFont="1" applyFill="1" applyBorder="1" applyProtection="1">
      <protection hidden="1"/>
    </xf>
    <xf numFmtId="0" fontId="1" fillId="0" borderId="0" xfId="0" quotePrefix="1" applyNumberFormat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ont="1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ont="1" applyFill="1" applyAlignment="1">
      <alignment vertical="center"/>
    </xf>
    <xf numFmtId="0" fontId="11" fillId="2" borderId="0" xfId="2" applyFont="1" applyFill="1" applyAlignment="1" applyProtection="1">
      <alignment vertical="center"/>
    </xf>
    <xf numFmtId="0" fontId="1" fillId="2" borderId="0" xfId="3" applyFont="1" applyFill="1"/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1" fillId="2" borderId="0" xfId="3" applyFill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 applyBorder="1"/>
    <xf numFmtId="0" fontId="7" fillId="2" borderId="0" xfId="3" applyFont="1" applyFill="1" applyBorder="1" applyAlignment="1">
      <alignment horizontal="center"/>
    </xf>
    <xf numFmtId="0" fontId="1" fillId="2" borderId="0" xfId="3" applyFill="1" applyBorder="1"/>
    <xf numFmtId="0" fontId="1" fillId="2" borderId="1" xfId="3" applyFill="1" applyBorder="1"/>
    <xf numFmtId="49" fontId="1" fillId="2" borderId="1" xfId="3" applyNumberFormat="1" applyFill="1" applyBorder="1"/>
    <xf numFmtId="0" fontId="1" fillId="2" borderId="1" xfId="3" applyFont="1" applyFill="1" applyBorder="1"/>
    <xf numFmtId="49" fontId="1" fillId="2" borderId="0" xfId="3" applyNumberFormat="1" applyFill="1" applyBorder="1"/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/>
    <xf numFmtId="49" fontId="1" fillId="2" borderId="1" xfId="3" applyNumberFormat="1" applyFont="1" applyFill="1" applyBorder="1" applyAlignment="1">
      <alignment horizontal="center"/>
    </xf>
    <xf numFmtId="0" fontId="1" fillId="2" borderId="1" xfId="3" applyFont="1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0" xfId="3" applyFont="1" applyFill="1" applyBorder="1"/>
    <xf numFmtId="0" fontId="1" fillId="2" borderId="5" xfId="3" applyFill="1" applyBorder="1"/>
    <xf numFmtId="0" fontId="1" fillId="2" borderId="6" xfId="3" applyFill="1" applyBorder="1"/>
    <xf numFmtId="0" fontId="1" fillId="2" borderId="1" xfId="3" applyFont="1" applyFill="1" applyBorder="1" applyAlignment="1">
      <alignment vertical="center" wrapText="1"/>
    </xf>
    <xf numFmtId="0" fontId="8" fillId="2" borderId="1" xfId="3" applyFont="1" applyFill="1" applyBorder="1"/>
    <xf numFmtId="49" fontId="1" fillId="2" borderId="1" xfId="3" applyNumberFormat="1" applyFont="1" applyFill="1" applyBorder="1"/>
    <xf numFmtId="0" fontId="1" fillId="2" borderId="1" xfId="3" applyFont="1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NumberFormat="1" applyFont="1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ont="1" applyFill="1" applyBorder="1"/>
    <xf numFmtId="0" fontId="8" fillId="2" borderId="0" xfId="3" applyFont="1" applyFill="1" applyBorder="1"/>
    <xf numFmtId="49" fontId="8" fillId="2" borderId="1" xfId="3" applyNumberFormat="1" applyFont="1" applyFill="1" applyBorder="1"/>
    <xf numFmtId="0" fontId="1" fillId="2" borderId="7" xfId="3" applyFill="1" applyBorder="1"/>
    <xf numFmtId="49" fontId="1" fillId="2" borderId="0" xfId="3" applyNumberFormat="1" applyFill="1"/>
    <xf numFmtId="49" fontId="1" fillId="2" borderId="0" xfId="3" applyNumberFormat="1" applyFont="1" applyFill="1" applyBorder="1" applyAlignment="1">
      <alignment horizontal="center"/>
    </xf>
    <xf numFmtId="49" fontId="1" fillId="2" borderId="0" xfId="3" applyNumberFormat="1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0" fillId="0" borderId="0" xfId="0" applyFont="1"/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 applyFont="1"/>
    <xf numFmtId="0" fontId="1" fillId="0" borderId="0" xfId="6" applyFont="1"/>
    <xf numFmtId="0" fontId="1" fillId="0" borderId="0" xfId="6" applyFont="1" applyBorder="1" applyAlignment="1">
      <alignment vertical="center" wrapText="1"/>
    </xf>
    <xf numFmtId="0" fontId="1" fillId="0" borderId="0" xfId="3" applyFont="1" applyBorder="1"/>
    <xf numFmtId="0" fontId="1" fillId="0" borderId="0" xfId="6" applyFont="1" applyBorder="1" applyAlignment="1">
      <alignment vertical="center"/>
    </xf>
    <xf numFmtId="0" fontId="1" fillId="0" borderId="0" xfId="6" applyFont="1" applyBorder="1"/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" fillId="0" borderId="0" xfId="3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5" fontId="1" fillId="0" borderId="0" xfId="0" applyNumberFormat="1" applyFont="1" applyBorder="1"/>
    <xf numFmtId="168" fontId="1" fillId="0" borderId="0" xfId="0" applyNumberFormat="1" applyFont="1" applyBorder="1"/>
    <xf numFmtId="0" fontId="12" fillId="0" borderId="1" xfId="5" applyFont="1" applyBorder="1" applyAlignment="1">
      <alignment horizontal="center"/>
    </xf>
    <xf numFmtId="0" fontId="12" fillId="0" borderId="0" xfId="5" applyFont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5" applyNumberFormat="1" applyFont="1" applyBorder="1" applyAlignment="1">
      <alignment horizontal="center" wrapText="1"/>
    </xf>
    <xf numFmtId="169" fontId="1" fillId="0" borderId="0" xfId="0" applyNumberFormat="1" applyFont="1" applyBorder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" fillId="0" borderId="0" xfId="0" quotePrefix="1" applyNumberFormat="1" applyFont="1" applyFill="1"/>
    <xf numFmtId="0" fontId="0" fillId="0" borderId="0" xfId="0" quotePrefix="1" applyNumberFormat="1"/>
    <xf numFmtId="0" fontId="5" fillId="2" borderId="1" xfId="3" applyNumberFormat="1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Border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Border="1" applyAlignment="1" applyProtection="1">
      <alignment horizontal="right" vertical="center"/>
      <protection hidden="1"/>
    </xf>
    <xf numFmtId="0" fontId="1" fillId="2" borderId="2" xfId="3" applyFont="1" applyFill="1" applyBorder="1" applyAlignment="1">
      <alignment horizontal="center"/>
    </xf>
    <xf numFmtId="0" fontId="1" fillId="2" borderId="2" xfId="3" applyFill="1" applyBorder="1"/>
    <xf numFmtId="0" fontId="1" fillId="2" borderId="6" xfId="3" applyFont="1" applyFill="1" applyBorder="1"/>
    <xf numFmtId="0" fontId="0" fillId="0" borderId="0" xfId="0" applyFont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Fill="1" applyBorder="1" applyAlignment="1"/>
    <xf numFmtId="0" fontId="12" fillId="0" borderId="2" xfId="5" applyFont="1" applyFill="1" applyBorder="1" applyAlignment="1"/>
    <xf numFmtId="0" fontId="12" fillId="0" borderId="6" xfId="5" applyFont="1" applyFill="1" applyBorder="1" applyAlignment="1"/>
    <xf numFmtId="0" fontId="12" fillId="0" borderId="8" xfId="5" applyFont="1" applyFill="1" applyBorder="1" applyAlignment="1">
      <alignment horizontal="center"/>
    </xf>
    <xf numFmtId="0" fontId="12" fillId="0" borderId="0" xfId="5" applyFont="1" applyFill="1" applyBorder="1" applyAlignment="1"/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17" fillId="0" borderId="0" xfId="0" applyFont="1"/>
    <xf numFmtId="2" fontId="0" fillId="0" borderId="0" xfId="0" applyNumberFormat="1"/>
    <xf numFmtId="170" fontId="0" fillId="0" borderId="0" xfId="0" applyNumberFormat="1"/>
    <xf numFmtId="0" fontId="2" fillId="2" borderId="0" xfId="3" applyFont="1" applyFill="1" applyBorder="1" applyAlignment="1" applyProtection="1">
      <alignment horizontal="left" wrapText="1"/>
      <protection hidden="1"/>
    </xf>
    <xf numFmtId="0" fontId="4" fillId="2" borderId="0" xfId="3" applyFont="1" applyFill="1" applyBorder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ont="1" applyFill="1" applyBorder="1" applyAlignment="1" applyProtection="1">
      <alignment horizontal="left" vertical="top" wrapText="1"/>
      <protection hidden="1"/>
    </xf>
    <xf numFmtId="0" fontId="1" fillId="2" borderId="6" xfId="3" applyFont="1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Font="1" applyAlignment="1">
      <alignment horizontal="left" wrapText="1"/>
    </xf>
    <xf numFmtId="0" fontId="1" fillId="0" borderId="0" xfId="6" applyFont="1" applyBorder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5" x14ac:dyDescent="0.25"/>
  <cols>
    <col min="1" max="1" width="4.42578125" style="1" customWidth="1"/>
    <col min="2" max="2" width="5.5703125" style="1" customWidth="1"/>
    <col min="3" max="3" width="49.5703125" style="1" customWidth="1"/>
    <col min="4" max="10" width="25.140625" style="1" customWidth="1"/>
  </cols>
  <sheetData>
    <row r="1" spans="1:10" ht="23.25" customHeight="1" x14ac:dyDescent="0.35">
      <c r="A1" s="153" t="s">
        <v>1562</v>
      </c>
      <c r="B1" s="153"/>
      <c r="C1" s="153"/>
      <c r="D1" s="153"/>
      <c r="E1" s="126"/>
      <c r="F1" s="126"/>
      <c r="G1" s="126"/>
      <c r="H1" s="126"/>
      <c r="I1" s="126"/>
      <c r="J1" s="126"/>
    </row>
    <row r="2" spans="1:10" ht="18" x14ac:dyDescent="0.25">
      <c r="A2" s="127"/>
      <c r="B2" s="127"/>
      <c r="C2" s="127"/>
      <c r="D2" s="127"/>
      <c r="E2" s="126"/>
      <c r="F2" s="126"/>
      <c r="G2" s="126"/>
      <c r="H2" s="126"/>
      <c r="I2" s="126"/>
      <c r="J2" s="126"/>
    </row>
    <row r="3" spans="1:10" ht="44.25" customHeight="1" x14ac:dyDescent="0.25">
      <c r="A3" s="154" t="str">
        <f>IF(D5&lt;&gt;0,D5,"Please select a district")</f>
        <v>Please select a district</v>
      </c>
      <c r="B3" s="154"/>
      <c r="C3" s="155"/>
      <c r="D3" s="128" t="s">
        <v>0</v>
      </c>
      <c r="E3" s="129" t="s">
        <v>43</v>
      </c>
      <c r="F3" s="129" t="s">
        <v>44</v>
      </c>
      <c r="G3" s="129" t="s">
        <v>45</v>
      </c>
      <c r="H3" s="129" t="s">
        <v>46</v>
      </c>
      <c r="I3" s="129" t="s">
        <v>47</v>
      </c>
      <c r="J3" s="129" t="s">
        <v>48</v>
      </c>
    </row>
    <row r="4" spans="1:10" x14ac:dyDescent="0.25">
      <c r="A4" s="39"/>
      <c r="B4" s="39"/>
      <c r="C4" s="130" t="s">
        <v>1</v>
      </c>
      <c r="D4" s="2" t="str">
        <f>IF(D$5&lt;&gt;0,VLOOKUP(D5,components!A$3:B$612,2,FALSE),"")</f>
        <v/>
      </c>
      <c r="E4" s="121"/>
      <c r="F4" s="122"/>
      <c r="G4" s="122"/>
      <c r="H4" s="2" t="str">
        <f>IF(H$5&lt;&gt;0,VLOOKUP(H$5,components!A$3:B$612,2,FALSE),"")</f>
        <v/>
      </c>
      <c r="I4" s="2" t="str">
        <f>IF(I$5&lt;&gt;0,VLOOKUP(I$5,components!A$3:B$612,2,FALSE),"")</f>
        <v/>
      </c>
      <c r="J4" s="2" t="str">
        <f>IF(J$5&lt;&gt;0,VLOOKUP(J$5,components!A$3:B$612,2,FALSE),"")</f>
        <v/>
      </c>
    </row>
    <row r="5" spans="1:10" x14ac:dyDescent="0.25">
      <c r="A5" s="37"/>
      <c r="B5" s="37"/>
      <c r="C5" s="36" t="s">
        <v>2</v>
      </c>
      <c r="D5" s="46"/>
      <c r="E5" s="93" t="str">
        <f>IF(D$5&lt;&gt;0,VLOOKUP(D$4,components!B$3:C$612,2,FALSE),"")</f>
        <v/>
      </c>
      <c r="F5" s="123"/>
      <c r="G5" s="123"/>
      <c r="H5" s="46"/>
      <c r="I5" s="46"/>
      <c r="J5" s="46"/>
    </row>
    <row r="6" spans="1:10" ht="15.75" x14ac:dyDescent="0.25">
      <c r="A6" s="38" t="s">
        <v>3</v>
      </c>
      <c r="B6" s="38"/>
      <c r="C6" s="38"/>
      <c r="D6" s="3"/>
      <c r="E6" s="3"/>
      <c r="F6" s="3"/>
      <c r="G6" s="3"/>
      <c r="H6" s="3"/>
      <c r="I6" s="3"/>
      <c r="J6" s="3"/>
    </row>
    <row r="7" spans="1:10" s="89" customFormat="1" x14ac:dyDescent="0.25">
      <c r="A7" s="40"/>
      <c r="B7" s="90" t="s">
        <v>50</v>
      </c>
      <c r="C7" s="40"/>
      <c r="D7" s="4" t="str">
        <f>IF(D$5&lt;&gt;0,VLOOKUP(D$4,components!B$3:AS$612,3,FALSE),"")</f>
        <v/>
      </c>
      <c r="E7" s="12" t="s">
        <v>1429</v>
      </c>
      <c r="F7" s="12" t="s">
        <v>1429</v>
      </c>
      <c r="G7" s="12" t="s">
        <v>1429</v>
      </c>
      <c r="H7" s="4" t="str">
        <f>IF(H$5&lt;&gt;0,VLOOKUP(H$4,components!B$3:AU$612,3,FALSE),"")</f>
        <v/>
      </c>
      <c r="I7" s="4" t="str">
        <f>IF(I$5&lt;&gt;0,VLOOKUP(I$4,components!B$3:AV$612,3,FALSE),"")</f>
        <v/>
      </c>
      <c r="J7" s="4" t="str">
        <f>IF(J$5&lt;&gt;0,VLOOKUP(J$4,components!B$3:AW$612,3,FALSE),"")</f>
        <v/>
      </c>
    </row>
    <row r="8" spans="1:10" s="89" customFormat="1" x14ac:dyDescent="0.25">
      <c r="A8" s="40"/>
      <c r="B8" s="91" t="s">
        <v>1370</v>
      </c>
      <c r="C8" s="40"/>
      <c r="D8" s="14" t="str">
        <f>IF(D$5&lt;&gt;0,VLOOKUP(D$4,components!B$3:AS$612,4,FALSE),"")</f>
        <v/>
      </c>
      <c r="E8" s="12" t="s">
        <v>1429</v>
      </c>
      <c r="F8" s="12" t="s">
        <v>1429</v>
      </c>
      <c r="G8" s="12" t="s">
        <v>1429</v>
      </c>
      <c r="H8" s="4" t="str">
        <f>IF(H$5&lt;&gt;0,VLOOKUP(H$4,components!B$3:AU$612,4,FALSE),"")</f>
        <v/>
      </c>
      <c r="I8" s="4" t="str">
        <f>IF(I$5&lt;&gt;0,VLOOKUP(I$4,components!B$3:AV$612,4,FALSE),"")</f>
        <v/>
      </c>
      <c r="J8" s="4" t="str">
        <f>IF(J$5&lt;&gt;0,VLOOKUP(J$4,components!B$3:AW$612,4,FALSE),"")</f>
        <v/>
      </c>
    </row>
    <row r="9" spans="1:10" s="89" customFormat="1" x14ac:dyDescent="0.25">
      <c r="A9" s="40"/>
      <c r="B9" s="91" t="s">
        <v>51</v>
      </c>
      <c r="C9" s="40"/>
      <c r="D9" s="4" t="str">
        <f>IF(D$5&lt;&gt;0,VLOOKUP(D$4,components!B$3:AS$612,5,FALSE),"")</f>
        <v/>
      </c>
      <c r="E9" s="12" t="s">
        <v>1429</v>
      </c>
      <c r="F9" s="12" t="s">
        <v>1429</v>
      </c>
      <c r="G9" s="12" t="s">
        <v>1429</v>
      </c>
      <c r="H9" s="4" t="str">
        <f>IF(H$5&lt;&gt;0,VLOOKUP(H$4,components!B$3:AU$612,5,FALSE),"")</f>
        <v/>
      </c>
      <c r="I9" s="4" t="str">
        <f>IF(I$5&lt;&gt;0,VLOOKUP(I$4,components!B$3:AV$612,5,FALSE),"")</f>
        <v/>
      </c>
      <c r="J9" s="4" t="str">
        <f>IF(J$5&lt;&gt;0,VLOOKUP(J$4,components!B$3:AW$612,5,FALSE),"")</f>
        <v/>
      </c>
    </row>
    <row r="10" spans="1:10" x14ac:dyDescent="0.25">
      <c r="A10" s="39"/>
      <c r="B10" s="124"/>
      <c r="C10" s="40"/>
      <c r="D10" s="19"/>
      <c r="E10" s="19"/>
      <c r="F10" s="19"/>
      <c r="G10" s="19"/>
      <c r="H10" s="19"/>
      <c r="I10" s="19"/>
      <c r="J10" s="19"/>
    </row>
    <row r="11" spans="1:10" ht="15.75" x14ac:dyDescent="0.25">
      <c r="A11" s="38" t="s">
        <v>1563</v>
      </c>
      <c r="B11" s="41"/>
      <c r="C11" s="41"/>
      <c r="D11" s="24"/>
      <c r="E11" s="22"/>
      <c r="F11" s="22"/>
      <c r="G11" s="22"/>
      <c r="H11" s="24"/>
      <c r="I11" s="24"/>
      <c r="J11" s="24"/>
    </row>
    <row r="12" spans="1:10" s="89" customFormat="1" x14ac:dyDescent="0.25">
      <c r="A12" s="40"/>
      <c r="B12" s="125" t="s">
        <v>4</v>
      </c>
      <c r="C12" s="40"/>
      <c r="D12" s="6" t="str">
        <f>IF(D$5&lt;&gt;0,VLOOKUP(D$4,components!B$3:AS$612,6,FALSE),"")</f>
        <v/>
      </c>
      <c r="E12" s="6" t="str">
        <f>IF(D$5&lt;&gt;0,VLOOKUP(E$5,counties!A$2:AM$89,2,FALSE),"")</f>
        <v/>
      </c>
      <c r="F12" s="6" t="str">
        <f>IF(D$5&lt;&gt;0,VLOOKUP(D$4,sim_dist!A$2:AM$608,2,FALSE),"")</f>
        <v/>
      </c>
      <c r="G12" s="7" t="str">
        <f>IF(D$5&lt;&gt;0,state!A$2,"")</f>
        <v/>
      </c>
      <c r="H12" s="6" t="str">
        <f>IF(H$5&lt;&gt;0,VLOOKUP(H$4,components!B$3:AW$612,6,FALSE),"")</f>
        <v/>
      </c>
      <c r="I12" s="6" t="str">
        <f>IF(I$5&lt;&gt;0,VLOOKUP(I$4,components!B$3:AX$612,6,FALSE),"")</f>
        <v/>
      </c>
      <c r="J12" s="6" t="str">
        <f>IF(J$5&lt;&gt;0,VLOOKUP(J$4,components!B$3:AY$612,6,FALSE),"")</f>
        <v/>
      </c>
    </row>
    <row r="13" spans="1:10" s="89" customFormat="1" x14ac:dyDescent="0.25">
      <c r="A13" s="40"/>
      <c r="B13" s="91" t="s">
        <v>5</v>
      </c>
      <c r="C13" s="40"/>
      <c r="D13" s="8" t="str">
        <f>IF(D$5&lt;&gt;0,VLOOKUP(D$4,components!B$3:AS$612,7,FALSE),"")</f>
        <v/>
      </c>
      <c r="E13" s="8" t="str">
        <f>IF(D$5&lt;&gt;0,VLOOKUP(E$5,counties!A$2:AM$89,3,FALSE),"")</f>
        <v/>
      </c>
      <c r="F13" s="8" t="str">
        <f>IF(D$5&lt;&gt;0,VLOOKUP(D$4,sim_dist!A$2:AM$608,3,FALSE),"")</f>
        <v/>
      </c>
      <c r="G13" s="8" t="str">
        <f>IF(D$5&lt;&gt;0,state!B$2,"")</f>
        <v/>
      </c>
      <c r="H13" s="8" t="str">
        <f>IF(H$5&lt;&gt;0,VLOOKUP(H$4,components!B$3:AW$612,7,FALSE),"")</f>
        <v/>
      </c>
      <c r="I13" s="8" t="str">
        <f>IF(I$5&lt;&gt;0,VLOOKUP(I$4,components!B$3:AX$612,7,FALSE),"")</f>
        <v/>
      </c>
      <c r="J13" s="8" t="str">
        <f>IF(J$5&lt;&gt;0,VLOOKUP(J$4,components!B$3:AY$612,7,FALSE),"")</f>
        <v/>
      </c>
    </row>
    <row r="14" spans="1:10" s="89" customFormat="1" x14ac:dyDescent="0.25">
      <c r="A14" s="40"/>
      <c r="B14" s="91" t="s">
        <v>6</v>
      </c>
      <c r="C14" s="40"/>
      <c r="D14" s="6" t="str">
        <f>IF(D$5&lt;&gt;0,VLOOKUP(D$4,components!B$3:AS$612,8,FALSE),"")</f>
        <v/>
      </c>
      <c r="E14" s="6" t="str">
        <f>IF(D$5&lt;&gt;0,VLOOKUP(E$5,counties!A$2:AM$89,4,FALSE),"")</f>
        <v/>
      </c>
      <c r="F14" s="6" t="str">
        <f>IF(D$5&lt;&gt;0,VLOOKUP(D$4,sim_dist!A$2:AM$608,4,FALSE),"")</f>
        <v/>
      </c>
      <c r="G14" s="7" t="str">
        <f>IF(D$5&lt;&gt;0,state!C$2,"")</f>
        <v/>
      </c>
      <c r="H14" s="6" t="str">
        <f>IF(H$5&lt;&gt;0,VLOOKUP(H$4,components!B$3:AW$612,8,FALSE),"")</f>
        <v/>
      </c>
      <c r="I14" s="6" t="str">
        <f>IF(I$5&lt;&gt;0,VLOOKUP(I$4,components!B$3:AX$612,8,FALSE),"")</f>
        <v/>
      </c>
      <c r="J14" s="6" t="str">
        <f>IF(J$5&lt;&gt;0,VLOOKUP(J$4,components!B$3:AY$612,8,FALSE),"")</f>
        <v/>
      </c>
    </row>
    <row r="15" spans="1:10" s="89" customFormat="1" x14ac:dyDescent="0.25">
      <c r="A15" s="40"/>
      <c r="B15" s="91" t="s">
        <v>7</v>
      </c>
      <c r="C15" s="40"/>
      <c r="D15" s="10" t="str">
        <f>IF(D$5&lt;&gt;0,VLOOKUP(D$4,components!B$3:AS$612,9,FALSE),"")</f>
        <v/>
      </c>
      <c r="E15" s="10" t="str">
        <f>IF(D$5&lt;&gt;0,VLOOKUP(E$5,counties!A$2:AM$89,5,FALSE),"")</f>
        <v/>
      </c>
      <c r="F15" s="10" t="str">
        <f>IF(D$5&lt;&gt;0,VLOOKUP(D$4,sim_dist!A$2:AM$608,5,FALSE),"")</f>
        <v/>
      </c>
      <c r="G15" s="10" t="str">
        <f>IF(D$5&lt;&gt;0,state!D$2,"")</f>
        <v/>
      </c>
      <c r="H15" s="10" t="str">
        <f>IF(H$5&lt;&gt;0,VLOOKUP(H$4,components!B$3:AW$612,9,FALSE),"")</f>
        <v/>
      </c>
      <c r="I15" s="10" t="str">
        <f>IF(I$5&lt;&gt;0,VLOOKUP(I$4,components!B$3:AX$612,9,FALSE),"")</f>
        <v/>
      </c>
      <c r="J15" s="10" t="str">
        <f>IF(J$5&lt;&gt;0,VLOOKUP(J$4,components!B$3:AY$612,9,FALSE),"")</f>
        <v/>
      </c>
    </row>
    <row r="16" spans="1:10" s="89" customFormat="1" x14ac:dyDescent="0.25">
      <c r="A16" s="40"/>
      <c r="B16" s="91" t="s">
        <v>52</v>
      </c>
      <c r="C16" s="40"/>
      <c r="D16" s="8" t="str">
        <f>IF(D$5&lt;&gt;0,VLOOKUP(D$4,components!B$3:AS$612,10,FALSE),"")</f>
        <v/>
      </c>
      <c r="E16" s="8" t="str">
        <f>IF(D$5&lt;&gt;0,VLOOKUP(E$5,counties!A$2:AM$89,6,FALSE),"")</f>
        <v/>
      </c>
      <c r="F16" s="8" t="str">
        <f>IF(D$5&lt;&gt;0,VLOOKUP(D$4,sim_dist!A$2:AM$608,6,FALSE),"")</f>
        <v/>
      </c>
      <c r="G16" s="8" t="str">
        <f>IF(D$5&lt;&gt;0,state!E$2,"")</f>
        <v/>
      </c>
      <c r="H16" s="8" t="str">
        <f>IF(H$5&lt;&gt;0,VLOOKUP(H$4,components!B$3:AW$612,10,FALSE),"")</f>
        <v/>
      </c>
      <c r="I16" s="8" t="str">
        <f>IF(I$5&lt;&gt;0,VLOOKUP(I$4,components!B$3:AX$612,10,FALSE),"")</f>
        <v/>
      </c>
      <c r="J16" s="8" t="str">
        <f>IF(J$5&lt;&gt;0,VLOOKUP(J$4,components!B$3:AY$612,10,FALSE),"")</f>
        <v/>
      </c>
    </row>
    <row r="17" spans="1:10" x14ac:dyDescent="0.25">
      <c r="A17" s="39"/>
      <c r="B17" s="40"/>
      <c r="C17" s="40"/>
      <c r="D17" s="29"/>
      <c r="E17" s="19"/>
      <c r="F17" s="29"/>
      <c r="G17" s="19"/>
      <c r="H17" s="19"/>
      <c r="I17" s="19"/>
      <c r="J17" s="19"/>
    </row>
    <row r="18" spans="1:10" ht="15.75" x14ac:dyDescent="0.25">
      <c r="A18" s="38" t="s">
        <v>49</v>
      </c>
      <c r="B18" s="40"/>
      <c r="C18" s="40"/>
      <c r="D18" s="25"/>
      <c r="E18" s="24"/>
      <c r="F18" s="25"/>
      <c r="G18" s="24"/>
      <c r="H18" s="24"/>
      <c r="I18" s="24"/>
      <c r="J18" s="24"/>
    </row>
    <row r="19" spans="1:10" s="89" customFormat="1" x14ac:dyDescent="0.25">
      <c r="A19" s="41"/>
      <c r="B19" s="91" t="s">
        <v>1564</v>
      </c>
      <c r="C19" s="40"/>
      <c r="D19" s="6" t="str">
        <f>IF(D$5&lt;&gt;0,VLOOKUP(D$4,components!B$3:AS$612,11,FALSE),"")</f>
        <v/>
      </c>
      <c r="E19" s="12" t="s">
        <v>1429</v>
      </c>
      <c r="F19" s="12" t="s">
        <v>1429</v>
      </c>
      <c r="G19" s="12" t="s">
        <v>1429</v>
      </c>
      <c r="H19" s="6" t="str">
        <f>IF(H$5&lt;&gt;0,VLOOKUP(H$4,components!B$3:AW$612,11,FALSE),"")</f>
        <v/>
      </c>
      <c r="I19" s="6" t="str">
        <f>IF(I$5&lt;&gt;0,VLOOKUP(I$4,components!B$3:AX$612,11,FALSE),"")</f>
        <v/>
      </c>
      <c r="J19" s="6" t="str">
        <f>IF(J$5&lt;&gt;0,VLOOKUP(J$4,components!B$3:AY$612,11,FALSE),"")</f>
        <v/>
      </c>
    </row>
    <row r="20" spans="1:10" s="89" customFormat="1" x14ac:dyDescent="0.25">
      <c r="A20" s="41"/>
      <c r="B20" s="91" t="s">
        <v>1565</v>
      </c>
      <c r="C20" s="40"/>
      <c r="D20" s="6" t="str">
        <f>IF(D$5&lt;&gt;0,VLOOKUP(D$4,components!B$3:AS$612,12,FALSE),"")</f>
        <v/>
      </c>
      <c r="E20" s="12" t="s">
        <v>1429</v>
      </c>
      <c r="F20" s="12" t="s">
        <v>1429</v>
      </c>
      <c r="G20" s="12" t="s">
        <v>1429</v>
      </c>
      <c r="H20" s="6" t="str">
        <f>IF(H$5&lt;&gt;0,VLOOKUP(H$4,components!B$3:AW$612,12,FALSE),"")</f>
        <v/>
      </c>
      <c r="I20" s="6" t="str">
        <f>IF(I$5&lt;&gt;0,VLOOKUP(I$4,components!B$3:AX$612,12,FALSE),"")</f>
        <v/>
      </c>
      <c r="J20" s="6" t="str">
        <f>IF(J$5&lt;&gt;0,VLOOKUP(J$4,components!B$3:AY$612,12,FALSE),"")</f>
        <v/>
      </c>
    </row>
    <row r="21" spans="1:10" s="89" customFormat="1" x14ac:dyDescent="0.25">
      <c r="A21" s="40"/>
      <c r="B21" s="91" t="s">
        <v>1369</v>
      </c>
      <c r="C21" s="40"/>
      <c r="D21" s="11" t="str">
        <f>IF(D$5&lt;&gt;0,VLOOKUP(D$4,components!B$3:AS$612,13,FALSE),"")</f>
        <v/>
      </c>
      <c r="E21" s="11" t="str">
        <f>IF(D$5&lt;&gt;0,VLOOKUP(E$5,counties!A$2:AM$89,7,FALSE),"")</f>
        <v/>
      </c>
      <c r="F21" s="11" t="str">
        <f>IF(D$5&lt;&gt;0,VLOOKUP(D$4,sim_dist!A$2:AM$608,7,FALSE),"")</f>
        <v/>
      </c>
      <c r="G21" s="12" t="str">
        <f>IF(D$5&lt;&gt;0,state!F$2,"")</f>
        <v/>
      </c>
      <c r="H21" s="11" t="str">
        <f>IF(H$5&lt;&gt;0,VLOOKUP(H$4,components!B$3:AW$612,13,FALSE),"")</f>
        <v/>
      </c>
      <c r="I21" s="14" t="str">
        <f>IF(I$5&lt;&gt;0,VLOOKUP(I$4,components!B$3:AX$612,13,FALSE),"")</f>
        <v/>
      </c>
      <c r="J21" s="14" t="str">
        <f>IF(J$5&lt;&gt;0,VLOOKUP(J$4,components!B$3:AY$612,13,FALSE),"")</f>
        <v/>
      </c>
    </row>
    <row r="22" spans="1:10" s="89" customFormat="1" x14ac:dyDescent="0.25">
      <c r="A22" s="40"/>
      <c r="B22" s="91" t="s">
        <v>54</v>
      </c>
      <c r="C22" s="40"/>
      <c r="D22" s="11" t="str">
        <f>IF(D$5&lt;&gt;0,VLOOKUP(D$4,components!B$3:AS$612,14,FALSE),"")</f>
        <v/>
      </c>
      <c r="E22" s="11" t="str">
        <f>IF(D$5&lt;&gt;0,VLOOKUP(E$5,counties!A$2:AM$89,8,FALSE),"")</f>
        <v/>
      </c>
      <c r="F22" s="11" t="str">
        <f>IF(D$5&lt;&gt;0,VLOOKUP(D$4,sim_dist!A$2:AM$608,8,FALSE),"")</f>
        <v/>
      </c>
      <c r="G22" s="12" t="str">
        <f>IF(D$5&lt;&gt;0,state!G$2,"")</f>
        <v/>
      </c>
      <c r="H22" s="11" t="str">
        <f>IF(H$5&lt;&gt;0,VLOOKUP(H$4,components!B$3:AW$612,14,FALSE),"")</f>
        <v/>
      </c>
      <c r="I22" s="14" t="str">
        <f>IF(I$5&lt;&gt;0,VLOOKUP(I$4,components!B$3:AX$612,14,FALSE),"")</f>
        <v/>
      </c>
      <c r="J22" s="14" t="str">
        <f>IF(J$5&lt;&gt;0,VLOOKUP(J$4,components!B$3:AY$612,14,FALSE),"")</f>
        <v/>
      </c>
    </row>
    <row r="23" spans="1:10" s="89" customFormat="1" x14ac:dyDescent="0.25">
      <c r="A23" s="40"/>
      <c r="B23" s="91" t="s">
        <v>53</v>
      </c>
      <c r="C23" s="40"/>
      <c r="D23" s="11" t="str">
        <f>IF(D$5&lt;&gt;0,VLOOKUP(D$4,components!B$3:AS$612,15,FALSE),"")</f>
        <v/>
      </c>
      <c r="E23" s="11" t="str">
        <f>IF(D$5&lt;&gt;0,VLOOKUP(E$5,counties!A$2:AM$89,9,FALSE),"")</f>
        <v/>
      </c>
      <c r="F23" s="11" t="str">
        <f>IF(D$5&lt;&gt;0,VLOOKUP(D$4,sim_dist!A$2:AM$608,9,FALSE),"")</f>
        <v/>
      </c>
      <c r="G23" s="12" t="str">
        <f>IF(D$5&lt;&gt;0,state!H$2,"")</f>
        <v/>
      </c>
      <c r="H23" s="11" t="str">
        <f>IF(H$5&lt;&gt;0,VLOOKUP(H$4,components!B$3:AW$612,15,FALSE),"")</f>
        <v/>
      </c>
      <c r="I23" s="14" t="str">
        <f>IF(I$5&lt;&gt;0,VLOOKUP(I$4,components!B$3:AX$612,15,FALSE),"")</f>
        <v/>
      </c>
      <c r="J23" s="14" t="str">
        <f>IF(J$5&lt;&gt;0,VLOOKUP(J$4,components!B$3:AY$612,15,FALSE),"")</f>
        <v/>
      </c>
    </row>
    <row r="24" spans="1:10" s="89" customFormat="1" x14ac:dyDescent="0.25">
      <c r="A24" s="40"/>
      <c r="B24" s="91" t="s">
        <v>1425</v>
      </c>
      <c r="C24" s="40"/>
      <c r="D24" s="11" t="str">
        <f>IF(D$5&lt;&gt;0,VLOOKUP(D$4,components!B$3:AS$612,16,FALSE),"")</f>
        <v/>
      </c>
      <c r="E24" s="11" t="str">
        <f>IF(D$5&lt;&gt;0,VLOOKUP(E$5,counties!A$2:AM$89,10,FALSE),"")</f>
        <v/>
      </c>
      <c r="F24" s="11" t="str">
        <f>IF(D$5&lt;&gt;0,VLOOKUP(D$4,sim_dist!A$2:AM$608,10,FALSE),"")</f>
        <v/>
      </c>
      <c r="G24" s="12" t="str">
        <f>IF(D$5&lt;&gt;0,state!I$2,"")</f>
        <v/>
      </c>
      <c r="H24" s="11" t="str">
        <f>IF(H$5&lt;&gt;0,VLOOKUP(H$4,components!B$3:AW$612,16,FALSE),"")</f>
        <v/>
      </c>
      <c r="I24" s="14" t="str">
        <f>IF(I$5&lt;&gt;0,VLOOKUP(I$4,components!B$3:AX$612,16,FALSE),"")</f>
        <v/>
      </c>
      <c r="J24" s="14" t="str">
        <f>IF(J$5&lt;&gt;0,VLOOKUP(J$4,components!B$3:AY$612,16,FALSE),"")</f>
        <v/>
      </c>
    </row>
    <row r="25" spans="1:10" x14ac:dyDescent="0.25">
      <c r="A25" s="39"/>
      <c r="B25" s="40"/>
      <c r="C25" s="40"/>
      <c r="D25" s="21"/>
      <c r="E25" s="23"/>
      <c r="F25" s="21"/>
      <c r="G25" s="23"/>
      <c r="H25" s="23"/>
      <c r="I25" s="23"/>
      <c r="J25" s="23"/>
    </row>
    <row r="26" spans="1:10" ht="15.75" x14ac:dyDescent="0.25">
      <c r="A26" s="38" t="s">
        <v>8</v>
      </c>
      <c r="B26" s="41"/>
      <c r="C26" s="41"/>
      <c r="D26" s="25"/>
      <c r="E26" s="22"/>
      <c r="F26" s="25"/>
      <c r="G26" s="22"/>
      <c r="H26" s="22"/>
      <c r="I26" s="22"/>
      <c r="J26" s="22"/>
    </row>
    <row r="27" spans="1:10" s="89" customFormat="1" x14ac:dyDescent="0.25">
      <c r="A27" s="40"/>
      <c r="B27" s="91" t="s">
        <v>9</v>
      </c>
      <c r="C27" s="40"/>
      <c r="D27" s="6" t="str">
        <f>IF(D$5&lt;&gt;0,VLOOKUP(D$4,components!B$3:AS$612,17,FALSE),"")</f>
        <v/>
      </c>
      <c r="E27" s="6" t="str">
        <f>IF(D$5&lt;&gt;0,VLOOKUP(E$5,counties!A$2:AM$89,11,FALSE),"")</f>
        <v/>
      </c>
      <c r="F27" s="6" t="str">
        <f>IF(D$5&lt;&gt;0,VLOOKUP(D$4,sim_dist!A$2:AM$608,11,FALSE),"")</f>
        <v/>
      </c>
      <c r="G27" s="7" t="str">
        <f>IF(D$5&lt;&gt;0,state!J$2,"")</f>
        <v/>
      </c>
      <c r="H27" s="6" t="str">
        <f>IF(H$5&lt;&gt;0,VLOOKUP(H$4,components!B$3:AW$612,17,FALSE),"")</f>
        <v/>
      </c>
      <c r="I27" s="6" t="str">
        <f>IF(I$5&lt;&gt;0,VLOOKUP(I$4,components!B$3:AX$612,17,FALSE),"")</f>
        <v/>
      </c>
      <c r="J27" s="6" t="str">
        <f>IF(J$5&lt;&gt;0,VLOOKUP(J$4,components!B$3:AY$612,17,FALSE),"")</f>
        <v/>
      </c>
    </row>
    <row r="28" spans="1:10" s="89" customFormat="1" x14ac:dyDescent="0.25">
      <c r="A28" s="40"/>
      <c r="B28" s="91" t="s">
        <v>1487</v>
      </c>
      <c r="C28" s="40"/>
      <c r="D28" s="11" t="str">
        <f>IF(D$5&lt;&gt;0,VLOOKUP(D$4,components!B$3:AS$612,18,FALSE),"")</f>
        <v/>
      </c>
      <c r="E28" s="11" t="str">
        <f>IF(D$5&lt;&gt;0,VLOOKUP(E$5,counties!A$2:AM$89,12,FALSE),"")</f>
        <v/>
      </c>
      <c r="F28" s="11" t="str">
        <f>IF(D$5&lt;&gt;0,VLOOKUP(D$4,sim_dist!A$2:AM$608,12,FALSE),"")</f>
        <v/>
      </c>
      <c r="G28" s="11" t="str">
        <f>IF(D$5&lt;&gt;0,state!K$2,"")</f>
        <v/>
      </c>
      <c r="H28" s="11" t="str">
        <f>IF(H$5&lt;&gt;0,VLOOKUP(H$4,components!B$3:AW$612,18,FALSE),"")</f>
        <v/>
      </c>
      <c r="I28" s="14" t="str">
        <f>IF(I$5&lt;&gt;0,VLOOKUP(I$4,components!B$3:AX$612,18,FALSE),"")</f>
        <v/>
      </c>
      <c r="J28" s="14" t="str">
        <f>IF(J$5&lt;&gt;0,VLOOKUP(J$4,components!B$3:AY$612,18,FALSE),"")</f>
        <v/>
      </c>
    </row>
    <row r="29" spans="1:10" s="134" customFormat="1" x14ac:dyDescent="0.25">
      <c r="A29" s="40"/>
      <c r="B29" s="91" t="s">
        <v>1488</v>
      </c>
      <c r="C29" s="40"/>
      <c r="D29" s="11" t="str">
        <f>IF(D$5&lt;&gt;0,VLOOKUP(D$4,components!B$3:AS$612,19,FALSE),"")</f>
        <v/>
      </c>
      <c r="E29" s="11" t="str">
        <f>IF(D$5&lt;&gt;0,VLOOKUP(E$5,counties!A$2:AM$89,13,FALSE),"")</f>
        <v/>
      </c>
      <c r="F29" s="11" t="str">
        <f>IF(D$5&lt;&gt;0,VLOOKUP(D$4,sim_dist!A$2:AM$608,13,FALSE),"")</f>
        <v/>
      </c>
      <c r="G29" s="11" t="str">
        <f>IF(D$5&lt;&gt;0,state!L$2,"")</f>
        <v/>
      </c>
      <c r="H29" s="11" t="str">
        <f>IF(H$5&lt;&gt;0,VLOOKUP(H$4,components!B$3:AW$612,19,FALSE),"")</f>
        <v/>
      </c>
      <c r="I29" s="14" t="str">
        <f>IF(I$5&lt;&gt;0,VLOOKUP(I$4,components!B$3:AX$612,19,FALSE),"")</f>
        <v/>
      </c>
      <c r="J29" s="14" t="str">
        <f>IF(J$5&lt;&gt;0,VLOOKUP(J$4,components!B$3:AY$612,19,FALSE),"")</f>
        <v/>
      </c>
    </row>
    <row r="30" spans="1:10" s="89" customFormat="1" x14ac:dyDescent="0.25">
      <c r="A30" s="40"/>
      <c r="B30" s="91" t="s">
        <v>10</v>
      </c>
      <c r="C30" s="40"/>
      <c r="D30" s="8" t="str">
        <f>IF(D$5&lt;&gt;0,VLOOKUP(D$4,components!B$3:AS$612,20,FALSE),"")</f>
        <v/>
      </c>
      <c r="E30" s="8" t="str">
        <f>IF(D$5&lt;&gt;0,VLOOKUP(E$5,counties!A$2:AM$89,14,FALSE),"")</f>
        <v/>
      </c>
      <c r="F30" s="8" t="str">
        <f>IF(D$5&lt;&gt;0,VLOOKUP(D$4,sim_dist!A$2:AM$608,14,FALSE),"")</f>
        <v/>
      </c>
      <c r="G30" s="9" t="str">
        <f>IF(D$5&lt;&gt;0,state!M$2,"")</f>
        <v/>
      </c>
      <c r="H30" s="8" t="str">
        <f>IF(H$5&lt;&gt;0,VLOOKUP(H$4,components!B$3:AW$612,20,FALSE),"")</f>
        <v/>
      </c>
      <c r="I30" s="8" t="str">
        <f>IF(I$5&lt;&gt;0,VLOOKUP(I$4,components!B$3:AX$612,20,FALSE),"")</f>
        <v/>
      </c>
      <c r="J30" s="8" t="str">
        <f>IF(J$5&lt;&gt;0,VLOOKUP(J$4,components!B$3:AY$612,20,FALSE),"")</f>
        <v/>
      </c>
    </row>
    <row r="31" spans="1:10" s="89" customFormat="1" x14ac:dyDescent="0.25">
      <c r="A31" s="40"/>
      <c r="B31" s="91" t="s">
        <v>11</v>
      </c>
      <c r="C31" s="40"/>
      <c r="D31" s="8" t="str">
        <f>IF(D$5&lt;&gt;0,VLOOKUP(D$4,components!B$3:AS$612,21,FALSE),"")</f>
        <v/>
      </c>
      <c r="E31" s="8" t="str">
        <f>IF(D$5&lt;&gt;0,VLOOKUP(E$5,counties!A$2:AM$89,15,FALSE),"")</f>
        <v/>
      </c>
      <c r="F31" s="8" t="str">
        <f>IF(D$5&lt;&gt;0,VLOOKUP(D$4,sim_dist!A$2:AM$608,15,FALSE),"")</f>
        <v/>
      </c>
      <c r="G31" s="9" t="str">
        <f>IF(D$5&lt;&gt;0,state!N$2,"")</f>
        <v/>
      </c>
      <c r="H31" s="8" t="str">
        <f>IF(H$5&lt;&gt;0,VLOOKUP(H$4,components!B$3:AW$612,21,FALSE),"")</f>
        <v/>
      </c>
      <c r="I31" s="8" t="str">
        <f>IF(I$5&lt;&gt;0,VLOOKUP(I$4,components!B$3:AX$612,21,FALSE),"")</f>
        <v/>
      </c>
      <c r="J31" s="8" t="str">
        <f>IF(J$5&lt;&gt;0,VLOOKUP(J$4,components!B$3:AY$612,21,FALSE),"")</f>
        <v/>
      </c>
    </row>
    <row r="32" spans="1:10" s="89" customFormat="1" x14ac:dyDescent="0.25">
      <c r="A32" s="40"/>
      <c r="B32" s="91" t="s">
        <v>12</v>
      </c>
      <c r="C32" s="40"/>
      <c r="D32" s="8" t="str">
        <f>IF(D$5&lt;&gt;0,VLOOKUP(D$4,components!B$3:AS$612,22,FALSE),"")</f>
        <v/>
      </c>
      <c r="E32" s="8" t="str">
        <f>IF(D$5&lt;&gt;0,VLOOKUP(E$5,counties!A$2:AM$89,16,FALSE),"")</f>
        <v/>
      </c>
      <c r="F32" s="8" t="str">
        <f>IF(D$5&lt;&gt;0,VLOOKUP(D$4,sim_dist!A$2:AM$608,16,FALSE),"")</f>
        <v/>
      </c>
      <c r="G32" s="9" t="str">
        <f>IF(D$5&lt;&gt;0,state!O$2,"")</f>
        <v/>
      </c>
      <c r="H32" s="8" t="str">
        <f>IF(H$5&lt;&gt;0,VLOOKUP(H$4,components!B$3:AW$612,22,FALSE),"")</f>
        <v/>
      </c>
      <c r="I32" s="8" t="str">
        <f>IF(I$5&lt;&gt;0,VLOOKUP(I$4,components!B$3:AX$612,22,FALSE),"")</f>
        <v/>
      </c>
      <c r="J32" s="8" t="str">
        <f>IF(J$5&lt;&gt;0,VLOOKUP(J$4,components!B$3:AY$612,22,FALSE),"")</f>
        <v/>
      </c>
    </row>
    <row r="33" spans="1:10" s="89" customFormat="1" x14ac:dyDescent="0.25">
      <c r="A33" s="40"/>
      <c r="B33" s="91" t="s">
        <v>13</v>
      </c>
      <c r="C33" s="40"/>
      <c r="D33" s="6" t="str">
        <f>IF(D$5&lt;&gt;0,VLOOKUP(D$4,components!B$3:AS$612,23,FALSE),"")</f>
        <v/>
      </c>
      <c r="E33" s="6" t="str">
        <f>IF(D$5&lt;&gt;0,VLOOKUP(E$5,counties!A$2:AM$89,17,FALSE),"")</f>
        <v/>
      </c>
      <c r="F33" s="6" t="str">
        <f>IF(D$5&lt;&gt;0,VLOOKUP(D$4,sim_dist!A$2:AM$608,17,FALSE),"")</f>
        <v/>
      </c>
      <c r="G33" s="7" t="str">
        <f>IF(D$5&lt;&gt;0,state!P$2,"")</f>
        <v/>
      </c>
      <c r="H33" s="6" t="str">
        <f>IF(H$5&lt;&gt;0,VLOOKUP(H$4,components!B$3:AW$612,23,FALSE),"")</f>
        <v/>
      </c>
      <c r="I33" s="6" t="str">
        <f>IF(I$5&lt;&gt;0,VLOOKUP(I$4,components!B$3:AX$612,23,FALSE),"")</f>
        <v/>
      </c>
      <c r="J33" s="6" t="str">
        <f>IF(J$5&lt;&gt;0,VLOOKUP(J$4,components!B$3:AY$612,23,FALSE),"")</f>
        <v/>
      </c>
    </row>
    <row r="34" spans="1:10" x14ac:dyDescent="0.25">
      <c r="A34" s="39"/>
      <c r="B34" s="40"/>
      <c r="C34" s="40"/>
      <c r="D34" s="29"/>
      <c r="E34" s="28"/>
      <c r="F34" s="29"/>
      <c r="G34" s="19"/>
      <c r="H34" s="19"/>
      <c r="I34" s="19"/>
      <c r="J34" s="19"/>
    </row>
    <row r="35" spans="1:10" ht="15.75" x14ac:dyDescent="0.25">
      <c r="A35" s="38" t="s">
        <v>14</v>
      </c>
      <c r="B35" s="41"/>
      <c r="C35" s="41"/>
      <c r="D35" s="21"/>
      <c r="E35" s="32"/>
      <c r="F35" s="21"/>
      <c r="G35" s="20"/>
      <c r="H35" s="20"/>
      <c r="I35" s="20"/>
      <c r="J35" s="20"/>
    </row>
    <row r="36" spans="1:10" x14ac:dyDescent="0.25">
      <c r="A36" s="39"/>
      <c r="B36" s="41" t="s">
        <v>15</v>
      </c>
      <c r="C36" s="40"/>
      <c r="D36" s="25"/>
      <c r="E36" s="30"/>
      <c r="F36" s="25"/>
      <c r="G36" s="24"/>
      <c r="H36" s="31"/>
      <c r="I36" s="31"/>
      <c r="J36" s="31"/>
    </row>
    <row r="37" spans="1:10" s="89" customFormat="1" x14ac:dyDescent="0.25">
      <c r="A37" s="40"/>
      <c r="B37" s="41"/>
      <c r="C37" s="40" t="s">
        <v>16</v>
      </c>
      <c r="D37" s="14" t="str">
        <f>IF(D$5&lt;&gt;0,VLOOKUP(D$4,components!B$3:AS$612,24,FALSE),"")</f>
        <v/>
      </c>
      <c r="E37" s="11" t="str">
        <f>IF(D$5&lt;&gt;0,VLOOKUP(E$5,counties!A$2:AM$89,18,FALSE),"")</f>
        <v/>
      </c>
      <c r="F37" s="11" t="str">
        <f>IF(D$5&lt;&gt;0,VLOOKUP(D$4,sim_dist!A$2:AM$608,18,FALSE),"")</f>
        <v/>
      </c>
      <c r="G37" s="11" t="str">
        <f>IF(D$5&lt;&gt;0,state!Q$2,"")</f>
        <v/>
      </c>
      <c r="H37" s="11" t="str">
        <f>IF(H$5&lt;&gt;0,VLOOKUP(H$4,components!B$3:AW$612,24,FALSE),"")</f>
        <v/>
      </c>
      <c r="I37" s="11" t="str">
        <f>IF(I$5&lt;&gt;0,VLOOKUP(I$4,components!B$3:AX$612,24,FALSE),"")</f>
        <v/>
      </c>
      <c r="J37" s="11" t="str">
        <f>IF(J$5&lt;&gt;0,VLOOKUP(J$4,components!B$3:AY$612,24,FALSE),"")</f>
        <v/>
      </c>
    </row>
    <row r="38" spans="1:10" s="89" customFormat="1" x14ac:dyDescent="0.25">
      <c r="A38" s="40"/>
      <c r="B38" s="40"/>
      <c r="C38" s="40" t="s">
        <v>17</v>
      </c>
      <c r="D38" s="6" t="str">
        <f>IF(D$5&lt;&gt;0,VLOOKUP(D$4,components!B$3:AS$612,25,FALSE),"")</f>
        <v/>
      </c>
      <c r="E38" s="6" t="str">
        <f>IF(D$5&lt;&gt;0,VLOOKUP(E$5,counties!A$2:AM$89,19,FALSE),"")</f>
        <v/>
      </c>
      <c r="F38" s="6" t="str">
        <f>IF(D$5&lt;&gt;0,VLOOKUP(D$4,sim_dist!A$2:AM$608,19,FALSE),"")</f>
        <v/>
      </c>
      <c r="G38" s="7" t="str">
        <f>IF(D$5&lt;&gt;0,state!R$2,"")</f>
        <v/>
      </c>
      <c r="H38" s="6" t="str">
        <f>IF(H$5&lt;&gt;0,VLOOKUP(H$4,components!B$3:AW$612,25,FALSE),"")</f>
        <v/>
      </c>
      <c r="I38" s="6" t="str">
        <f>IF(I$5&lt;&gt;0,VLOOKUP(I$4,components!B$3:AX$612,25,FALSE),"")</f>
        <v/>
      </c>
      <c r="J38" s="6" t="str">
        <f>IF(J$5&lt;&gt;0,VLOOKUP(J$4,components!B$3:AY$612,25,FALSE),"")</f>
        <v/>
      </c>
    </row>
    <row r="39" spans="1:10" s="89" customFormat="1" x14ac:dyDescent="0.25">
      <c r="A39" s="40"/>
      <c r="B39" s="40"/>
      <c r="C39" s="40" t="s">
        <v>18</v>
      </c>
      <c r="D39" s="14" t="str">
        <f>IF(D$5&lt;&gt;0,VLOOKUP(D$4,components!B$3:AS$612,26,FALSE),"")</f>
        <v/>
      </c>
      <c r="E39" s="11" t="str">
        <f>IF(D$5&lt;&gt;0,VLOOKUP(E$5,counties!A$2:AM$89,20,FALSE),"")</f>
        <v/>
      </c>
      <c r="F39" s="11" t="str">
        <f>IF(D$5&lt;&gt;0,VLOOKUP(D$4,sim_dist!A$2:AM$608,20,FALSE),"")</f>
        <v/>
      </c>
      <c r="G39" s="11" t="str">
        <f>IF(D$5&lt;&gt;0,state!S$2,"")</f>
        <v/>
      </c>
      <c r="H39" s="11" t="str">
        <f>IF(H$5&lt;&gt;0,VLOOKUP(H$4,components!B$3:AW$612,26,FALSE),"")</f>
        <v/>
      </c>
      <c r="I39" s="11" t="str">
        <f>IF(I$5&lt;&gt;0,VLOOKUP(I$4,components!B$3:AX$612,26,FALSE),"")</f>
        <v/>
      </c>
      <c r="J39" s="11" t="str">
        <f>IF(J$5&lt;&gt;0,VLOOKUP(J$4,components!B$3:AY$612,26,FALSE),"")</f>
        <v/>
      </c>
    </row>
    <row r="40" spans="1:10" s="89" customFormat="1" x14ac:dyDescent="0.25">
      <c r="A40" s="40"/>
      <c r="B40" s="40"/>
      <c r="C40" s="40" t="s">
        <v>19</v>
      </c>
      <c r="D40" s="14" t="str">
        <f>IF(D$5&lt;&gt;0,VLOOKUP(D$4,components!B$3:AS$612,27,FALSE),"")</f>
        <v/>
      </c>
      <c r="E40" s="11" t="str">
        <f>IF(D$5&lt;&gt;0,VLOOKUP(E$5,counties!A$2:AM$89,21,FALSE),"")</f>
        <v/>
      </c>
      <c r="F40" s="11" t="str">
        <f>IF(D$5&lt;&gt;0,VLOOKUP(D$4,sim_dist!A$2:AM$608,21,FALSE),"")</f>
        <v/>
      </c>
      <c r="G40" s="11" t="str">
        <f>IF(D$5&lt;&gt;0,state!T$2,"")</f>
        <v/>
      </c>
      <c r="H40" s="11" t="str">
        <f>IF(H$5&lt;&gt;0,VLOOKUP(H$4,components!B$3:AW$612,27,FALSE),"")</f>
        <v/>
      </c>
      <c r="I40" s="11" t="str">
        <f>IF(I$5&lt;&gt;0,VLOOKUP(I$4,components!B$3:AX$612,27,FALSE),"")</f>
        <v/>
      </c>
      <c r="J40" s="11" t="str">
        <f>IF(J$5&lt;&gt;0,VLOOKUP(J$4,components!B$3:AY$612,27,FALSE),"")</f>
        <v/>
      </c>
    </row>
    <row r="41" spans="1:10" x14ac:dyDescent="0.25">
      <c r="A41" s="39"/>
      <c r="B41" s="41" t="s">
        <v>20</v>
      </c>
      <c r="C41" s="40"/>
      <c r="D41" s="27"/>
      <c r="E41" s="26"/>
      <c r="F41" s="27"/>
      <c r="G41" s="33"/>
      <c r="H41" s="15"/>
      <c r="I41" s="15"/>
      <c r="J41" s="15"/>
    </row>
    <row r="42" spans="1:10" x14ac:dyDescent="0.25">
      <c r="A42" s="39"/>
      <c r="B42" s="41"/>
      <c r="C42" s="40" t="s">
        <v>21</v>
      </c>
      <c r="D42" s="14" t="str">
        <f>IF(D$5&lt;&gt;0,VLOOKUP(D$4,components!B$3:AS$612,28,FALSE),"")</f>
        <v/>
      </c>
      <c r="E42" s="11" t="str">
        <f>IF(D$5&lt;&gt;0,VLOOKUP(E$5,counties!A$2:AM$89,22,FALSE),"")</f>
        <v/>
      </c>
      <c r="F42" s="11" t="str">
        <f>IF(D$5&lt;&gt;0,VLOOKUP(D$4,sim_dist!A$2:AM$608,22,FALSE),"")</f>
        <v/>
      </c>
      <c r="G42" s="11" t="str">
        <f>IF(D$5&lt;&gt;0,state!U$2,"")</f>
        <v/>
      </c>
      <c r="H42" s="11" t="str">
        <f>IF(H$5&lt;&gt;0,VLOOKUP(H$4,components!B$3:AW$612,28,FALSE),"")</f>
        <v/>
      </c>
      <c r="I42" s="11" t="str">
        <f>IF(I$5&lt;&gt;0,VLOOKUP(I$4,components!B$3:AX$612,28,FALSE),"")</f>
        <v/>
      </c>
      <c r="J42" s="11" t="str">
        <f>IF(J$5&lt;&gt;0,VLOOKUP(J$4,components!B$3:AY$612,28,FALSE),"")</f>
        <v/>
      </c>
    </row>
    <row r="43" spans="1:10" x14ac:dyDescent="0.25">
      <c r="A43" s="39"/>
      <c r="B43" s="40"/>
      <c r="C43" s="40" t="s">
        <v>22</v>
      </c>
      <c r="D43" s="14" t="str">
        <f>IF(D$5&lt;&gt;0,VLOOKUP(D$4,components!B$3:AS$612,29,FALSE),"")</f>
        <v/>
      </c>
      <c r="E43" s="11" t="str">
        <f>IF(D$5&lt;&gt;0,VLOOKUP(E$5,counties!A$2:AM$89,23,FALSE),"")</f>
        <v/>
      </c>
      <c r="F43" s="11" t="str">
        <f>IF(D$5&lt;&gt;0,VLOOKUP(D$4,sim_dist!A$2:AM$608,23,FALSE),"")</f>
        <v/>
      </c>
      <c r="G43" s="11" t="str">
        <f>IF(D$5&lt;&gt;0,state!V$2,"")</f>
        <v/>
      </c>
      <c r="H43" s="11" t="str">
        <f>IF(H$5&lt;&gt;0,VLOOKUP(H$4,components!B$3:AW$612,29,FALSE),"")</f>
        <v/>
      </c>
      <c r="I43" s="11" t="str">
        <f>IF(I$5&lt;&gt;0,VLOOKUP(I$4,components!B$3:AX$612,29,FALSE),"")</f>
        <v/>
      </c>
      <c r="J43" s="11" t="str">
        <f>IF(J$5&lt;&gt;0,VLOOKUP(J$4,components!B$3:AY$612,29,FALSE),"")</f>
        <v/>
      </c>
    </row>
    <row r="44" spans="1:10" x14ac:dyDescent="0.25">
      <c r="A44" s="39"/>
      <c r="B44" s="40"/>
      <c r="C44" s="40" t="s">
        <v>23</v>
      </c>
      <c r="D44" s="14" t="str">
        <f>IF(D$5&lt;&gt;0,VLOOKUP(D$4,components!B$3:AS$612,30,FALSE),"")</f>
        <v/>
      </c>
      <c r="E44" s="12" t="s">
        <v>1429</v>
      </c>
      <c r="F44" s="12" t="s">
        <v>1429</v>
      </c>
      <c r="G44" s="12" t="s">
        <v>1429</v>
      </c>
      <c r="H44" s="14" t="str">
        <f>IF(H$5&lt;&gt;0,VLOOKUP(H$4,components!B$3:AW$612,30,FALSE),"")</f>
        <v/>
      </c>
      <c r="I44" s="14" t="str">
        <f>IF(I$5&lt;&gt;0,VLOOKUP(I$4,components!B$3:AX$612,30,FALSE),"")</f>
        <v/>
      </c>
      <c r="J44" s="14" t="str">
        <f>IF(J$5&lt;&gt;0,VLOOKUP(J$4,components!B$3:AY$612,30,FALSE),"")</f>
        <v/>
      </c>
    </row>
    <row r="45" spans="1:10" x14ac:dyDescent="0.25">
      <c r="A45" s="39"/>
      <c r="B45" s="41" t="s">
        <v>24</v>
      </c>
      <c r="C45" s="40"/>
      <c r="D45" s="15"/>
      <c r="E45" s="26"/>
      <c r="F45" s="27"/>
      <c r="G45" s="15"/>
      <c r="H45" s="15"/>
      <c r="I45" s="15"/>
      <c r="J45" s="15"/>
    </row>
    <row r="46" spans="1:10" x14ac:dyDescent="0.25">
      <c r="A46" s="39"/>
      <c r="B46" s="40"/>
      <c r="C46" s="40" t="s">
        <v>25</v>
      </c>
      <c r="D46" s="8" t="str">
        <f>IF(D$5&lt;&gt;0,VLOOKUP(D$4,components!B$3:AS$612,31,FALSE),"")</f>
        <v/>
      </c>
      <c r="E46" s="8" t="str">
        <f>IF(D$5&lt;&gt;0,VLOOKUP(E$5,counties!A$2:AM$89,24,FALSE),"")</f>
        <v/>
      </c>
      <c r="F46" s="8" t="str">
        <f>IF(D$5&lt;&gt;0,VLOOKUP(D$4,sim_dist!A$2:AM$608,24,FALSE),"")</f>
        <v/>
      </c>
      <c r="G46" s="8" t="str">
        <f>IF(D$5&lt;&gt;0,state!W$2,"")</f>
        <v/>
      </c>
      <c r="H46" s="8" t="str">
        <f>IF(H$5&lt;&gt;0,VLOOKUP(H$4,components!B$3:AW$612,31,FALSE),"")</f>
        <v/>
      </c>
      <c r="I46" s="8" t="str">
        <f>IF(I$5&lt;&gt;0,VLOOKUP(I$4,components!B$3:AX$612,31,FALSE),"")</f>
        <v/>
      </c>
      <c r="J46" s="8" t="str">
        <f>IF(J$5&lt;&gt;0,VLOOKUP(J$4,components!B$3:AY$612,31,FALSE),"")</f>
        <v/>
      </c>
    </row>
    <row r="47" spans="1:10" x14ac:dyDescent="0.25">
      <c r="A47" s="39"/>
      <c r="B47" s="40"/>
      <c r="C47" s="40" t="s">
        <v>26</v>
      </c>
      <c r="D47" s="8" t="str">
        <f>IF(D$5&lt;&gt;0,VLOOKUP(D$4,components!B$3:AS$612,32,FALSE),"")</f>
        <v/>
      </c>
      <c r="E47" s="8" t="str">
        <f>IF(D$5&lt;&gt;0,VLOOKUP(E$5,counties!A$2:AM$89,25,FALSE),"")</f>
        <v/>
      </c>
      <c r="F47" s="8" t="str">
        <f>IF(D$5&lt;&gt;0,VLOOKUP(D$4,sim_dist!A$2:AM$608,25,FALSE),"")</f>
        <v/>
      </c>
      <c r="G47" s="8" t="str">
        <f>IF(D$5&lt;&gt;0,state!X$2,"")</f>
        <v/>
      </c>
      <c r="H47" s="8" t="str">
        <f>IF(H$5&lt;&gt;0,VLOOKUP(H$4,components!B$3:AW$612,32,FALSE),"")</f>
        <v/>
      </c>
      <c r="I47" s="8" t="str">
        <f>IF(I$5&lt;&gt;0,VLOOKUP(I$4,components!B$3:AX$612,32,FALSE),"")</f>
        <v/>
      </c>
      <c r="J47" s="8" t="str">
        <f>IF(J$5&lt;&gt;0,VLOOKUP(J$4,components!B$3:AY$612,32,FALSE),"")</f>
        <v/>
      </c>
    </row>
    <row r="48" spans="1:10" x14ac:dyDescent="0.25">
      <c r="A48" s="39"/>
      <c r="B48" s="40"/>
      <c r="C48" s="40" t="s">
        <v>27</v>
      </c>
      <c r="D48" s="8" t="str">
        <f>IF(D$5&lt;&gt;0,VLOOKUP(D$4,components!B$3:AS$612,33,FALSE),"")</f>
        <v/>
      </c>
      <c r="E48" s="8" t="str">
        <f>IF(D$5&lt;&gt;0,VLOOKUP(E$5,counties!A$2:AM$89,26,FALSE),"")</f>
        <v/>
      </c>
      <c r="F48" s="8" t="str">
        <f>IF(D$5&lt;&gt;0,VLOOKUP(D$4,sim_dist!A$2:AM$608,26,FALSE),"")</f>
        <v/>
      </c>
      <c r="G48" s="8" t="str">
        <f>IF(D$5&lt;&gt;0,state!Y$2,"")</f>
        <v/>
      </c>
      <c r="H48" s="8" t="str">
        <f>IF(H$5&lt;&gt;0,VLOOKUP(H$4,components!B$3:AW$612,33,FALSE),"")</f>
        <v/>
      </c>
      <c r="I48" s="8" t="str">
        <f>IF(I$5&lt;&gt;0,VLOOKUP(I$4,components!B$3:AX$612,33,FALSE),"")</f>
        <v/>
      </c>
      <c r="J48" s="8" t="str">
        <f>IF(J$5&lt;&gt;0,VLOOKUP(J$4,components!B$3:AY$612,33,FALSE),"")</f>
        <v/>
      </c>
    </row>
    <row r="49" spans="1:10" x14ac:dyDescent="0.25">
      <c r="A49" s="42"/>
      <c r="B49" s="41" t="s">
        <v>28</v>
      </c>
      <c r="C49" s="41"/>
      <c r="D49" s="15"/>
      <c r="E49" s="26"/>
      <c r="F49" s="27"/>
      <c r="G49" s="3"/>
      <c r="H49" s="15"/>
      <c r="I49" s="15"/>
      <c r="J49" s="15"/>
    </row>
    <row r="50" spans="1:10" x14ac:dyDescent="0.25">
      <c r="A50" s="42"/>
      <c r="B50" s="41"/>
      <c r="C50" s="40" t="s">
        <v>29</v>
      </c>
      <c r="D50" s="14" t="str">
        <f>IF(D$5&lt;&gt;0,VLOOKUP(D$4,components!B$3:AS$612,34,FALSE),"")</f>
        <v/>
      </c>
      <c r="E50" s="14" t="str">
        <f>IF(D$5&lt;&gt;0,VLOOKUP(E$5,counties!A$2:AM$89,27,FALSE),"")</f>
        <v/>
      </c>
      <c r="F50" s="14" t="str">
        <f>IF(D$5&lt;&gt;0,VLOOKUP(D$4,sim_dist!A$2:AM$608,27,FALSE),"")</f>
        <v/>
      </c>
      <c r="G50" s="7" t="str">
        <f>IF(D$5&lt;&gt;0,state!Z$2,"")</f>
        <v/>
      </c>
      <c r="H50" s="14" t="str">
        <f>IF(H$5&lt;&gt;0,VLOOKUP(H$4,components!B$3:AW$612,34,FALSE),"")</f>
        <v/>
      </c>
      <c r="I50" s="14" t="str">
        <f>IF(I$5&lt;&gt;0,VLOOKUP(I$4,components!B$3:AX$612,34,FALSE),"")</f>
        <v/>
      </c>
      <c r="J50" s="14" t="str">
        <f>IF(J$5&lt;&gt;0,VLOOKUP(J$4,components!B$3:AY$612,34,FALSE),"")</f>
        <v/>
      </c>
    </row>
    <row r="51" spans="1:10" x14ac:dyDescent="0.25">
      <c r="A51" s="39"/>
      <c r="B51" s="40"/>
      <c r="C51" s="40" t="s">
        <v>30</v>
      </c>
      <c r="D51" s="18" t="str">
        <f>IF(D$5&lt;&gt;0,VLOOKUP(D$4,components!B$3:AS$612,35,FALSE),"")</f>
        <v/>
      </c>
      <c r="E51" s="18" t="str">
        <f>IF(D$5&lt;&gt;0,VLOOKUP(E$5,counties!A$2:AM$89,28,FALSE),"")</f>
        <v/>
      </c>
      <c r="F51" s="18" t="str">
        <f>IF(D$5&lt;&gt;0,VLOOKUP(D$4,sim_dist!A$2:AM$608,28,FALSE),"")</f>
        <v/>
      </c>
      <c r="G51" s="7" t="str">
        <f>IF(D$5&lt;&gt;0,state!AA$2,"")</f>
        <v/>
      </c>
      <c r="H51" s="18" t="str">
        <f>IF(H$5&lt;&gt;0,VLOOKUP(H$4,components!B$3:AW$612,35,FALSE),"")</f>
        <v/>
      </c>
      <c r="I51" s="18" t="str">
        <f>IF(I$5&lt;&gt;0,VLOOKUP(I$4,components!B$3:AX$612,35,FALSE),"")</f>
        <v/>
      </c>
      <c r="J51" s="18" t="str">
        <f>IF(J$5&lt;&gt;0,VLOOKUP(J$4,components!B$3:AY$612,35,FALSE),"")</f>
        <v/>
      </c>
    </row>
    <row r="52" spans="1:10" x14ac:dyDescent="0.25">
      <c r="A52" s="39"/>
      <c r="B52" s="40"/>
      <c r="C52" s="40" t="s">
        <v>31</v>
      </c>
      <c r="D52" s="18" t="str">
        <f>IF(D$5&lt;&gt;0,VLOOKUP(D$4,components!B$3:AS$612,36,FALSE),"")</f>
        <v/>
      </c>
      <c r="E52" s="18" t="str">
        <f>IF(D$5&lt;&gt;0,VLOOKUP(E$5,counties!A$2:AM$89,29,FALSE),"")</f>
        <v/>
      </c>
      <c r="F52" s="18" t="str">
        <f>IF(D$5&lt;&gt;0,VLOOKUP(D$4,sim_dist!A$2:AM$608,29,FALSE),"")</f>
        <v/>
      </c>
      <c r="G52" s="7" t="str">
        <f>IF(D$5&lt;&gt;0,state!AB$2,"")</f>
        <v/>
      </c>
      <c r="H52" s="18" t="str">
        <f>IF(H$5&lt;&gt;0,VLOOKUP(H$4,components!B$3:AW$612,36,FALSE),"")</f>
        <v/>
      </c>
      <c r="I52" s="18" t="str">
        <f>IF(I$5&lt;&gt;0,VLOOKUP(I$4,components!B$3:AX$612,36,FALSE),"")</f>
        <v/>
      </c>
      <c r="J52" s="18" t="str">
        <f>IF(J$5&lt;&gt;0,VLOOKUP(J$4,components!B$3:AY$612,36,FALSE),"")</f>
        <v/>
      </c>
    </row>
    <row r="53" spans="1:10" x14ac:dyDescent="0.25">
      <c r="A53" s="39"/>
      <c r="B53" s="40"/>
      <c r="C53" s="40" t="s">
        <v>32</v>
      </c>
      <c r="D53" s="18" t="str">
        <f>IF(D$5&lt;&gt;0,VLOOKUP(D$4,components!B$3:AS$612,37,FALSE),"")</f>
        <v/>
      </c>
      <c r="E53" s="18" t="str">
        <f>IF(D$5&lt;&gt;0,VLOOKUP(E$5,counties!A$2:AM$89,30,FALSE),"")</f>
        <v/>
      </c>
      <c r="F53" s="18" t="str">
        <f>IF(D$5&lt;&gt;0,VLOOKUP(D$4,sim_dist!A$2:AM$608,30,FALSE),"")</f>
        <v/>
      </c>
      <c r="G53" s="7" t="str">
        <f>IF(D$5&lt;&gt;0,state!AC$2,"")</f>
        <v/>
      </c>
      <c r="H53" s="18" t="str">
        <f>IF(H$5&lt;&gt;0,VLOOKUP(H$4,components!B$3:AW$612,37,FALSE),"")</f>
        <v/>
      </c>
      <c r="I53" s="18" t="str">
        <f>IF(I$5&lt;&gt;0,VLOOKUP(I$4,components!B$3:AX$612,37,FALSE),"")</f>
        <v/>
      </c>
      <c r="J53" s="18" t="str">
        <f>IF(J$5&lt;&gt;0,VLOOKUP(J$4,components!B$3:AY$612,37,FALSE),"")</f>
        <v/>
      </c>
    </row>
    <row r="54" spans="1:10" x14ac:dyDescent="0.25">
      <c r="A54" s="39"/>
      <c r="B54" s="40"/>
      <c r="C54" s="40" t="s">
        <v>1566</v>
      </c>
      <c r="D54" s="14" t="str">
        <f>IF(D$5&lt;&gt;0,VLOOKUP(D$4,components!B$3:AS$612,38,FALSE),"")</f>
        <v/>
      </c>
      <c r="E54" s="12" t="s">
        <v>1429</v>
      </c>
      <c r="F54" s="12" t="s">
        <v>1429</v>
      </c>
      <c r="G54" s="12" t="s">
        <v>1429</v>
      </c>
      <c r="H54" s="14" t="str">
        <f>IF(H$5&lt;&gt;0,VLOOKUP(H$4,components!B$3:AW$612,38,FALSE),"")</f>
        <v/>
      </c>
      <c r="I54" s="14" t="str">
        <f>IF(I$5&lt;&gt;0,VLOOKUP(I$4,components!B$3:AX$612,38,FALSE),"")</f>
        <v/>
      </c>
      <c r="J54" s="14" t="str">
        <f>IF(J$5&lt;&gt;0,VLOOKUP(J$4,components!B$3:AY$612,38,FALSE),"")</f>
        <v/>
      </c>
    </row>
    <row r="55" spans="1:10" x14ac:dyDescent="0.25">
      <c r="A55" s="39"/>
      <c r="B55" s="41" t="s">
        <v>33</v>
      </c>
      <c r="C55" s="40"/>
      <c r="D55" s="15"/>
      <c r="E55" s="13"/>
      <c r="F55" s="13"/>
      <c r="G55" s="5"/>
      <c r="H55" s="15"/>
      <c r="I55" s="15"/>
      <c r="J55" s="15"/>
    </row>
    <row r="56" spans="1:10" x14ac:dyDescent="0.25">
      <c r="A56" s="39"/>
      <c r="B56" s="40"/>
      <c r="C56" s="40" t="s">
        <v>34</v>
      </c>
      <c r="D56" s="16" t="str">
        <f>IF(D$5&lt;&gt;0,VLOOKUP(D$4,components!B$3:AS$612,39,FALSE),"")</f>
        <v/>
      </c>
      <c r="E56" s="92" t="str">
        <f>IF(D$5&lt;&gt;0,VLOOKUP(E$5,counties!A$2:AM$89,31,FALSE),"")</f>
        <v/>
      </c>
      <c r="F56" s="92" t="str">
        <f>IF(D$5&lt;&gt;0,VLOOKUP(D$4,sim_dist!A$2:AM$608,31,FALSE),"")</f>
        <v/>
      </c>
      <c r="G56" s="94" t="str">
        <f>IF(D$5&lt;&gt;0,1,"")</f>
        <v/>
      </c>
      <c r="H56" s="16" t="str">
        <f>IF(H$5&lt;&gt;0,VLOOKUP(H$4,components!B$3:AW$612,39,FALSE),"")</f>
        <v/>
      </c>
      <c r="I56" s="16" t="str">
        <f>IF(I$5&lt;&gt;0,VLOOKUP(I$4,components!B$3:AX$612,39,FALSE),"")</f>
        <v/>
      </c>
      <c r="J56" s="16" t="str">
        <f>IF(J$5&lt;&gt;0,VLOOKUP(J$4,components!B$3:AY$612,39,FALSE),"")</f>
        <v/>
      </c>
    </row>
    <row r="57" spans="1:10" x14ac:dyDescent="0.25">
      <c r="A57" s="39"/>
      <c r="B57" s="40"/>
      <c r="C57" s="40" t="s">
        <v>35</v>
      </c>
      <c r="D57" s="14" t="str">
        <f>IF(D$5&lt;&gt;0,VLOOKUP(D$4,components!B$3:AS$612,40,FALSE),"")</f>
        <v/>
      </c>
      <c r="E57" s="14" t="str">
        <f>IF(D$5&lt;&gt;0,VLOOKUP(E$5,counties!A$2:AM$89,32,FALSE),"")</f>
        <v/>
      </c>
      <c r="F57" s="14" t="str">
        <f>IF(D$5&lt;&gt;0,VLOOKUP(D$4,sim_dist!A$2:AM$608,32,FALSE),"")</f>
        <v/>
      </c>
      <c r="G57" s="14" t="str">
        <f>IF(D$5&lt;&gt;0,state!AE$2,"")</f>
        <v/>
      </c>
      <c r="H57" s="17" t="str">
        <f>IF(H$5&lt;&gt;0,VLOOKUP(H$4,components!B$3:AW$612,40,FALSE),"")</f>
        <v/>
      </c>
      <c r="I57" s="17" t="str">
        <f>IF(I$5&lt;&gt;0,VLOOKUP(I$4,components!B$3:AX$612,40,FALSE),"")</f>
        <v/>
      </c>
      <c r="J57" s="17" t="str">
        <f>IF(J$5&lt;&gt;0,VLOOKUP(J$4,components!B$3:AY$612,40,FALSE),"")</f>
        <v/>
      </c>
    </row>
    <row r="58" spans="1:10" x14ac:dyDescent="0.25">
      <c r="A58" s="39"/>
      <c r="B58" s="40"/>
      <c r="C58" s="40" t="s">
        <v>36</v>
      </c>
      <c r="D58" s="8" t="str">
        <f>IF(D$5&lt;&gt;0,VLOOKUP(D$4,components!B$3:AS$612,41,FALSE),"")</f>
        <v/>
      </c>
      <c r="E58" s="8" t="str">
        <f>IF(D$5&lt;&gt;0,VLOOKUP(E$5,counties!A$2:AM$89,33,FALSE),"")</f>
        <v/>
      </c>
      <c r="F58" s="8" t="str">
        <f>IF(D$5&lt;&gt;0,VLOOKUP(D$4,sim_dist!A$2:AM$608,33,FALSE),"")</f>
        <v/>
      </c>
      <c r="G58" s="8" t="str">
        <f>IF(D$5&lt;&gt;0,state!AF$2,"")</f>
        <v/>
      </c>
      <c r="H58" s="8" t="str">
        <f>IF(H$5&lt;&gt;0,VLOOKUP(H$4,components!B$3:AW$612,41,FALSE),"")</f>
        <v/>
      </c>
      <c r="I58" s="8" t="str">
        <f>IF(I$5&lt;&gt;0,VLOOKUP(I$4,components!B$3:AX$612,41,FALSE),"")</f>
        <v/>
      </c>
      <c r="J58" s="8" t="str">
        <f>IF(J$5&lt;&gt;0,VLOOKUP(J$4,components!B$3:AY$612,41,FALSE),"")</f>
        <v/>
      </c>
    </row>
    <row r="59" spans="1:10" x14ac:dyDescent="0.25">
      <c r="A59" s="39"/>
      <c r="B59" s="40"/>
      <c r="C59" s="40" t="s">
        <v>37</v>
      </c>
      <c r="D59" s="14" t="str">
        <f>IF(D$5&lt;&gt;0,VLOOKUP(D$4,components!B$3:AS$612,42,FALSE),"")</f>
        <v/>
      </c>
      <c r="E59" s="11" t="str">
        <f>IF(D$5&lt;&gt;0,VLOOKUP(E$5,counties!A$2:AM$89,34,FALSE),"")</f>
        <v/>
      </c>
      <c r="F59" s="11" t="str">
        <f>IF(D$5&lt;&gt;0,VLOOKUP(D$4,sim_dist!A$2:AM$608,34,FALSE),"")</f>
        <v/>
      </c>
      <c r="G59" s="11" t="str">
        <f>IF(D$5&lt;&gt;0,state!AG$2,"")</f>
        <v/>
      </c>
      <c r="H59" s="14" t="str">
        <f>IF(H$5&lt;&gt;0,VLOOKUP(H$4,components!B$3:AW$612,42,FALSE),"")</f>
        <v/>
      </c>
      <c r="I59" s="14" t="str">
        <f>IF(I$5&lt;&gt;0,VLOOKUP(I$4,components!B$3:AX$612,42,FALSE),"")</f>
        <v/>
      </c>
      <c r="J59" s="14" t="str">
        <f>IF(J$5&lt;&gt;0,VLOOKUP(J$4,components!B$3:AY$612,42,FALSE),"")</f>
        <v/>
      </c>
    </row>
    <row r="60" spans="1:10" x14ac:dyDescent="0.25">
      <c r="A60" s="39"/>
      <c r="B60" s="41" t="s">
        <v>38</v>
      </c>
      <c r="C60" s="40"/>
      <c r="D60" s="15"/>
      <c r="E60" s="26"/>
      <c r="F60" s="27"/>
      <c r="G60" s="5"/>
      <c r="H60" s="15"/>
      <c r="I60" s="15"/>
      <c r="J60" s="15"/>
    </row>
    <row r="61" spans="1:10" x14ac:dyDescent="0.25">
      <c r="A61" s="39"/>
      <c r="B61" s="40"/>
      <c r="C61" s="40" t="s">
        <v>39</v>
      </c>
      <c r="D61" s="18" t="str">
        <f>IF(D$5&lt;&gt;0,VLOOKUP(D$4,components!B$3:AS$612,43,FALSE),"")</f>
        <v/>
      </c>
      <c r="E61" s="18" t="str">
        <f>IF(D$5&lt;&gt;0,VLOOKUP(E$5,counties!A$2:AM$89,35,FALSE),"")</f>
        <v/>
      </c>
      <c r="F61" s="18" t="str">
        <f>IF(D$5&lt;&gt;0,VLOOKUP(D$4,sim_dist!A$2:AM$608,35,FALSE),"")</f>
        <v/>
      </c>
      <c r="G61" s="7" t="str">
        <f>IF(D$5&lt;&gt;0,state!AH$2,"")</f>
        <v/>
      </c>
      <c r="H61" s="18" t="str">
        <f>IF(H$5&lt;&gt;0,VLOOKUP(H$4,components!B$3:AW$612,43,FALSE),"")</f>
        <v/>
      </c>
      <c r="I61" s="18" t="str">
        <f>IF(I$5&lt;&gt;0,VLOOKUP(I$4,components!B$3:AX$612,43,FALSE),"")</f>
        <v/>
      </c>
      <c r="J61" s="18" t="str">
        <f>IF(J$5&lt;&gt;0,VLOOKUP(J$4,components!B$3:AY$612,43,FALSE),"")</f>
        <v/>
      </c>
    </row>
    <row r="62" spans="1:10" x14ac:dyDescent="0.25">
      <c r="A62" s="39"/>
      <c r="B62" s="40"/>
      <c r="C62" s="40" t="s">
        <v>40</v>
      </c>
      <c r="D62" s="6" t="str">
        <f>IF(D$5&lt;&gt;0,VLOOKUP(D$4,components!B$3:AS$612,44,FALSE),"")</f>
        <v/>
      </c>
      <c r="E62" s="6" t="str">
        <f>IF(D$5&lt;&gt;0,VLOOKUP(E$5,counties!A$2:AM$89,36,FALSE),"")</f>
        <v/>
      </c>
      <c r="F62" s="6" t="str">
        <f>IF(D$5&lt;&gt;0,VLOOKUP(D$4,sim_dist!A$2:AM$608,36,FALSE),"")</f>
        <v/>
      </c>
      <c r="G62" s="7" t="str">
        <f>IF(D$5&lt;&gt;0,state!AI$2,"")</f>
        <v/>
      </c>
      <c r="H62" s="6" t="str">
        <f>IF(H$5&lt;&gt;0,VLOOKUP(H$4,components!B$3:AW$612,44,FALSE),"")</f>
        <v/>
      </c>
      <c r="I62" s="6" t="str">
        <f>IF(I$5&lt;&gt;0,VLOOKUP(I$4,components!B$3:AX$612,44,FALSE),"")</f>
        <v/>
      </c>
      <c r="J62" s="6" t="str">
        <f>IF(J$5&lt;&gt;0,VLOOKUP(J$4,components!B$3:AY$612,44,FALSE),"")</f>
        <v/>
      </c>
    </row>
    <row r="63" spans="1:10" x14ac:dyDescent="0.25">
      <c r="A63" s="39"/>
      <c r="B63" s="40"/>
      <c r="C63" s="40" t="s">
        <v>41</v>
      </c>
      <c r="D63" s="45" t="str">
        <f>IF(D$5&lt;&gt;0,VLOOKUP(D$4,components!B$3:AT$612,45,FALSE),"")</f>
        <v/>
      </c>
      <c r="E63" s="45" t="str">
        <f>IF(D$5&lt;&gt;0,VLOOKUP(E$5,counties!A$2:AM$89,37,FALSE),"")</f>
        <v/>
      </c>
      <c r="F63" s="45" t="str">
        <f>IF(D$5&lt;&gt;0,VLOOKUP(D$4,sim_dist!A$2:AM$608,37,FALSE),"")</f>
        <v/>
      </c>
      <c r="G63" s="45" t="str">
        <f>IF(D$5&lt;&gt;0,state!AJ$2,"")</f>
        <v/>
      </c>
      <c r="H63" s="45" t="str">
        <f>IF(H$5&lt;&gt;0,VLOOKUP(H$4,components!B$3:AX$612,45,FALSE),"")</f>
        <v/>
      </c>
      <c r="I63" s="45" t="str">
        <f>IF(I$5&lt;&gt;0,VLOOKUP(I$4,components!B$3:AY$612,45,FALSE),"")</f>
        <v/>
      </c>
      <c r="J63" s="45" t="str">
        <f>IF(J$5&lt;&gt;0,VLOOKUP(J$4,components!B$3:AY$612,45,FALSE),"")</f>
        <v/>
      </c>
    </row>
    <row r="64" spans="1:10" x14ac:dyDescent="0.25">
      <c r="A64" s="39"/>
      <c r="B64" s="40"/>
      <c r="C64" s="40"/>
      <c r="D64" s="19"/>
      <c r="E64" s="19"/>
      <c r="F64" s="19"/>
      <c r="G64" s="19"/>
      <c r="H64" s="19"/>
      <c r="I64" s="19"/>
      <c r="J64" s="19"/>
    </row>
    <row r="65" spans="1:4" x14ac:dyDescent="0.25">
      <c r="A65" s="41"/>
      <c r="B65" s="40" t="s">
        <v>42</v>
      </c>
      <c r="C65" s="40"/>
      <c r="D65" s="40"/>
    </row>
  </sheetData>
  <sheetProtection algorithmName="SHA-512" hashValue="hMHqAv38Ib0eg96jm2qv3wSY5dRgea2iYQ5Vp9vUMDbYLKcKY2ic+YVpeZNVAcccrkZgRpVB7pGzYe8bif0MCg==" saltValue="5hQmTbJ7mKA6hQ+C7Inakg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components!$A$2:$A$612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components!$A$2:$A$608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activeCell="D46" sqref="D46"/>
    </sheetView>
  </sheetViews>
  <sheetFormatPr defaultColWidth="9.140625" defaultRowHeight="12.75" x14ac:dyDescent="0.2"/>
  <cols>
    <col min="1" max="2" width="9.140625" style="49"/>
    <col min="3" max="3" width="36.42578125" style="49" customWidth="1"/>
    <col min="4" max="4" width="13.42578125" style="88" customWidth="1"/>
    <col min="5" max="5" width="25.5703125" style="49" customWidth="1"/>
    <col min="6" max="6" width="86.85546875" style="52" customWidth="1"/>
    <col min="7" max="16384" width="9.140625" style="49"/>
  </cols>
  <sheetData>
    <row r="1" spans="1:6" ht="24" customHeight="1" x14ac:dyDescent="0.2">
      <c r="A1" s="158" t="s">
        <v>1373</v>
      </c>
      <c r="B1" s="159"/>
      <c r="C1" s="159"/>
      <c r="D1" s="131"/>
      <c r="E1" s="132"/>
      <c r="F1" s="133"/>
    </row>
    <row r="2" spans="1:6" s="50" customFormat="1" ht="14.25" customHeight="1" x14ac:dyDescent="0.2">
      <c r="A2" s="160" t="s">
        <v>1374</v>
      </c>
      <c r="B2" s="160"/>
      <c r="C2" s="160"/>
      <c r="D2" s="148" t="s">
        <v>1485</v>
      </c>
    </row>
    <row r="3" spans="1:6" s="50" customFormat="1" ht="14.25" customHeight="1" x14ac:dyDescent="0.25">
      <c r="A3" s="161" t="s">
        <v>1375</v>
      </c>
      <c r="B3" s="161"/>
      <c r="C3" s="161"/>
      <c r="D3" s="135" t="s">
        <v>1376</v>
      </c>
    </row>
    <row r="4" spans="1:6" s="52" customFormat="1" ht="14.25" customHeight="1" x14ac:dyDescent="0.2">
      <c r="A4" s="160" t="s">
        <v>1514</v>
      </c>
      <c r="B4" s="160"/>
      <c r="C4" s="160"/>
      <c r="D4" s="135" t="s">
        <v>1515</v>
      </c>
    </row>
    <row r="5" spans="1:6" s="52" customFormat="1" ht="14.25" customHeight="1" x14ac:dyDescent="0.2">
      <c r="A5" s="53" t="s">
        <v>1377</v>
      </c>
      <c r="B5" s="53"/>
      <c r="C5" s="53"/>
      <c r="D5" s="135" t="s">
        <v>1378</v>
      </c>
    </row>
    <row r="6" spans="1:6" s="52" customFormat="1" ht="14.25" customHeight="1" x14ac:dyDescent="0.2">
      <c r="A6" s="53" t="s">
        <v>1517</v>
      </c>
      <c r="B6" s="53"/>
      <c r="C6" s="53"/>
      <c r="D6" s="136" t="s">
        <v>1518</v>
      </c>
    </row>
    <row r="7" spans="1:6" s="52" customFormat="1" ht="14.25" customHeight="1" x14ac:dyDescent="0.2">
      <c r="A7" s="53" t="s">
        <v>1424</v>
      </c>
      <c r="B7" s="53"/>
      <c r="C7" s="53"/>
      <c r="D7" s="136" t="s">
        <v>1421</v>
      </c>
    </row>
    <row r="8" spans="1:6" s="56" customFormat="1" ht="21.75" customHeight="1" x14ac:dyDescent="0.25">
      <c r="A8" s="54"/>
      <c r="B8" s="55"/>
      <c r="C8" s="55"/>
      <c r="D8" s="51"/>
      <c r="E8" s="50"/>
      <c r="F8" s="50"/>
    </row>
    <row r="9" spans="1:6" ht="30.75" customHeight="1" x14ac:dyDescent="0.2">
      <c r="A9" s="162" t="s">
        <v>1379</v>
      </c>
      <c r="B9" s="162"/>
      <c r="C9" s="163"/>
      <c r="D9" s="57" t="s">
        <v>1380</v>
      </c>
      <c r="E9" s="58" t="s">
        <v>1381</v>
      </c>
      <c r="F9" s="57" t="s">
        <v>1382</v>
      </c>
    </row>
    <row r="10" spans="1:6" ht="15.75" x14ac:dyDescent="0.25">
      <c r="A10" s="59" t="s">
        <v>3</v>
      </c>
      <c r="B10" s="59"/>
      <c r="C10" s="59"/>
      <c r="D10" s="60"/>
      <c r="E10" s="59"/>
    </row>
    <row r="11" spans="1:6" ht="12.75" customHeight="1" x14ac:dyDescent="0.2">
      <c r="A11" s="61"/>
      <c r="B11" s="62" t="s">
        <v>1383</v>
      </c>
      <c r="C11" s="62"/>
      <c r="D11" s="68" t="s">
        <v>1558</v>
      </c>
      <c r="E11" s="63" t="s">
        <v>1528</v>
      </c>
      <c r="F11" s="64" t="s">
        <v>1567</v>
      </c>
    </row>
    <row r="12" spans="1:6" ht="12.75" customHeight="1" x14ac:dyDescent="0.2">
      <c r="A12" s="61"/>
      <c r="B12" s="62" t="s">
        <v>1420</v>
      </c>
      <c r="C12" s="62"/>
      <c r="D12" s="68" t="s">
        <v>1558</v>
      </c>
      <c r="E12" s="63" t="s">
        <v>1528</v>
      </c>
      <c r="F12" s="64" t="s">
        <v>1567</v>
      </c>
    </row>
    <row r="13" spans="1:6" ht="12.75" customHeight="1" x14ac:dyDescent="0.2">
      <c r="A13" s="61"/>
      <c r="B13" s="62" t="s">
        <v>1419</v>
      </c>
      <c r="C13" s="62"/>
      <c r="D13" s="68" t="s">
        <v>1558</v>
      </c>
      <c r="E13" s="63" t="s">
        <v>1528</v>
      </c>
      <c r="F13" s="64" t="s">
        <v>1568</v>
      </c>
    </row>
    <row r="14" spans="1:6" ht="12.75" customHeight="1" x14ac:dyDescent="0.2">
      <c r="A14" s="61"/>
      <c r="B14" s="62" t="s">
        <v>1525</v>
      </c>
      <c r="C14" s="62"/>
      <c r="D14" s="68" t="s">
        <v>1554</v>
      </c>
      <c r="E14" s="63" t="s">
        <v>1528</v>
      </c>
      <c r="F14" s="64" t="s">
        <v>1557</v>
      </c>
    </row>
    <row r="15" spans="1:6" ht="12.75" customHeight="1" x14ac:dyDescent="0.2">
      <c r="A15" s="61"/>
      <c r="B15" s="61"/>
      <c r="C15" s="61"/>
      <c r="D15" s="86"/>
      <c r="E15" s="65"/>
    </row>
    <row r="16" spans="1:6" ht="12.75" customHeight="1" x14ac:dyDescent="0.25">
      <c r="A16" s="59" t="s">
        <v>1384</v>
      </c>
      <c r="B16" s="59"/>
      <c r="C16" s="59"/>
      <c r="D16" s="66"/>
      <c r="E16" s="67"/>
    </row>
    <row r="17" spans="1:6" ht="12.75" customHeight="1" x14ac:dyDescent="0.2">
      <c r="A17" s="61"/>
      <c r="B17" s="62" t="s">
        <v>4</v>
      </c>
      <c r="C17" s="62"/>
      <c r="D17" s="68" t="s">
        <v>1569</v>
      </c>
      <c r="E17" s="62" t="s">
        <v>1555</v>
      </c>
      <c r="F17" s="64" t="s">
        <v>1570</v>
      </c>
    </row>
    <row r="18" spans="1:6" ht="12.75" customHeight="1" x14ac:dyDescent="0.2">
      <c r="A18" s="61"/>
      <c r="B18" s="62" t="s">
        <v>1385</v>
      </c>
      <c r="C18" s="62"/>
      <c r="D18" s="68" t="s">
        <v>1569</v>
      </c>
      <c r="E18" s="62" t="s">
        <v>1555</v>
      </c>
      <c r="F18" s="64" t="s">
        <v>1571</v>
      </c>
    </row>
    <row r="19" spans="1:6" ht="12.75" customHeight="1" x14ac:dyDescent="0.2">
      <c r="A19" s="61"/>
      <c r="B19" s="69" t="s">
        <v>6</v>
      </c>
      <c r="C19" s="62"/>
      <c r="D19" s="68" t="s">
        <v>1569</v>
      </c>
      <c r="E19" s="62" t="s">
        <v>1555</v>
      </c>
      <c r="F19" s="64" t="s">
        <v>1572</v>
      </c>
    </row>
    <row r="20" spans="1:6" ht="12.75" customHeight="1" x14ac:dyDescent="0.2">
      <c r="A20" s="61"/>
      <c r="B20" s="70" t="s">
        <v>7</v>
      </c>
      <c r="C20" s="62"/>
      <c r="D20" s="68" t="s">
        <v>1569</v>
      </c>
      <c r="E20" s="62" t="s">
        <v>1555</v>
      </c>
      <c r="F20" s="64" t="s">
        <v>1573</v>
      </c>
    </row>
    <row r="21" spans="1:6" ht="12.75" customHeight="1" x14ac:dyDescent="0.2">
      <c r="A21" s="61"/>
      <c r="B21" s="47" t="s">
        <v>52</v>
      </c>
      <c r="C21" s="62"/>
      <c r="D21" s="68" t="s">
        <v>1569</v>
      </c>
      <c r="E21" s="62" t="s">
        <v>1555</v>
      </c>
      <c r="F21" s="64" t="s">
        <v>1574</v>
      </c>
    </row>
    <row r="22" spans="1:6" ht="12.75" customHeight="1" x14ac:dyDescent="0.2">
      <c r="A22" s="61"/>
      <c r="B22" s="61"/>
      <c r="C22" s="61"/>
      <c r="D22" s="86"/>
      <c r="E22" s="65"/>
      <c r="F22" s="71"/>
    </row>
    <row r="23" spans="1:6" ht="12.75" customHeight="1" x14ac:dyDescent="0.25">
      <c r="A23" s="38" t="s">
        <v>49</v>
      </c>
      <c r="B23" s="40"/>
      <c r="C23" s="40"/>
      <c r="D23" s="86"/>
      <c r="E23" s="65"/>
      <c r="F23" s="71"/>
    </row>
    <row r="24" spans="1:6" ht="12.75" customHeight="1" x14ac:dyDescent="0.25">
      <c r="A24" s="38"/>
      <c r="B24" s="47" t="s">
        <v>1526</v>
      </c>
      <c r="C24" s="48"/>
      <c r="D24" s="68" t="s">
        <v>1575</v>
      </c>
      <c r="E24" s="63" t="s">
        <v>1421</v>
      </c>
      <c r="F24" s="64"/>
    </row>
    <row r="25" spans="1:6" ht="12.75" customHeight="1" x14ac:dyDescent="0.25">
      <c r="A25" s="38"/>
      <c r="B25" s="47" t="s">
        <v>1527</v>
      </c>
      <c r="C25" s="48"/>
      <c r="D25" s="68" t="s">
        <v>1575</v>
      </c>
      <c r="E25" s="63" t="s">
        <v>1421</v>
      </c>
      <c r="F25" s="64"/>
    </row>
    <row r="26" spans="1:6" ht="12.75" customHeight="1" x14ac:dyDescent="0.2">
      <c r="A26" s="39"/>
      <c r="B26" s="47" t="s">
        <v>1369</v>
      </c>
      <c r="C26" s="48"/>
      <c r="D26" s="68" t="s">
        <v>1558</v>
      </c>
      <c r="E26" s="63" t="s">
        <v>1529</v>
      </c>
      <c r="F26" s="64"/>
    </row>
    <row r="27" spans="1:6" ht="12.75" customHeight="1" x14ac:dyDescent="0.2">
      <c r="A27" s="39"/>
      <c r="B27" s="47" t="s">
        <v>54</v>
      </c>
      <c r="C27" s="48"/>
      <c r="D27" s="68" t="s">
        <v>1558</v>
      </c>
      <c r="E27" s="63" t="s">
        <v>1576</v>
      </c>
      <c r="F27" s="64"/>
    </row>
    <row r="28" spans="1:6" ht="12.75" customHeight="1" x14ac:dyDescent="0.2">
      <c r="A28" s="39"/>
      <c r="B28" s="47" t="s">
        <v>53</v>
      </c>
      <c r="C28" s="48"/>
      <c r="D28" s="68" t="s">
        <v>1558</v>
      </c>
      <c r="E28" s="63" t="s">
        <v>1519</v>
      </c>
      <c r="F28" s="64"/>
    </row>
    <row r="29" spans="1:6" ht="25.5" customHeight="1" x14ac:dyDescent="0.2">
      <c r="A29" s="39"/>
      <c r="B29" s="156" t="s">
        <v>1425</v>
      </c>
      <c r="C29" s="157"/>
      <c r="D29" s="68" t="s">
        <v>1558</v>
      </c>
      <c r="E29" s="63" t="s">
        <v>1519</v>
      </c>
      <c r="F29" s="64"/>
    </row>
    <row r="30" spans="1:6" ht="12.75" customHeight="1" x14ac:dyDescent="0.2">
      <c r="A30" s="39"/>
      <c r="B30" s="40"/>
      <c r="C30" s="40"/>
      <c r="D30" s="86"/>
      <c r="E30" s="65"/>
      <c r="F30" s="71"/>
    </row>
    <row r="31" spans="1:6" ht="12.75" customHeight="1" x14ac:dyDescent="0.25">
      <c r="A31" s="59" t="s">
        <v>8</v>
      </c>
      <c r="B31" s="59"/>
      <c r="C31" s="59"/>
      <c r="D31" s="66"/>
      <c r="E31" s="67"/>
    </row>
    <row r="32" spans="1:6" ht="12.75" customHeight="1" x14ac:dyDescent="0.2">
      <c r="A32" s="61"/>
      <c r="B32" s="62" t="s">
        <v>9</v>
      </c>
      <c r="C32" s="62"/>
      <c r="D32" s="68" t="s">
        <v>1558</v>
      </c>
      <c r="E32" s="63" t="s">
        <v>1530</v>
      </c>
      <c r="F32" s="64" t="s">
        <v>1486</v>
      </c>
    </row>
    <row r="33" spans="1:6" ht="12.75" customHeight="1" x14ac:dyDescent="0.2">
      <c r="A33" s="61"/>
      <c r="B33" s="72" t="s">
        <v>1487</v>
      </c>
      <c r="C33" s="73"/>
      <c r="D33" s="68" t="s">
        <v>1558</v>
      </c>
      <c r="E33" s="63" t="s">
        <v>1528</v>
      </c>
      <c r="F33" s="64" t="s">
        <v>1486</v>
      </c>
    </row>
    <row r="34" spans="1:6" ht="12.75" customHeight="1" x14ac:dyDescent="0.2">
      <c r="A34" s="61"/>
      <c r="B34" s="72" t="s">
        <v>1488</v>
      </c>
      <c r="C34" s="73"/>
      <c r="D34" s="68" t="s">
        <v>1558</v>
      </c>
      <c r="E34" s="63"/>
      <c r="F34" s="64" t="s">
        <v>1486</v>
      </c>
    </row>
    <row r="35" spans="1:6" ht="12.75" customHeight="1" x14ac:dyDescent="0.2">
      <c r="A35" s="61"/>
      <c r="B35" s="62" t="s">
        <v>1386</v>
      </c>
      <c r="C35" s="62"/>
      <c r="D35" s="68" t="s">
        <v>1558</v>
      </c>
      <c r="E35" s="63" t="s">
        <v>1528</v>
      </c>
      <c r="F35" s="64" t="s">
        <v>1480</v>
      </c>
    </row>
    <row r="36" spans="1:6" ht="12.75" customHeight="1" x14ac:dyDescent="0.2">
      <c r="A36" s="61"/>
      <c r="B36" s="62" t="s">
        <v>1387</v>
      </c>
      <c r="C36" s="62"/>
      <c r="D36" s="68" t="s">
        <v>1558</v>
      </c>
      <c r="E36" s="63" t="s">
        <v>1528</v>
      </c>
      <c r="F36" s="64" t="s">
        <v>1481</v>
      </c>
    </row>
    <row r="37" spans="1:6" ht="25.5" customHeight="1" x14ac:dyDescent="0.2">
      <c r="A37" s="61"/>
      <c r="B37" s="62" t="s">
        <v>1388</v>
      </c>
      <c r="C37" s="62"/>
      <c r="D37" s="68" t="s">
        <v>1558</v>
      </c>
      <c r="E37" s="63" t="s">
        <v>1528</v>
      </c>
      <c r="F37" s="74" t="s">
        <v>1479</v>
      </c>
    </row>
    <row r="38" spans="1:6" ht="12.75" customHeight="1" x14ac:dyDescent="0.2">
      <c r="A38" s="61"/>
      <c r="B38" s="62" t="s">
        <v>1489</v>
      </c>
      <c r="C38" s="62"/>
      <c r="D38" s="68" t="s">
        <v>1558</v>
      </c>
      <c r="E38" s="63" t="s">
        <v>1528</v>
      </c>
      <c r="F38" s="64" t="s">
        <v>1486</v>
      </c>
    </row>
    <row r="39" spans="1:6" ht="12.75" customHeight="1" x14ac:dyDescent="0.2">
      <c r="A39" s="61"/>
      <c r="B39" s="61"/>
      <c r="C39" s="61"/>
      <c r="D39" s="86"/>
      <c r="E39" s="65"/>
      <c r="F39" s="71"/>
    </row>
    <row r="40" spans="1:6" ht="12.75" customHeight="1" x14ac:dyDescent="0.25">
      <c r="A40" s="59" t="s">
        <v>14</v>
      </c>
      <c r="B40" s="59"/>
      <c r="C40" s="59"/>
      <c r="D40" s="66"/>
      <c r="E40" s="67"/>
    </row>
    <row r="41" spans="1:6" ht="12.75" customHeight="1" x14ac:dyDescent="0.2">
      <c r="A41" s="61"/>
      <c r="B41" s="75" t="s">
        <v>15</v>
      </c>
      <c r="C41" s="62"/>
      <c r="D41" s="68"/>
      <c r="E41" s="63"/>
      <c r="F41" s="64" t="s">
        <v>1389</v>
      </c>
    </row>
    <row r="42" spans="1:6" ht="12.75" customHeight="1" x14ac:dyDescent="0.2">
      <c r="A42" s="61"/>
      <c r="B42" s="75"/>
      <c r="C42" s="39" t="s">
        <v>16</v>
      </c>
      <c r="D42" s="68" t="s">
        <v>1558</v>
      </c>
      <c r="E42" s="76" t="s">
        <v>1531</v>
      </c>
      <c r="F42" s="64" t="s">
        <v>1484</v>
      </c>
    </row>
    <row r="43" spans="1:6" ht="12.75" customHeight="1" x14ac:dyDescent="0.2">
      <c r="A43" s="61"/>
      <c r="B43" s="62"/>
      <c r="C43" s="62" t="s">
        <v>17</v>
      </c>
      <c r="D43" s="68" t="s">
        <v>1558</v>
      </c>
      <c r="E43" s="76" t="s">
        <v>1531</v>
      </c>
      <c r="F43" s="64" t="s">
        <v>1390</v>
      </c>
    </row>
    <row r="44" spans="1:6" ht="12.75" customHeight="1" x14ac:dyDescent="0.2">
      <c r="A44" s="61"/>
      <c r="B44" s="62"/>
      <c r="C44" s="62" t="s">
        <v>18</v>
      </c>
      <c r="D44" s="68" t="s">
        <v>1558</v>
      </c>
      <c r="E44" s="76" t="s">
        <v>1531</v>
      </c>
      <c r="F44" s="64" t="s">
        <v>1391</v>
      </c>
    </row>
    <row r="45" spans="1:6" ht="12.75" customHeight="1" x14ac:dyDescent="0.2">
      <c r="A45" s="61"/>
      <c r="B45" s="62"/>
      <c r="C45" s="62" t="s">
        <v>1392</v>
      </c>
      <c r="D45" s="68" t="s">
        <v>1558</v>
      </c>
      <c r="E45" s="76" t="s">
        <v>1531</v>
      </c>
      <c r="F45" s="64" t="s">
        <v>1393</v>
      </c>
    </row>
    <row r="46" spans="1:6" ht="12.75" customHeight="1" x14ac:dyDescent="0.2">
      <c r="A46" s="61"/>
      <c r="B46" s="75" t="s">
        <v>20</v>
      </c>
      <c r="C46" s="62"/>
      <c r="D46" s="68"/>
      <c r="E46" s="63"/>
      <c r="F46" s="64"/>
    </row>
    <row r="47" spans="1:6" ht="26.25" customHeight="1" x14ac:dyDescent="0.2">
      <c r="A47" s="61"/>
      <c r="B47" s="75"/>
      <c r="C47" s="39" t="s">
        <v>21</v>
      </c>
      <c r="D47" s="68" t="s">
        <v>1558</v>
      </c>
      <c r="E47" s="76" t="s">
        <v>1531</v>
      </c>
      <c r="F47" s="77" t="s">
        <v>1483</v>
      </c>
    </row>
    <row r="48" spans="1:6" ht="26.25" customHeight="1" x14ac:dyDescent="0.2">
      <c r="A48" s="61"/>
      <c r="B48" s="62"/>
      <c r="C48" s="62" t="s">
        <v>1394</v>
      </c>
      <c r="D48" s="68" t="s">
        <v>1558</v>
      </c>
      <c r="E48" s="76" t="s">
        <v>1531</v>
      </c>
      <c r="F48" s="77" t="s">
        <v>1482</v>
      </c>
    </row>
    <row r="49" spans="1:6" ht="18.75" customHeight="1" x14ac:dyDescent="0.2">
      <c r="A49" s="61"/>
      <c r="B49" s="62"/>
      <c r="C49" s="64" t="s">
        <v>1395</v>
      </c>
      <c r="D49" s="68" t="s">
        <v>1558</v>
      </c>
      <c r="E49" s="63"/>
      <c r="F49" s="77"/>
    </row>
    <row r="50" spans="1:6" ht="105.75" customHeight="1" x14ac:dyDescent="0.2">
      <c r="A50" s="61"/>
      <c r="B50" s="78" t="s">
        <v>24</v>
      </c>
      <c r="C50" s="62"/>
      <c r="D50" s="68"/>
      <c r="E50" s="63"/>
      <c r="F50" s="79" t="s">
        <v>1396</v>
      </c>
    </row>
    <row r="51" spans="1:6" ht="12.75" customHeight="1" x14ac:dyDescent="0.2">
      <c r="A51" s="61"/>
      <c r="B51" s="80"/>
      <c r="C51" s="62" t="s">
        <v>1397</v>
      </c>
      <c r="D51" s="68" t="s">
        <v>1558</v>
      </c>
      <c r="E51" s="63" t="s">
        <v>1398</v>
      </c>
      <c r="F51" s="81" t="s">
        <v>1399</v>
      </c>
    </row>
    <row r="52" spans="1:6" ht="12.75" customHeight="1" x14ac:dyDescent="0.2">
      <c r="A52" s="61"/>
      <c r="B52" s="62"/>
      <c r="C52" s="64" t="s">
        <v>1400</v>
      </c>
      <c r="D52" s="68" t="s">
        <v>1558</v>
      </c>
      <c r="E52" s="63" t="s">
        <v>1398</v>
      </c>
      <c r="F52" s="64" t="s">
        <v>1401</v>
      </c>
    </row>
    <row r="53" spans="1:6" ht="12.75" customHeight="1" x14ac:dyDescent="0.2">
      <c r="A53" s="61"/>
      <c r="B53" s="62"/>
      <c r="C53" s="64" t="s">
        <v>25</v>
      </c>
      <c r="D53" s="68" t="s">
        <v>1558</v>
      </c>
      <c r="E53" s="63" t="s">
        <v>1398</v>
      </c>
      <c r="F53" s="77" t="s">
        <v>1402</v>
      </c>
    </row>
    <row r="54" spans="1:6" ht="12.75" customHeight="1" x14ac:dyDescent="0.2">
      <c r="A54" s="61"/>
      <c r="B54" s="62"/>
      <c r="C54" s="64" t="s">
        <v>27</v>
      </c>
      <c r="D54" s="68" t="s">
        <v>1558</v>
      </c>
      <c r="E54" s="63" t="s">
        <v>1398</v>
      </c>
      <c r="F54" s="77" t="s">
        <v>1403</v>
      </c>
    </row>
    <row r="55" spans="1:6" ht="12.75" customHeight="1" x14ac:dyDescent="0.2">
      <c r="A55" s="82"/>
      <c r="B55" s="75" t="s">
        <v>28</v>
      </c>
      <c r="C55" s="75"/>
      <c r="D55" s="68"/>
      <c r="E55" s="83"/>
      <c r="F55" s="64"/>
    </row>
    <row r="56" spans="1:6" ht="12.75" customHeight="1" x14ac:dyDescent="0.2">
      <c r="A56" s="61"/>
      <c r="B56" s="62"/>
      <c r="C56" s="62" t="s">
        <v>30</v>
      </c>
      <c r="D56" s="68" t="s">
        <v>1558</v>
      </c>
      <c r="E56" s="63" t="s">
        <v>1398</v>
      </c>
      <c r="F56" s="77" t="s">
        <v>1404</v>
      </c>
    </row>
    <row r="57" spans="1:6" ht="12.75" customHeight="1" x14ac:dyDescent="0.2">
      <c r="A57" s="61"/>
      <c r="B57" s="62"/>
      <c r="C57" s="62" t="s">
        <v>31</v>
      </c>
      <c r="D57" s="68" t="s">
        <v>1558</v>
      </c>
      <c r="E57" s="63" t="s">
        <v>1398</v>
      </c>
      <c r="F57" s="64" t="s">
        <v>1405</v>
      </c>
    </row>
    <row r="58" spans="1:6" ht="26.25" customHeight="1" x14ac:dyDescent="0.2">
      <c r="A58" s="61"/>
      <c r="B58" s="62"/>
      <c r="C58" s="62" t="s">
        <v>32</v>
      </c>
      <c r="D58" s="68" t="s">
        <v>1558</v>
      </c>
      <c r="E58" s="63" t="s">
        <v>1398</v>
      </c>
      <c r="F58" s="77" t="s">
        <v>1406</v>
      </c>
    </row>
    <row r="59" spans="1:6" ht="12.75" customHeight="1" x14ac:dyDescent="0.2">
      <c r="A59" s="61"/>
      <c r="B59" s="62"/>
      <c r="C59" s="84" t="s">
        <v>29</v>
      </c>
      <c r="D59" s="68" t="s">
        <v>1558</v>
      </c>
      <c r="E59" s="63" t="s">
        <v>1398</v>
      </c>
      <c r="F59" s="64" t="s">
        <v>1407</v>
      </c>
    </row>
    <row r="60" spans="1:6" ht="12.75" customHeight="1" x14ac:dyDescent="0.2">
      <c r="A60" s="61"/>
      <c r="B60" s="62"/>
      <c r="C60" s="47" t="s">
        <v>1422</v>
      </c>
      <c r="D60" s="68" t="s">
        <v>1575</v>
      </c>
      <c r="E60" s="63" t="s">
        <v>1421</v>
      </c>
      <c r="F60" s="64" t="s">
        <v>1423</v>
      </c>
    </row>
    <row r="61" spans="1:6" ht="12.75" customHeight="1" x14ac:dyDescent="0.2">
      <c r="A61" s="61"/>
      <c r="B61" s="75" t="s">
        <v>33</v>
      </c>
      <c r="C61" s="62"/>
      <c r="D61" s="68"/>
      <c r="E61" s="63"/>
      <c r="F61" s="64"/>
    </row>
    <row r="62" spans="1:6" ht="12.75" customHeight="1" x14ac:dyDescent="0.2">
      <c r="A62" s="61"/>
      <c r="B62" s="62"/>
      <c r="C62" s="62" t="s">
        <v>34</v>
      </c>
      <c r="D62" s="68" t="s">
        <v>1558</v>
      </c>
      <c r="E62" s="63" t="s">
        <v>1408</v>
      </c>
      <c r="F62" s="149" t="s">
        <v>1409</v>
      </c>
    </row>
    <row r="63" spans="1:6" ht="12.75" customHeight="1" x14ac:dyDescent="0.2">
      <c r="A63" s="61"/>
      <c r="B63" s="62"/>
      <c r="C63" s="84" t="s">
        <v>35</v>
      </c>
      <c r="D63" s="68" t="s">
        <v>1558</v>
      </c>
      <c r="E63" s="63" t="s">
        <v>1408</v>
      </c>
      <c r="F63" s="64"/>
    </row>
    <row r="64" spans="1:6" ht="24" customHeight="1" x14ac:dyDescent="0.2">
      <c r="A64" s="61"/>
      <c r="B64" s="62"/>
      <c r="C64" s="64" t="s">
        <v>36</v>
      </c>
      <c r="D64" s="68" t="s">
        <v>1558</v>
      </c>
      <c r="E64" s="63" t="s">
        <v>1408</v>
      </c>
      <c r="F64" s="77" t="s">
        <v>1410</v>
      </c>
    </row>
    <row r="65" spans="1:6" ht="12.75" customHeight="1" x14ac:dyDescent="0.2">
      <c r="A65" s="61"/>
      <c r="B65" s="62"/>
      <c r="C65" s="62" t="s">
        <v>1411</v>
      </c>
      <c r="D65" s="68" t="s">
        <v>1558</v>
      </c>
      <c r="E65" s="63" t="s">
        <v>1408</v>
      </c>
      <c r="F65" s="64"/>
    </row>
    <row r="66" spans="1:6" ht="12.75" customHeight="1" x14ac:dyDescent="0.2">
      <c r="A66" s="61"/>
      <c r="B66" s="75" t="s">
        <v>38</v>
      </c>
      <c r="C66" s="62"/>
      <c r="D66" s="68"/>
      <c r="E66" s="63"/>
      <c r="F66" s="64"/>
    </row>
    <row r="67" spans="1:6" ht="24.75" customHeight="1" x14ac:dyDescent="0.2">
      <c r="A67" s="61"/>
      <c r="B67" s="62"/>
      <c r="C67" s="62" t="s">
        <v>39</v>
      </c>
      <c r="D67" s="68" t="s">
        <v>1558</v>
      </c>
      <c r="E67" s="62" t="s">
        <v>1412</v>
      </c>
      <c r="F67" s="77" t="s">
        <v>1413</v>
      </c>
    </row>
    <row r="68" spans="1:6" ht="12.75" customHeight="1" x14ac:dyDescent="0.2">
      <c r="A68" s="61"/>
      <c r="B68" s="62"/>
      <c r="C68" s="62" t="s">
        <v>1414</v>
      </c>
      <c r="D68" s="68" t="s">
        <v>1558</v>
      </c>
      <c r="E68" s="62" t="s">
        <v>1412</v>
      </c>
      <c r="F68" s="77" t="s">
        <v>1415</v>
      </c>
    </row>
    <row r="69" spans="1:6" ht="12.75" customHeight="1" x14ac:dyDescent="0.2">
      <c r="A69" s="61"/>
      <c r="B69" s="62"/>
      <c r="C69" s="62" t="s">
        <v>40</v>
      </c>
      <c r="D69" s="68" t="s">
        <v>1558</v>
      </c>
      <c r="E69" s="62" t="s">
        <v>1416</v>
      </c>
      <c r="F69" s="77" t="s">
        <v>1417</v>
      </c>
    </row>
    <row r="70" spans="1:6" ht="12.75" customHeight="1" x14ac:dyDescent="0.2">
      <c r="A70" s="61"/>
      <c r="B70" s="62"/>
      <c r="C70" s="62" t="s">
        <v>41</v>
      </c>
      <c r="D70" s="68" t="s">
        <v>1558</v>
      </c>
      <c r="E70" s="62" t="s">
        <v>1416</v>
      </c>
      <c r="F70" s="64" t="s">
        <v>1418</v>
      </c>
    </row>
    <row r="71" spans="1:6" x14ac:dyDescent="0.2">
      <c r="D71" s="87"/>
      <c r="E71" s="85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2"/>
  <sheetViews>
    <sheetView workbookViewId="0">
      <pane xSplit="2" ySplit="1" topLeftCell="C2" activePane="bottomRight" state="frozen"/>
      <selection activeCell="AK6" sqref="AK6"/>
      <selection pane="topRight" activeCell="AK6" sqref="AK6"/>
      <selection pane="bottomLeft" activeCell="AK6" sqref="AK6"/>
      <selection pane="bottomRight" activeCell="A2" sqref="A2"/>
    </sheetView>
  </sheetViews>
  <sheetFormatPr defaultColWidth="9.140625" defaultRowHeight="12.75" x14ac:dyDescent="0.2"/>
  <cols>
    <col min="1" max="1" width="45.28515625" style="35" bestFit="1" customWidth="1"/>
    <col min="2" max="2" width="8.85546875" style="35" bestFit="1" customWidth="1"/>
    <col min="3" max="3" width="14.42578125" style="35" bestFit="1" customWidth="1"/>
    <col min="4" max="4" width="17.42578125" style="35" bestFit="1" customWidth="1"/>
    <col min="5" max="5" width="21.28515625" style="35" bestFit="1" customWidth="1"/>
    <col min="6" max="6" width="18.5703125" style="35" bestFit="1" customWidth="1"/>
    <col min="7" max="7" width="12" style="35" bestFit="1" customWidth="1"/>
    <col min="8" max="8" width="12.42578125" style="35" bestFit="1" customWidth="1"/>
    <col min="9" max="9" width="15.140625" style="35" bestFit="1" customWidth="1"/>
    <col min="10" max="11" width="12" style="35" bestFit="1" customWidth="1"/>
    <col min="12" max="12" width="23.42578125" style="35" bestFit="1" customWidth="1"/>
    <col min="13" max="13" width="20.85546875" style="35" bestFit="1" customWidth="1"/>
    <col min="14" max="14" width="29.140625" style="35" bestFit="1" customWidth="1"/>
    <col min="15" max="15" width="12" style="35" bestFit="1" customWidth="1"/>
    <col min="16" max="16" width="14.85546875" style="35" bestFit="1" customWidth="1"/>
    <col min="17" max="17" width="8.42578125" style="35" bestFit="1" customWidth="1"/>
    <col min="18" max="18" width="19.5703125" style="35" bestFit="1" customWidth="1"/>
    <col min="19" max="19" width="15.140625" style="35" bestFit="1" customWidth="1"/>
    <col min="20" max="20" width="20.140625" style="35" bestFit="1" customWidth="1"/>
    <col min="21" max="21" width="29.5703125" style="35" bestFit="1" customWidth="1"/>
    <col min="22" max="23" width="11.85546875" style="35" bestFit="1" customWidth="1"/>
    <col min="24" max="24" width="17.85546875" style="35" bestFit="1" customWidth="1"/>
    <col min="25" max="25" width="11.140625" style="35" bestFit="1" customWidth="1"/>
    <col min="26" max="26" width="12.7109375" style="35" bestFit="1" customWidth="1"/>
    <col min="27" max="27" width="11.85546875" style="35" bestFit="1" customWidth="1"/>
    <col min="28" max="28" width="13.5703125" style="35" bestFit="1" customWidth="1"/>
    <col min="29" max="29" width="12" style="35" bestFit="1" customWidth="1"/>
    <col min="30" max="30" width="13.85546875" style="35" bestFit="1" customWidth="1"/>
    <col min="31" max="31" width="12" style="35" bestFit="1" customWidth="1"/>
    <col min="32" max="32" width="12.5703125" style="35" bestFit="1" customWidth="1"/>
    <col min="33" max="33" width="13.140625" style="35" bestFit="1" customWidth="1"/>
    <col min="34" max="34" width="13.85546875" style="35" bestFit="1" customWidth="1"/>
    <col min="35" max="35" width="11.85546875" style="35" bestFit="1" customWidth="1"/>
    <col min="36" max="38" width="12" style="35" bestFit="1" customWidth="1"/>
    <col min="39" max="39" width="14.28515625" style="35" bestFit="1" customWidth="1"/>
    <col min="40" max="40" width="12.85546875" style="35" bestFit="1" customWidth="1"/>
    <col min="41" max="42" width="12" style="35" bestFit="1" customWidth="1"/>
    <col min="43" max="43" width="20.140625" style="35" bestFit="1" customWidth="1"/>
    <col min="44" max="46" width="12" style="35" bestFit="1" customWidth="1"/>
    <col min="47" max="47" width="13.7109375" style="35" bestFit="1" customWidth="1"/>
    <col min="48" max="16384" width="9.140625" style="35"/>
  </cols>
  <sheetData>
    <row r="1" spans="1:47" x14ac:dyDescent="0.2">
      <c r="A1" s="34" t="s">
        <v>56</v>
      </c>
      <c r="B1" s="34" t="s">
        <v>55</v>
      </c>
      <c r="C1" s="43" t="s">
        <v>57</v>
      </c>
      <c r="D1" s="43" t="s">
        <v>58</v>
      </c>
      <c r="E1" s="43" t="s">
        <v>59</v>
      </c>
      <c r="F1" s="43" t="s">
        <v>60</v>
      </c>
      <c r="G1" s="43" t="s">
        <v>66</v>
      </c>
      <c r="H1" s="43" t="s">
        <v>67</v>
      </c>
      <c r="I1" s="43" t="s">
        <v>68</v>
      </c>
      <c r="J1" s="43" t="s">
        <v>69</v>
      </c>
      <c r="K1" s="43" t="s">
        <v>70</v>
      </c>
      <c r="L1" s="43" t="s">
        <v>1371</v>
      </c>
      <c r="M1" s="43" t="s">
        <v>1372</v>
      </c>
      <c r="N1" s="43" t="s">
        <v>61</v>
      </c>
      <c r="O1" s="43" t="s">
        <v>62</v>
      </c>
      <c r="P1" s="43" t="s">
        <v>63</v>
      </c>
      <c r="Q1" s="43" t="s">
        <v>64</v>
      </c>
      <c r="R1" s="43" t="s">
        <v>71</v>
      </c>
      <c r="S1" s="43" t="s">
        <v>1516</v>
      </c>
      <c r="T1" s="43" t="s">
        <v>1513</v>
      </c>
      <c r="U1" s="43" t="s">
        <v>72</v>
      </c>
      <c r="V1" s="43" t="s">
        <v>73</v>
      </c>
      <c r="W1" s="43" t="s">
        <v>74</v>
      </c>
      <c r="X1" s="43" t="s">
        <v>75</v>
      </c>
      <c r="Y1" s="43" t="s">
        <v>76</v>
      </c>
      <c r="Z1" s="43" t="s">
        <v>77</v>
      </c>
      <c r="AA1" s="43" t="s">
        <v>78</v>
      </c>
      <c r="AB1" s="43" t="s">
        <v>79</v>
      </c>
      <c r="AC1" s="43" t="s">
        <v>80</v>
      </c>
      <c r="AD1" s="43" t="s">
        <v>81</v>
      </c>
      <c r="AE1" s="43" t="s">
        <v>1426</v>
      </c>
      <c r="AF1" s="43" t="s">
        <v>82</v>
      </c>
      <c r="AG1" s="43" t="s">
        <v>83</v>
      </c>
      <c r="AH1" s="43" t="s">
        <v>84</v>
      </c>
      <c r="AI1" s="43" t="s">
        <v>85</v>
      </c>
      <c r="AJ1" s="43" t="s">
        <v>86</v>
      </c>
      <c r="AK1" s="43" t="s">
        <v>87</v>
      </c>
      <c r="AL1" s="43" t="s">
        <v>88</v>
      </c>
      <c r="AM1" s="43" t="s">
        <v>65</v>
      </c>
      <c r="AN1" s="43" t="s">
        <v>89</v>
      </c>
      <c r="AO1" s="43" t="s">
        <v>1427</v>
      </c>
      <c r="AP1" s="43" t="s">
        <v>1428</v>
      </c>
      <c r="AQ1" s="43" t="s">
        <v>90</v>
      </c>
      <c r="AR1" s="43" t="s">
        <v>91</v>
      </c>
      <c r="AS1" s="43" t="s">
        <v>92</v>
      </c>
      <c r="AT1" s="43" t="s">
        <v>93</v>
      </c>
      <c r="AU1" s="43" t="s">
        <v>94</v>
      </c>
    </row>
    <row r="2" spans="1:47" x14ac:dyDescent="0.2">
      <c r="A2" s="34"/>
      <c r="B2" s="3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ht="15" x14ac:dyDescent="0.25">
      <c r="A3" s="150" t="s">
        <v>790</v>
      </c>
      <c r="B3" s="150" t="s">
        <v>336</v>
      </c>
      <c r="C3" t="s">
        <v>212</v>
      </c>
      <c r="D3" t="s">
        <v>1561</v>
      </c>
      <c r="E3">
        <v>94.254999999999995</v>
      </c>
      <c r="F3" t="s">
        <v>1561</v>
      </c>
      <c r="G3" s="151">
        <v>16411</v>
      </c>
      <c r="H3">
        <v>0.66448115425496401</v>
      </c>
      <c r="I3">
        <v>-15021</v>
      </c>
      <c r="J3">
        <v>0</v>
      </c>
      <c r="K3">
        <v>0.77204474794253597</v>
      </c>
      <c r="L3" s="152">
        <v>130683.40609999999</v>
      </c>
      <c r="M3" s="151">
        <v>32819.5</v>
      </c>
      <c r="N3">
        <v>45</v>
      </c>
      <c r="O3">
        <v>34.119999999999997</v>
      </c>
      <c r="P3">
        <v>0</v>
      </c>
      <c r="Q3">
        <v>21.79</v>
      </c>
      <c r="R3">
        <v>13314.8</v>
      </c>
      <c r="S3">
        <v>796.63042700000005</v>
      </c>
      <c r="T3">
        <v>923.65651846366802</v>
      </c>
      <c r="U3">
        <v>0.426776963918301</v>
      </c>
      <c r="V3">
        <v>0.107334757877633</v>
      </c>
      <c r="W3">
        <v>8.7870105920521205E-3</v>
      </c>
      <c r="X3">
        <v>11483.7</v>
      </c>
      <c r="Y3">
        <v>54.95</v>
      </c>
      <c r="Z3">
        <v>62644.205641492299</v>
      </c>
      <c r="AA3">
        <v>15.0833333333333</v>
      </c>
      <c r="AB3">
        <v>14.497369008189301</v>
      </c>
      <c r="AC3">
        <v>7.5</v>
      </c>
      <c r="AD3">
        <v>106.217390266667</v>
      </c>
      <c r="AE3">
        <v>0.23749999999999999</v>
      </c>
      <c r="AF3">
        <v>0.10797176800165199</v>
      </c>
      <c r="AG3">
        <v>0.20792546139783399</v>
      </c>
      <c r="AH3">
        <v>0.316687381971203</v>
      </c>
      <c r="AI3">
        <v>173.95519340362799</v>
      </c>
      <c r="AJ3">
        <v>7.4108059720879202</v>
      </c>
      <c r="AK3">
        <v>1.4887908614643</v>
      </c>
      <c r="AL3">
        <v>3.7305220164816899</v>
      </c>
      <c r="AM3">
        <v>3.4</v>
      </c>
      <c r="AN3">
        <v>1.3291940365488399</v>
      </c>
      <c r="AO3">
        <v>43</v>
      </c>
      <c r="AP3">
        <v>1</v>
      </c>
      <c r="AQ3">
        <v>4.3499999999999996</v>
      </c>
      <c r="AR3">
        <v>3.3272837210180501</v>
      </c>
      <c r="AS3">
        <v>37746.26</v>
      </c>
      <c r="AT3">
        <v>0.55840057548905198</v>
      </c>
      <c r="AU3">
        <v>10606959.75</v>
      </c>
    </row>
    <row r="4" spans="1:47" ht="15" x14ac:dyDescent="0.25">
      <c r="A4" s="150" t="s">
        <v>1524</v>
      </c>
      <c r="B4" s="150" t="s">
        <v>785</v>
      </c>
      <c r="C4" t="s">
        <v>96</v>
      </c>
      <c r="D4" t="s">
        <v>1561</v>
      </c>
      <c r="E4">
        <v>81.631</v>
      </c>
      <c r="F4" t="s">
        <v>1561</v>
      </c>
      <c r="G4" s="151">
        <v>-196472</v>
      </c>
      <c r="H4">
        <v>0.39157779664047099</v>
      </c>
      <c r="I4">
        <v>-851701</v>
      </c>
      <c r="J4">
        <v>5.3963680775911196E-3</v>
      </c>
      <c r="K4">
        <v>0.77967907770781297</v>
      </c>
      <c r="L4" s="152">
        <v>109515.3046</v>
      </c>
      <c r="M4" s="151">
        <v>29736.5</v>
      </c>
      <c r="N4">
        <v>194</v>
      </c>
      <c r="O4">
        <v>110.01</v>
      </c>
      <c r="P4">
        <v>21</v>
      </c>
      <c r="Q4">
        <v>-62.52</v>
      </c>
      <c r="R4">
        <v>12590.2</v>
      </c>
      <c r="S4">
        <v>3552.7063830000002</v>
      </c>
      <c r="T4">
        <v>4510.6269056827596</v>
      </c>
      <c r="U4">
        <v>0.56031102219009399</v>
      </c>
      <c r="V4">
        <v>0.178083528103369</v>
      </c>
      <c r="W4">
        <v>5.6295110948942199E-4</v>
      </c>
      <c r="X4">
        <v>9916.4</v>
      </c>
      <c r="Y4">
        <v>269.60000000000002</v>
      </c>
      <c r="Z4">
        <v>56972.017284866502</v>
      </c>
      <c r="AA4">
        <v>13.812925170068</v>
      </c>
      <c r="AB4">
        <v>13.1776942989614</v>
      </c>
      <c r="AC4">
        <v>30</v>
      </c>
      <c r="AD4">
        <v>118.4235461</v>
      </c>
      <c r="AE4">
        <v>0.48680000000000001</v>
      </c>
      <c r="AF4">
        <v>0.10443378783004099</v>
      </c>
      <c r="AG4">
        <v>0.2062314757508</v>
      </c>
      <c r="AH4">
        <v>0.31448052280324501</v>
      </c>
      <c r="AI4">
        <v>196.15158835939201</v>
      </c>
      <c r="AJ4">
        <v>5.6641129681475304</v>
      </c>
      <c r="AK4">
        <v>1.02217919006298</v>
      </c>
      <c r="AL4">
        <v>2.6177817782108299</v>
      </c>
      <c r="AM4">
        <v>1</v>
      </c>
      <c r="AN4">
        <v>1.7205863122596701</v>
      </c>
      <c r="AO4">
        <v>487</v>
      </c>
      <c r="AP4">
        <v>0.84782608695652195</v>
      </c>
      <c r="AQ4">
        <v>2.48</v>
      </c>
      <c r="AR4">
        <v>3.97311276004916</v>
      </c>
      <c r="AS4">
        <v>-365378.55</v>
      </c>
      <c r="AT4">
        <v>0.39929183944235502</v>
      </c>
      <c r="AU4">
        <v>44729199.710000001</v>
      </c>
    </row>
    <row r="5" spans="1:47" ht="15" x14ac:dyDescent="0.25">
      <c r="A5" s="150" t="s">
        <v>791</v>
      </c>
      <c r="B5" s="150" t="s">
        <v>680</v>
      </c>
      <c r="C5" t="s">
        <v>143</v>
      </c>
      <c r="D5" t="s">
        <v>1561</v>
      </c>
      <c r="E5">
        <v>82.875</v>
      </c>
      <c r="F5" t="s">
        <v>1561</v>
      </c>
      <c r="G5" s="151">
        <v>990457</v>
      </c>
      <c r="H5">
        <v>0.569374906037731</v>
      </c>
      <c r="I5">
        <v>1043477</v>
      </c>
      <c r="J5">
        <v>0</v>
      </c>
      <c r="K5">
        <v>0.70549453386362204</v>
      </c>
      <c r="L5" s="152">
        <v>137325.897</v>
      </c>
      <c r="M5" s="151">
        <v>36768</v>
      </c>
      <c r="N5">
        <v>38</v>
      </c>
      <c r="O5">
        <v>19.73</v>
      </c>
      <c r="P5">
        <v>0</v>
      </c>
      <c r="Q5">
        <v>-15.26</v>
      </c>
      <c r="R5">
        <v>10689.1</v>
      </c>
      <c r="S5">
        <v>1122.915859</v>
      </c>
      <c r="T5">
        <v>1285.59291361377</v>
      </c>
      <c r="U5">
        <v>0.38867743963352502</v>
      </c>
      <c r="V5">
        <v>0.12948461884711901</v>
      </c>
      <c r="W5">
        <v>0</v>
      </c>
      <c r="X5">
        <v>9336.5</v>
      </c>
      <c r="Y5">
        <v>64.8</v>
      </c>
      <c r="Z5">
        <v>59974.132716049397</v>
      </c>
      <c r="AA5">
        <v>13.493670886076</v>
      </c>
      <c r="AB5">
        <v>17.328948441358001</v>
      </c>
      <c r="AC5">
        <v>11</v>
      </c>
      <c r="AD5">
        <v>102.083259909091</v>
      </c>
      <c r="AE5">
        <v>0.49869999999999998</v>
      </c>
      <c r="AF5">
        <v>0.103707587326952</v>
      </c>
      <c r="AG5">
        <v>0.16983181636585301</v>
      </c>
      <c r="AH5">
        <v>0.27946626349146197</v>
      </c>
      <c r="AI5">
        <v>175.329254121791</v>
      </c>
      <c r="AJ5">
        <v>5.7256381044290903</v>
      </c>
      <c r="AK5">
        <v>1.11264877082487</v>
      </c>
      <c r="AL5">
        <v>3.1081252031694402</v>
      </c>
      <c r="AM5">
        <v>0.5</v>
      </c>
      <c r="AN5">
        <v>1.35958173569716</v>
      </c>
      <c r="AO5">
        <v>128</v>
      </c>
      <c r="AP5">
        <v>0</v>
      </c>
      <c r="AQ5">
        <v>3.36</v>
      </c>
      <c r="AR5">
        <v>3.5318909730436001</v>
      </c>
      <c r="AS5">
        <v>36678.180000000102</v>
      </c>
      <c r="AT5">
        <v>0.471114748253121</v>
      </c>
      <c r="AU5">
        <v>12002982.060000001</v>
      </c>
    </row>
    <row r="6" spans="1:47" ht="15" x14ac:dyDescent="0.25">
      <c r="A6" s="150" t="s">
        <v>792</v>
      </c>
      <c r="B6" s="150" t="s">
        <v>97</v>
      </c>
      <c r="C6" t="s">
        <v>98</v>
      </c>
      <c r="D6" t="s">
        <v>1561</v>
      </c>
      <c r="E6">
        <v>67.228999999999999</v>
      </c>
      <c r="F6" t="s">
        <v>1561</v>
      </c>
      <c r="G6" s="151">
        <v>37283733</v>
      </c>
      <c r="H6">
        <v>0.29402787060651597</v>
      </c>
      <c r="I6">
        <v>37283733</v>
      </c>
      <c r="J6">
        <v>0</v>
      </c>
      <c r="K6">
        <v>0.65866207085159301</v>
      </c>
      <c r="L6" s="152">
        <v>95564.599100000007</v>
      </c>
      <c r="M6" s="151">
        <v>27286</v>
      </c>
      <c r="N6">
        <v>373</v>
      </c>
      <c r="O6">
        <v>2895.74</v>
      </c>
      <c r="P6">
        <v>1773.44</v>
      </c>
      <c r="Q6">
        <v>-1135.73</v>
      </c>
      <c r="R6">
        <v>16261.6</v>
      </c>
      <c r="S6">
        <v>20434.4067</v>
      </c>
      <c r="T6">
        <v>29973.026570178499</v>
      </c>
      <c r="U6">
        <v>1</v>
      </c>
      <c r="V6">
        <v>0.201921190890265</v>
      </c>
      <c r="W6">
        <v>8.1231093878541605E-2</v>
      </c>
      <c r="X6">
        <v>11086.5</v>
      </c>
      <c r="Y6">
        <v>1524.87</v>
      </c>
      <c r="Z6">
        <v>70496.480801642101</v>
      </c>
      <c r="AA6">
        <v>13.9918597370069</v>
      </c>
      <c r="AB6">
        <v>13.400753310118199</v>
      </c>
      <c r="AC6">
        <v>145</v>
      </c>
      <c r="AD6">
        <v>140.92694275862101</v>
      </c>
      <c r="AE6">
        <v>0.16439999999999999</v>
      </c>
      <c r="AF6">
        <v>0.102363513279864</v>
      </c>
      <c r="AG6">
        <v>0.16583843905854401</v>
      </c>
      <c r="AH6">
        <v>0.283518414358365</v>
      </c>
      <c r="AI6">
        <v>199.255944142484</v>
      </c>
      <c r="AJ6">
        <v>7.6092813133261803</v>
      </c>
      <c r="AK6">
        <v>1.2634728417799299</v>
      </c>
      <c r="AL6">
        <v>3.6184656616917299</v>
      </c>
      <c r="AM6">
        <v>3.56</v>
      </c>
      <c r="AN6">
        <v>0.30379259493973398</v>
      </c>
      <c r="AO6">
        <v>55</v>
      </c>
      <c r="AP6">
        <v>1</v>
      </c>
      <c r="AQ6">
        <v>4.6900000000000004</v>
      </c>
      <c r="AR6">
        <v>3.5918946892275598</v>
      </c>
      <c r="AS6">
        <v>55096.010000000701</v>
      </c>
      <c r="AT6">
        <v>0.33432854967869202</v>
      </c>
      <c r="AU6">
        <v>332295243.88999999</v>
      </c>
    </row>
    <row r="7" spans="1:47" ht="15" x14ac:dyDescent="0.25">
      <c r="A7" s="150" t="s">
        <v>793</v>
      </c>
      <c r="B7" s="150" t="s">
        <v>408</v>
      </c>
      <c r="C7" t="s">
        <v>106</v>
      </c>
      <c r="D7" t="s">
        <v>1561</v>
      </c>
      <c r="E7">
        <v>91.488</v>
      </c>
      <c r="F7" t="s">
        <v>1561</v>
      </c>
      <c r="G7" s="151">
        <v>3009996</v>
      </c>
      <c r="H7">
        <v>0.35102349450319398</v>
      </c>
      <c r="I7">
        <v>3009996</v>
      </c>
      <c r="J7">
        <v>1.21045244423948E-2</v>
      </c>
      <c r="K7">
        <v>0.44023699007494699</v>
      </c>
      <c r="L7" s="152">
        <v>185322.71359999999</v>
      </c>
      <c r="M7" s="151">
        <v>34611</v>
      </c>
      <c r="N7">
        <v>97</v>
      </c>
      <c r="O7">
        <v>48.82</v>
      </c>
      <c r="P7">
        <v>0.74</v>
      </c>
      <c r="Q7">
        <v>40.659999999999997</v>
      </c>
      <c r="R7">
        <v>12813.5</v>
      </c>
      <c r="S7">
        <v>1403.07024</v>
      </c>
      <c r="T7">
        <v>1732.5800962706601</v>
      </c>
      <c r="U7">
        <v>0.39350987445931401</v>
      </c>
      <c r="V7">
        <v>0.18374360074802801</v>
      </c>
      <c r="W7">
        <v>0</v>
      </c>
      <c r="X7">
        <v>10376.5</v>
      </c>
      <c r="Y7">
        <v>97.5</v>
      </c>
      <c r="Z7">
        <v>63748.861538461497</v>
      </c>
      <c r="AA7">
        <v>15.3861386138614</v>
      </c>
      <c r="AB7">
        <v>14.390464</v>
      </c>
      <c r="AC7">
        <v>9</v>
      </c>
      <c r="AD7">
        <v>155.89669333333299</v>
      </c>
      <c r="AE7">
        <v>0.28489999999999999</v>
      </c>
      <c r="AF7">
        <v>0.11817785626534801</v>
      </c>
      <c r="AG7">
        <v>0.167806097372517</v>
      </c>
      <c r="AH7">
        <v>0.29395722796850299</v>
      </c>
      <c r="AI7">
        <v>167.519767221347</v>
      </c>
      <c r="AJ7">
        <v>6.3472532994103199</v>
      </c>
      <c r="AK7">
        <v>1.1433750563728999</v>
      </c>
      <c r="AL7">
        <v>4.3759377898418199</v>
      </c>
      <c r="AM7">
        <v>0.5</v>
      </c>
      <c r="AN7">
        <v>0.98271665253509</v>
      </c>
      <c r="AO7">
        <v>174</v>
      </c>
      <c r="AP7">
        <v>1</v>
      </c>
      <c r="AQ7">
        <v>2.95</v>
      </c>
      <c r="AR7">
        <v>2.8835756457410202</v>
      </c>
      <c r="AS7">
        <v>73959.330000000104</v>
      </c>
      <c r="AT7">
        <v>0.47722327698845501</v>
      </c>
      <c r="AU7">
        <v>17978197.73</v>
      </c>
    </row>
    <row r="8" spans="1:47" ht="15" x14ac:dyDescent="0.25">
      <c r="A8" s="150" t="s">
        <v>794</v>
      </c>
      <c r="B8" s="150" t="s">
        <v>396</v>
      </c>
      <c r="C8" t="s">
        <v>164</v>
      </c>
      <c r="D8" t="s">
        <v>1561</v>
      </c>
      <c r="E8">
        <v>93.183999999999997</v>
      </c>
      <c r="F8" t="s">
        <v>1561</v>
      </c>
      <c r="G8" s="151">
        <v>86788</v>
      </c>
      <c r="H8">
        <v>0.58880237174502503</v>
      </c>
      <c r="I8">
        <v>73249</v>
      </c>
      <c r="J8">
        <v>0</v>
      </c>
      <c r="K8">
        <v>0.65186054041505503</v>
      </c>
      <c r="L8" s="152">
        <v>138996.14679999999</v>
      </c>
      <c r="M8" s="151">
        <v>39542.5</v>
      </c>
      <c r="N8">
        <v>44</v>
      </c>
      <c r="O8">
        <v>6.69</v>
      </c>
      <c r="P8">
        <v>0</v>
      </c>
      <c r="Q8">
        <v>64.680000000000007</v>
      </c>
      <c r="R8">
        <v>10122.299999999999</v>
      </c>
      <c r="S8">
        <v>1072.521193</v>
      </c>
      <c r="T8">
        <v>1252.52528331895</v>
      </c>
      <c r="U8">
        <v>0.28531579608609198</v>
      </c>
      <c r="V8">
        <v>0.13775150921423299</v>
      </c>
      <c r="W8">
        <v>1.8647650163496599E-3</v>
      </c>
      <c r="X8">
        <v>8667.6</v>
      </c>
      <c r="Y8">
        <v>64.040000000000006</v>
      </c>
      <c r="Z8">
        <v>59112.857589006897</v>
      </c>
      <c r="AA8">
        <v>14.178082191780801</v>
      </c>
      <c r="AB8">
        <v>16.747676342910701</v>
      </c>
      <c r="AC8">
        <v>12</v>
      </c>
      <c r="AD8">
        <v>89.376766083333294</v>
      </c>
      <c r="AE8">
        <v>0.28489999999999999</v>
      </c>
      <c r="AF8">
        <v>0.112435905365556</v>
      </c>
      <c r="AG8">
        <v>0.160895794761404</v>
      </c>
      <c r="AH8">
        <v>0.28691455018108197</v>
      </c>
      <c r="AI8">
        <v>164.91981804596401</v>
      </c>
      <c r="AJ8">
        <v>5.6185262890095</v>
      </c>
      <c r="AK8">
        <v>1.20870776797829</v>
      </c>
      <c r="AL8">
        <v>2.1767818860244201</v>
      </c>
      <c r="AM8">
        <v>3.25</v>
      </c>
      <c r="AN8">
        <v>1.2354129833296399</v>
      </c>
      <c r="AO8">
        <v>73</v>
      </c>
      <c r="AP8">
        <v>1</v>
      </c>
      <c r="AQ8">
        <v>5.15</v>
      </c>
      <c r="AR8">
        <v>3.22137229583053</v>
      </c>
      <c r="AS8">
        <v>85091.87</v>
      </c>
      <c r="AT8">
        <v>0.58996503204762296</v>
      </c>
      <c r="AU8">
        <v>10856371.15</v>
      </c>
    </row>
    <row r="9" spans="1:47" ht="15" x14ac:dyDescent="0.25">
      <c r="A9" s="150" t="s">
        <v>795</v>
      </c>
      <c r="B9" s="150" t="s">
        <v>99</v>
      </c>
      <c r="C9" t="s">
        <v>100</v>
      </c>
      <c r="D9" t="s">
        <v>1561</v>
      </c>
      <c r="E9">
        <v>74.025999999999996</v>
      </c>
      <c r="F9" t="s">
        <v>1561</v>
      </c>
      <c r="G9" s="151">
        <v>2943265</v>
      </c>
      <c r="H9">
        <v>0.34766218128002002</v>
      </c>
      <c r="I9">
        <v>2943265</v>
      </c>
      <c r="J9">
        <v>6.80239912100143E-3</v>
      </c>
      <c r="K9">
        <v>0.69248618565247</v>
      </c>
      <c r="L9" s="152">
        <v>90584.341899999999</v>
      </c>
      <c r="M9" s="151">
        <v>26793.5</v>
      </c>
      <c r="N9">
        <v>70</v>
      </c>
      <c r="O9">
        <v>62.94</v>
      </c>
      <c r="P9">
        <v>9.91</v>
      </c>
      <c r="Q9">
        <v>-191.99</v>
      </c>
      <c r="R9">
        <v>13346.7</v>
      </c>
      <c r="S9">
        <v>2902.712998</v>
      </c>
      <c r="T9">
        <v>4170.3009141419998</v>
      </c>
      <c r="U9">
        <v>1</v>
      </c>
      <c r="V9">
        <v>0.19176879298213001</v>
      </c>
      <c r="W9">
        <v>1.91406246632999E-3</v>
      </c>
      <c r="X9">
        <v>9289.9</v>
      </c>
      <c r="Y9">
        <v>193.99</v>
      </c>
      <c r="Z9">
        <v>62028.324759008203</v>
      </c>
      <c r="AA9">
        <v>17.172413793103399</v>
      </c>
      <c r="AB9">
        <v>14.963209433476001</v>
      </c>
      <c r="AC9">
        <v>34</v>
      </c>
      <c r="AD9">
        <v>85.373911705882307</v>
      </c>
      <c r="AE9">
        <v>0.46310000000000001</v>
      </c>
      <c r="AF9">
        <v>0.113783524191542</v>
      </c>
      <c r="AG9">
        <v>0.157816469265214</v>
      </c>
      <c r="AH9">
        <v>0.27861218338282401</v>
      </c>
      <c r="AI9">
        <v>189.429681948873</v>
      </c>
      <c r="AJ9">
        <v>7.7398821154475703</v>
      </c>
      <c r="AK9">
        <v>1.4499543520168801</v>
      </c>
      <c r="AL9">
        <v>3.9587987851453099</v>
      </c>
      <c r="AM9">
        <v>2.5</v>
      </c>
      <c r="AN9">
        <v>0.83699839473715099</v>
      </c>
      <c r="AO9">
        <v>12</v>
      </c>
      <c r="AP9">
        <v>1</v>
      </c>
      <c r="AQ9">
        <v>56.5</v>
      </c>
      <c r="AR9">
        <v>3.6990075871276198</v>
      </c>
      <c r="AS9">
        <v>-275545.17</v>
      </c>
      <c r="AT9">
        <v>0.48794007570706399</v>
      </c>
      <c r="AU9">
        <v>38741557.32</v>
      </c>
    </row>
    <row r="10" spans="1:47" ht="15" x14ac:dyDescent="0.25">
      <c r="A10" s="150" t="s">
        <v>796</v>
      </c>
      <c r="B10" s="150" t="s">
        <v>479</v>
      </c>
      <c r="C10" t="s">
        <v>216</v>
      </c>
      <c r="D10" t="s">
        <v>1561</v>
      </c>
      <c r="E10">
        <v>87.641999999999996</v>
      </c>
      <c r="F10" t="s">
        <v>1561</v>
      </c>
      <c r="G10" s="151">
        <v>1608527</v>
      </c>
      <c r="H10">
        <v>0.57530997488258495</v>
      </c>
      <c r="I10">
        <v>1640778</v>
      </c>
      <c r="J10">
        <v>4.7982887363459301E-4</v>
      </c>
      <c r="K10">
        <v>0.63115597606019702</v>
      </c>
      <c r="L10" s="152">
        <v>147980.7819</v>
      </c>
      <c r="M10" s="151">
        <v>39983</v>
      </c>
      <c r="N10">
        <v>74</v>
      </c>
      <c r="O10">
        <v>19.75</v>
      </c>
      <c r="P10">
        <v>14</v>
      </c>
      <c r="Q10">
        <v>-1.0700000000000101</v>
      </c>
      <c r="R10">
        <v>12684.4</v>
      </c>
      <c r="S10">
        <v>1397.9280799999999</v>
      </c>
      <c r="T10">
        <v>1712.80014561896</v>
      </c>
      <c r="U10">
        <v>0.40465173501629598</v>
      </c>
      <c r="V10">
        <v>0.150650810304919</v>
      </c>
      <c r="W10">
        <v>0</v>
      </c>
      <c r="X10">
        <v>10352.6</v>
      </c>
      <c r="Y10">
        <v>96.87</v>
      </c>
      <c r="Z10">
        <v>57987.498193455103</v>
      </c>
      <c r="AA10">
        <v>11.317757009345801</v>
      </c>
      <c r="AB10">
        <v>14.430970166202099</v>
      </c>
      <c r="AC10">
        <v>13</v>
      </c>
      <c r="AD10">
        <v>107.532929230769</v>
      </c>
      <c r="AE10">
        <v>0.28489999999999999</v>
      </c>
      <c r="AF10">
        <v>0.104953811180392</v>
      </c>
      <c r="AG10">
        <v>0.19232854823832801</v>
      </c>
      <c r="AH10">
        <v>0.29962457129993603</v>
      </c>
      <c r="AI10">
        <v>86.7355064503748</v>
      </c>
      <c r="AJ10">
        <v>17.052549773195899</v>
      </c>
      <c r="AK10">
        <v>3.8018195463917501</v>
      </c>
      <c r="AL10">
        <v>7.5827131546391797</v>
      </c>
      <c r="AM10">
        <v>0.5</v>
      </c>
      <c r="AN10">
        <v>1.6929811627034099</v>
      </c>
      <c r="AO10">
        <v>98</v>
      </c>
      <c r="AP10">
        <v>0</v>
      </c>
      <c r="AQ10">
        <v>6.33</v>
      </c>
      <c r="AR10">
        <v>3.8147120451907099</v>
      </c>
      <c r="AS10">
        <v>-96601.169999999896</v>
      </c>
      <c r="AT10">
        <v>0.48705811977267299</v>
      </c>
      <c r="AU10">
        <v>17731939.170000002</v>
      </c>
    </row>
    <row r="11" spans="1:47" ht="15" x14ac:dyDescent="0.25">
      <c r="A11" s="150" t="s">
        <v>797</v>
      </c>
      <c r="B11" s="150" t="s">
        <v>337</v>
      </c>
      <c r="C11" t="s">
        <v>173</v>
      </c>
      <c r="D11" t="s">
        <v>1561</v>
      </c>
      <c r="E11">
        <v>97.894999999999996</v>
      </c>
      <c r="F11" t="s">
        <v>1561</v>
      </c>
      <c r="G11" s="151">
        <v>1685317</v>
      </c>
      <c r="H11">
        <v>0.54158682669657499</v>
      </c>
      <c r="I11">
        <v>2611946</v>
      </c>
      <c r="J11">
        <v>0</v>
      </c>
      <c r="K11">
        <v>0.74930708662714596</v>
      </c>
      <c r="L11" s="152">
        <v>163081.23139999999</v>
      </c>
      <c r="M11" s="151">
        <v>41374</v>
      </c>
      <c r="N11">
        <v>84</v>
      </c>
      <c r="O11">
        <v>77.709999999999994</v>
      </c>
      <c r="P11">
        <v>0</v>
      </c>
      <c r="Q11">
        <v>-76.38</v>
      </c>
      <c r="R11">
        <v>10122</v>
      </c>
      <c r="S11">
        <v>3526.8493549999998</v>
      </c>
      <c r="T11">
        <v>4097.6017882374099</v>
      </c>
      <c r="U11">
        <v>0.20374756352472601</v>
      </c>
      <c r="V11">
        <v>0.11803379818586</v>
      </c>
      <c r="W11">
        <v>5.9391635115642804E-3</v>
      </c>
      <c r="X11">
        <v>8712.1</v>
      </c>
      <c r="Y11">
        <v>200.66</v>
      </c>
      <c r="Z11">
        <v>71438.148310575096</v>
      </c>
      <c r="AA11">
        <v>16.492890995260701</v>
      </c>
      <c r="AB11">
        <v>17.5762451659524</v>
      </c>
      <c r="AC11">
        <v>18</v>
      </c>
      <c r="AD11">
        <v>195.936075277778</v>
      </c>
      <c r="AE11">
        <v>0.55810000000000004</v>
      </c>
      <c r="AF11">
        <v>0.110016199157316</v>
      </c>
      <c r="AG11">
        <v>0.124693415706516</v>
      </c>
      <c r="AH11">
        <v>0.24749045668306799</v>
      </c>
      <c r="AI11">
        <v>143.025388732545</v>
      </c>
      <c r="AJ11">
        <v>6.9787697971369598</v>
      </c>
      <c r="AK11">
        <v>1.8505778811289599</v>
      </c>
      <c r="AL11">
        <v>3.2712093079501798</v>
      </c>
      <c r="AM11">
        <v>2</v>
      </c>
      <c r="AN11">
        <v>1.0883411861343399</v>
      </c>
      <c r="AO11">
        <v>19</v>
      </c>
      <c r="AP11">
        <v>1</v>
      </c>
      <c r="AQ11">
        <v>57.79</v>
      </c>
      <c r="AR11">
        <v>3.29876528706628</v>
      </c>
      <c r="AS11">
        <v>151155.34</v>
      </c>
      <c r="AT11">
        <v>0.35373876447675301</v>
      </c>
      <c r="AU11">
        <v>35698779.450000003</v>
      </c>
    </row>
    <row r="12" spans="1:47" ht="15" x14ac:dyDescent="0.25">
      <c r="A12" s="150" t="s">
        <v>798</v>
      </c>
      <c r="B12" s="150" t="s">
        <v>700</v>
      </c>
      <c r="C12" t="s">
        <v>289</v>
      </c>
      <c r="D12" t="s">
        <v>1561</v>
      </c>
      <c r="E12">
        <v>102.093</v>
      </c>
      <c r="F12" t="s">
        <v>1561</v>
      </c>
      <c r="G12" s="151">
        <v>779833</v>
      </c>
      <c r="H12">
        <v>0.77814133594577595</v>
      </c>
      <c r="I12">
        <v>779832</v>
      </c>
      <c r="J12">
        <v>0</v>
      </c>
      <c r="K12">
        <v>0.76093073508103004</v>
      </c>
      <c r="L12" s="152">
        <v>161797.11799999999</v>
      </c>
      <c r="M12" s="151">
        <v>44688.5</v>
      </c>
      <c r="N12">
        <v>30</v>
      </c>
      <c r="O12">
        <v>6.91</v>
      </c>
      <c r="P12">
        <v>0</v>
      </c>
      <c r="Q12">
        <v>134.08000000000001</v>
      </c>
      <c r="R12">
        <v>11951.4</v>
      </c>
      <c r="S12">
        <v>1085.1842059999999</v>
      </c>
      <c r="T12">
        <v>1220.6507775131599</v>
      </c>
      <c r="U12">
        <v>7.8916017692207394E-2</v>
      </c>
      <c r="V12">
        <v>0.119995386294813</v>
      </c>
      <c r="W12">
        <v>9.2150253797556702E-4</v>
      </c>
      <c r="X12">
        <v>10625</v>
      </c>
      <c r="Y12">
        <v>64.19</v>
      </c>
      <c r="Z12">
        <v>71122.226982395994</v>
      </c>
      <c r="AA12">
        <v>17.623188405797102</v>
      </c>
      <c r="AB12">
        <v>16.905814083190499</v>
      </c>
      <c r="AC12">
        <v>7</v>
      </c>
      <c r="AD12">
        <v>155.02631514285699</v>
      </c>
      <c r="AE12">
        <v>0.68869999999999998</v>
      </c>
      <c r="AF12">
        <v>0.112861277284835</v>
      </c>
      <c r="AG12">
        <v>0.15994799336592899</v>
      </c>
      <c r="AH12">
        <v>0.27685709110225698</v>
      </c>
      <c r="AI12">
        <v>138.40968120393001</v>
      </c>
      <c r="AJ12">
        <v>7.6350647802929403</v>
      </c>
      <c r="AK12">
        <v>1.3910099866844201</v>
      </c>
      <c r="AL12">
        <v>4.3929960053262302</v>
      </c>
      <c r="AM12">
        <v>1.5</v>
      </c>
      <c r="AN12">
        <v>1.22279617994471</v>
      </c>
      <c r="AO12">
        <v>68</v>
      </c>
      <c r="AP12">
        <v>1</v>
      </c>
      <c r="AQ12">
        <v>4.9000000000000004</v>
      </c>
      <c r="AR12">
        <v>3.1522655093033798</v>
      </c>
      <c r="AS12">
        <v>152646.72</v>
      </c>
      <c r="AT12">
        <v>0.698304384360796</v>
      </c>
      <c r="AU12">
        <v>12969451.029999999</v>
      </c>
    </row>
    <row r="13" spans="1:47" ht="15" x14ac:dyDescent="0.25">
      <c r="A13" s="150" t="s">
        <v>799</v>
      </c>
      <c r="B13" s="150" t="s">
        <v>464</v>
      </c>
      <c r="C13" t="s">
        <v>196</v>
      </c>
      <c r="D13" t="s">
        <v>1561</v>
      </c>
      <c r="E13">
        <v>97.808000000000007</v>
      </c>
      <c r="F13" t="s">
        <v>1561</v>
      </c>
      <c r="G13" s="151">
        <v>-219507</v>
      </c>
      <c r="H13">
        <v>0.286902567743616</v>
      </c>
      <c r="I13">
        <v>-358264</v>
      </c>
      <c r="J13">
        <v>9.2634588918409401E-3</v>
      </c>
      <c r="K13">
        <v>0.78454825792095995</v>
      </c>
      <c r="L13" s="152">
        <v>137690.40489999999</v>
      </c>
      <c r="M13" s="151">
        <v>32996</v>
      </c>
      <c r="N13">
        <v>22</v>
      </c>
      <c r="O13">
        <v>8.75</v>
      </c>
      <c r="P13">
        <v>0</v>
      </c>
      <c r="Q13">
        <v>107.48</v>
      </c>
      <c r="R13">
        <v>11623</v>
      </c>
      <c r="S13">
        <v>794.46476099999995</v>
      </c>
      <c r="T13">
        <v>885.87226169025405</v>
      </c>
      <c r="U13">
        <v>0.31927972321984499</v>
      </c>
      <c r="V13">
        <v>0.133086484373345</v>
      </c>
      <c r="W13">
        <v>0</v>
      </c>
      <c r="X13">
        <v>10423.700000000001</v>
      </c>
      <c r="Y13">
        <v>53.58</v>
      </c>
      <c r="Z13">
        <v>61183.018850317298</v>
      </c>
      <c r="AA13">
        <v>13.3090909090909</v>
      </c>
      <c r="AB13">
        <v>14.827636450168001</v>
      </c>
      <c r="AC13">
        <v>3</v>
      </c>
      <c r="AD13">
        <v>264.82158700000002</v>
      </c>
      <c r="AE13">
        <v>0.4037</v>
      </c>
      <c r="AF13">
        <v>0.108440378566812</v>
      </c>
      <c r="AG13">
        <v>0.20412300479703699</v>
      </c>
      <c r="AH13">
        <v>0.31511080272312902</v>
      </c>
      <c r="AI13">
        <v>169.00183191385099</v>
      </c>
      <c r="AJ13">
        <v>5.3272610340666997</v>
      </c>
      <c r="AK13">
        <v>0.71805170333517099</v>
      </c>
      <c r="AL13">
        <v>2.1038986787421998</v>
      </c>
      <c r="AM13">
        <v>1.5</v>
      </c>
      <c r="AN13">
        <v>2.1571235319907101</v>
      </c>
      <c r="AO13">
        <v>65</v>
      </c>
      <c r="AP13">
        <v>1</v>
      </c>
      <c r="AQ13">
        <v>6.82</v>
      </c>
      <c r="AR13">
        <v>3.5808318018123302</v>
      </c>
      <c r="AS13">
        <v>-2144.4299999999898</v>
      </c>
      <c r="AT13">
        <v>0.54433572989596102</v>
      </c>
      <c r="AU13">
        <v>9234028.9100000001</v>
      </c>
    </row>
    <row r="14" spans="1:47" ht="15" x14ac:dyDescent="0.25">
      <c r="A14" s="150" t="s">
        <v>800</v>
      </c>
      <c r="B14" s="150" t="s">
        <v>577</v>
      </c>
      <c r="C14" t="s">
        <v>237</v>
      </c>
      <c r="D14" t="s">
        <v>1561</v>
      </c>
      <c r="E14">
        <v>103.6</v>
      </c>
      <c r="F14" t="s">
        <v>1561</v>
      </c>
      <c r="G14" s="151">
        <v>138288</v>
      </c>
      <c r="H14">
        <v>0.117152464433566</v>
      </c>
      <c r="I14">
        <v>138288</v>
      </c>
      <c r="J14">
        <v>0</v>
      </c>
      <c r="K14">
        <v>0.83773013663646101</v>
      </c>
      <c r="L14" s="152">
        <v>248822.33170000001</v>
      </c>
      <c r="M14" s="151">
        <v>53515</v>
      </c>
      <c r="N14">
        <v>187</v>
      </c>
      <c r="O14">
        <v>116.52</v>
      </c>
      <c r="P14">
        <v>0</v>
      </c>
      <c r="Q14">
        <v>-81.680000000000007</v>
      </c>
      <c r="R14">
        <v>11477.1</v>
      </c>
      <c r="S14">
        <v>4077.8618809999998</v>
      </c>
      <c r="T14">
        <v>4678.18147415563</v>
      </c>
      <c r="U14">
        <v>0.121133167923497</v>
      </c>
      <c r="V14">
        <v>0.108988750715365</v>
      </c>
      <c r="W14">
        <v>7.3581180225363299E-3</v>
      </c>
      <c r="X14">
        <v>10004.299999999999</v>
      </c>
      <c r="Y14">
        <v>223.32</v>
      </c>
      <c r="Z14">
        <v>72884.9616245746</v>
      </c>
      <c r="AA14">
        <v>9.9294605809128598</v>
      </c>
      <c r="AB14">
        <v>18.2601732088483</v>
      </c>
      <c r="AC14">
        <v>21</v>
      </c>
      <c r="AD14">
        <v>194.18389909523799</v>
      </c>
      <c r="AE14">
        <v>0.34439999999999998</v>
      </c>
      <c r="AF14">
        <v>0.12818259826461301</v>
      </c>
      <c r="AG14">
        <v>0.1473179699519</v>
      </c>
      <c r="AH14">
        <v>0.28395986928995198</v>
      </c>
      <c r="AI14">
        <v>151.76114789062899</v>
      </c>
      <c r="AJ14">
        <v>7.1218905860928396</v>
      </c>
      <c r="AK14">
        <v>0.89249309618799699</v>
      </c>
      <c r="AL14">
        <v>2.0914661773807</v>
      </c>
      <c r="AM14">
        <v>2.2000000000000002</v>
      </c>
      <c r="AN14">
        <v>0.74168369137353196</v>
      </c>
      <c r="AO14">
        <v>74</v>
      </c>
      <c r="AP14">
        <v>1</v>
      </c>
      <c r="AQ14">
        <v>11.65</v>
      </c>
      <c r="AR14">
        <v>4.8660500507270896</v>
      </c>
      <c r="AS14">
        <v>16033.1899999999</v>
      </c>
      <c r="AT14">
        <v>0.24981364874127199</v>
      </c>
      <c r="AU14">
        <v>46802129.159999996</v>
      </c>
    </row>
    <row r="15" spans="1:47" ht="15" x14ac:dyDescent="0.25">
      <c r="A15" s="150" t="s">
        <v>801</v>
      </c>
      <c r="B15" s="150" t="s">
        <v>640</v>
      </c>
      <c r="C15" t="s">
        <v>384</v>
      </c>
      <c r="D15" t="s">
        <v>1561</v>
      </c>
      <c r="E15">
        <v>95.891999999999996</v>
      </c>
      <c r="F15" t="s">
        <v>1561</v>
      </c>
      <c r="G15" s="151">
        <v>549872</v>
      </c>
      <c r="H15">
        <v>0.88613779089899103</v>
      </c>
      <c r="I15">
        <v>548615</v>
      </c>
      <c r="J15">
        <v>0</v>
      </c>
      <c r="K15">
        <v>0.69900446399996996</v>
      </c>
      <c r="L15" s="152">
        <v>126617.5457</v>
      </c>
      <c r="M15" s="151">
        <v>36468</v>
      </c>
      <c r="N15">
        <v>31</v>
      </c>
      <c r="O15">
        <v>12.86</v>
      </c>
      <c r="P15">
        <v>0</v>
      </c>
      <c r="Q15">
        <v>58.88</v>
      </c>
      <c r="R15">
        <v>12691.4</v>
      </c>
      <c r="S15">
        <v>688.50818800000002</v>
      </c>
      <c r="T15">
        <v>809.24094323060206</v>
      </c>
      <c r="U15">
        <v>0.27296580966732098</v>
      </c>
      <c r="V15">
        <v>0.17245068260539001</v>
      </c>
      <c r="W15">
        <v>2.9048311042017701E-3</v>
      </c>
      <c r="X15">
        <v>10797.9</v>
      </c>
      <c r="Y15">
        <v>53.07</v>
      </c>
      <c r="Z15">
        <v>56369.988882607897</v>
      </c>
      <c r="AA15">
        <v>13.7931034482759</v>
      </c>
      <c r="AB15">
        <v>12.9735856039194</v>
      </c>
      <c r="AC15">
        <v>10.5</v>
      </c>
      <c r="AD15">
        <v>65.572208380952404</v>
      </c>
      <c r="AE15">
        <v>0.28489999999999999</v>
      </c>
      <c r="AF15">
        <v>0.10279907949167499</v>
      </c>
      <c r="AG15">
        <v>0.20717987292720899</v>
      </c>
      <c r="AH15">
        <v>0.31179495502068699</v>
      </c>
      <c r="AI15">
        <v>207.590850030675</v>
      </c>
      <c r="AJ15">
        <v>7.2193615666629398</v>
      </c>
      <c r="AK15">
        <v>1.6098397095040899</v>
      </c>
      <c r="AL15">
        <v>2.5284173150117502</v>
      </c>
      <c r="AM15">
        <v>2.9</v>
      </c>
      <c r="AN15">
        <v>1.3539188843907299</v>
      </c>
      <c r="AO15">
        <v>65</v>
      </c>
      <c r="AP15">
        <v>1</v>
      </c>
      <c r="AQ15">
        <v>3.62</v>
      </c>
      <c r="AR15">
        <v>3.6274648901692501</v>
      </c>
      <c r="AS15">
        <v>11986.75</v>
      </c>
      <c r="AT15">
        <v>0.39865579315053501</v>
      </c>
      <c r="AU15">
        <v>8738124.0500000007</v>
      </c>
    </row>
    <row r="16" spans="1:47" ht="15" x14ac:dyDescent="0.25">
      <c r="A16" s="150" t="s">
        <v>802</v>
      </c>
      <c r="B16" s="150" t="s">
        <v>518</v>
      </c>
      <c r="C16" t="s">
        <v>179</v>
      </c>
      <c r="D16" t="s">
        <v>1561</v>
      </c>
      <c r="E16">
        <v>97.21</v>
      </c>
      <c r="F16" t="s">
        <v>1561</v>
      </c>
      <c r="G16" s="151">
        <v>538700</v>
      </c>
      <c r="H16">
        <v>0.56867287368642105</v>
      </c>
      <c r="I16">
        <v>516128</v>
      </c>
      <c r="J16">
        <v>0</v>
      </c>
      <c r="K16">
        <v>0.64247256360320804</v>
      </c>
      <c r="L16" s="152">
        <v>410668.84360000002</v>
      </c>
      <c r="M16" s="151">
        <v>36001</v>
      </c>
      <c r="N16">
        <v>21</v>
      </c>
      <c r="O16">
        <v>17.18</v>
      </c>
      <c r="P16">
        <v>0</v>
      </c>
      <c r="Q16">
        <v>130.74</v>
      </c>
      <c r="R16">
        <v>13440.1</v>
      </c>
      <c r="S16">
        <v>531.81525399999998</v>
      </c>
      <c r="T16">
        <v>592.19134907188402</v>
      </c>
      <c r="U16">
        <v>0.38789520881249501</v>
      </c>
      <c r="V16">
        <v>8.8695684535592498E-2</v>
      </c>
      <c r="W16">
        <v>3.7607044644868302E-3</v>
      </c>
      <c r="X16">
        <v>12069.8</v>
      </c>
      <c r="Y16">
        <v>39.270000000000003</v>
      </c>
      <c r="Z16">
        <v>59309.5579322638</v>
      </c>
      <c r="AA16">
        <v>14.092592592592601</v>
      </c>
      <c r="AB16">
        <v>13.542532569391399</v>
      </c>
      <c r="AC16">
        <v>4.12</v>
      </c>
      <c r="AD16">
        <v>129.081372330097</v>
      </c>
      <c r="AE16">
        <v>0.21379999999999999</v>
      </c>
      <c r="AF16">
        <v>0.111853991945207</v>
      </c>
      <c r="AG16">
        <v>0.17881369460666099</v>
      </c>
      <c r="AH16">
        <v>0.29616484372244301</v>
      </c>
      <c r="AI16">
        <v>260.18997943221802</v>
      </c>
      <c r="AJ16">
        <v>6.7276969495494097</v>
      </c>
      <c r="AK16">
        <v>1.1665416663655499</v>
      </c>
      <c r="AL16">
        <v>2.6446704198073299</v>
      </c>
      <c r="AM16">
        <v>0</v>
      </c>
      <c r="AN16">
        <v>0.61342320000161898</v>
      </c>
      <c r="AO16">
        <v>61</v>
      </c>
      <c r="AP16">
        <v>0</v>
      </c>
      <c r="AQ16">
        <v>1.51</v>
      </c>
      <c r="AR16">
        <v>3.88565386650028</v>
      </c>
      <c r="AS16">
        <v>2492.77000000002</v>
      </c>
      <c r="AT16">
        <v>0.57890822030129696</v>
      </c>
      <c r="AU16">
        <v>7147642.2699999996</v>
      </c>
    </row>
    <row r="17" spans="1:47" ht="15" x14ac:dyDescent="0.25">
      <c r="A17" s="150" t="s">
        <v>803</v>
      </c>
      <c r="B17" s="150" t="s">
        <v>465</v>
      </c>
      <c r="C17" t="s">
        <v>196</v>
      </c>
      <c r="D17" t="s">
        <v>1561</v>
      </c>
      <c r="E17">
        <v>96.248000000000005</v>
      </c>
      <c r="F17" t="s">
        <v>1561</v>
      </c>
      <c r="G17" s="151">
        <v>87525</v>
      </c>
      <c r="H17">
        <v>0.42283589000062999</v>
      </c>
      <c r="I17">
        <v>3145</v>
      </c>
      <c r="J17">
        <v>9.5672012900769599E-3</v>
      </c>
      <c r="K17">
        <v>0.74491324182763397</v>
      </c>
      <c r="L17" s="152">
        <v>146093.9136</v>
      </c>
      <c r="M17" s="151">
        <v>36987</v>
      </c>
      <c r="N17">
        <v>55</v>
      </c>
      <c r="O17">
        <v>7.3</v>
      </c>
      <c r="P17">
        <v>0</v>
      </c>
      <c r="Q17">
        <v>121.48</v>
      </c>
      <c r="R17">
        <v>11455.3</v>
      </c>
      <c r="S17">
        <v>1079.552099</v>
      </c>
      <c r="T17">
        <v>1185.6258565991</v>
      </c>
      <c r="U17">
        <v>0.15974846620163</v>
      </c>
      <c r="V17">
        <v>7.9909400463311894E-2</v>
      </c>
      <c r="W17">
        <v>9.2631008816184996E-4</v>
      </c>
      <c r="X17">
        <v>10430.4</v>
      </c>
      <c r="Y17">
        <v>63.57</v>
      </c>
      <c r="Z17">
        <v>65824.256724870196</v>
      </c>
      <c r="AA17">
        <v>18.985294117647101</v>
      </c>
      <c r="AB17">
        <v>16.9821000314614</v>
      </c>
      <c r="AC17">
        <v>10.199999999999999</v>
      </c>
      <c r="AD17">
        <v>105.838441078431</v>
      </c>
      <c r="AE17">
        <v>0.34439999999999998</v>
      </c>
      <c r="AF17">
        <v>0.105025912512116</v>
      </c>
      <c r="AG17">
        <v>0.20686833281581299</v>
      </c>
      <c r="AH17">
        <v>0.316154287206316</v>
      </c>
      <c r="AI17">
        <v>91.545373392859304</v>
      </c>
      <c r="AJ17">
        <v>11.573062593596999</v>
      </c>
      <c r="AK17">
        <v>2.5627306026632102</v>
      </c>
      <c r="AL17">
        <v>4.8336960173230299</v>
      </c>
      <c r="AM17">
        <v>0.5</v>
      </c>
      <c r="AN17">
        <v>1.6536883296682501</v>
      </c>
      <c r="AO17">
        <v>60</v>
      </c>
      <c r="AP17">
        <v>0</v>
      </c>
      <c r="AQ17">
        <v>6.08</v>
      </c>
      <c r="AR17">
        <v>2.9066714352991401</v>
      </c>
      <c r="AS17">
        <v>92816.86</v>
      </c>
      <c r="AT17">
        <v>0.49495321094065903</v>
      </c>
      <c r="AU17">
        <v>12366550.51</v>
      </c>
    </row>
    <row r="18" spans="1:47" ht="15" x14ac:dyDescent="0.25">
      <c r="A18" s="150" t="s">
        <v>804</v>
      </c>
      <c r="B18" s="150" t="s">
        <v>495</v>
      </c>
      <c r="C18" t="s">
        <v>392</v>
      </c>
      <c r="D18" t="s">
        <v>1561</v>
      </c>
      <c r="E18">
        <v>100.339</v>
      </c>
      <c r="F18" t="s">
        <v>1561</v>
      </c>
      <c r="G18" s="151">
        <v>-12819</v>
      </c>
      <c r="H18">
        <v>0.327970196805979</v>
      </c>
      <c r="I18">
        <v>-34757</v>
      </c>
      <c r="J18">
        <v>0</v>
      </c>
      <c r="K18">
        <v>0.769308785490745</v>
      </c>
      <c r="L18" s="152">
        <v>201128.92129999999</v>
      </c>
      <c r="M18" s="151">
        <v>36221</v>
      </c>
      <c r="N18">
        <v>73</v>
      </c>
      <c r="O18">
        <v>19.190000000000001</v>
      </c>
      <c r="P18">
        <v>0</v>
      </c>
      <c r="Q18">
        <v>-21.27</v>
      </c>
      <c r="R18">
        <v>11915.5</v>
      </c>
      <c r="S18">
        <v>1156.4383009999999</v>
      </c>
      <c r="T18">
        <v>1295.3814049524501</v>
      </c>
      <c r="U18">
        <v>0.19229378325476301</v>
      </c>
      <c r="V18">
        <v>8.6974851933756606E-2</v>
      </c>
      <c r="W18">
        <v>5.1883442418083703E-3</v>
      </c>
      <c r="X18">
        <v>10637.5</v>
      </c>
      <c r="Y18">
        <v>66.45</v>
      </c>
      <c r="Z18">
        <v>67783.693905191903</v>
      </c>
      <c r="AA18">
        <v>17.261904761904798</v>
      </c>
      <c r="AB18">
        <v>17.403134702784101</v>
      </c>
      <c r="AC18">
        <v>9.85</v>
      </c>
      <c r="AD18">
        <v>117.40490365482199</v>
      </c>
      <c r="AE18">
        <v>0.3206</v>
      </c>
      <c r="AF18">
        <v>0.12942291023505101</v>
      </c>
      <c r="AG18">
        <v>0.15469676077424999</v>
      </c>
      <c r="AH18">
        <v>0.28837773502613301</v>
      </c>
      <c r="AI18">
        <v>264.81395482593899</v>
      </c>
      <c r="AJ18">
        <v>3.4588984166065302</v>
      </c>
      <c r="AK18">
        <v>0.84860106909264299</v>
      </c>
      <c r="AL18">
        <v>1.9984219617882599</v>
      </c>
      <c r="AM18">
        <v>1.8</v>
      </c>
      <c r="AN18">
        <v>1.4001439333839101</v>
      </c>
      <c r="AO18">
        <v>78</v>
      </c>
      <c r="AP18">
        <v>1</v>
      </c>
      <c r="AQ18">
        <v>3.44</v>
      </c>
      <c r="AR18">
        <v>3.3545334335680899</v>
      </c>
      <c r="AS18">
        <v>50388.31</v>
      </c>
      <c r="AT18">
        <v>0.53622018141334105</v>
      </c>
      <c r="AU18">
        <v>13779587.810000001</v>
      </c>
    </row>
    <row r="19" spans="1:47" ht="15" x14ac:dyDescent="0.25">
      <c r="A19" s="150" t="s">
        <v>805</v>
      </c>
      <c r="B19" s="150" t="s">
        <v>519</v>
      </c>
      <c r="C19" t="s">
        <v>179</v>
      </c>
      <c r="D19" t="s">
        <v>1561</v>
      </c>
      <c r="E19">
        <v>95.631</v>
      </c>
      <c r="F19" t="s">
        <v>1561</v>
      </c>
      <c r="G19" s="151">
        <v>282207</v>
      </c>
      <c r="H19">
        <v>0.427047198283451</v>
      </c>
      <c r="I19">
        <v>96248</v>
      </c>
      <c r="J19">
        <v>5.82769161397074E-3</v>
      </c>
      <c r="K19">
        <v>0.73521773083464503</v>
      </c>
      <c r="L19" s="152">
        <v>166127.89569999999</v>
      </c>
      <c r="M19" s="151">
        <v>41213</v>
      </c>
      <c r="N19">
        <v>51</v>
      </c>
      <c r="O19">
        <v>13.42</v>
      </c>
      <c r="P19">
        <v>0</v>
      </c>
      <c r="Q19">
        <v>-0.83000000000000496</v>
      </c>
      <c r="R19">
        <v>12594</v>
      </c>
      <c r="S19">
        <v>535.63623800000005</v>
      </c>
      <c r="T19">
        <v>614.40359850972197</v>
      </c>
      <c r="U19">
        <v>0.220904725269914</v>
      </c>
      <c r="V19">
        <v>0.12864170328968699</v>
      </c>
      <c r="W19">
        <v>1.86693865921745E-3</v>
      </c>
      <c r="X19">
        <v>10979.4</v>
      </c>
      <c r="Y19">
        <v>41.76</v>
      </c>
      <c r="Z19">
        <v>56660.518917624497</v>
      </c>
      <c r="AA19">
        <v>14.1320754716981</v>
      </c>
      <c r="AB19">
        <v>12.826538266283499</v>
      </c>
      <c r="AC19">
        <v>9.1199999999999992</v>
      </c>
      <c r="AD19">
        <v>58.732043640350902</v>
      </c>
      <c r="AE19">
        <v>0.23749999999999999</v>
      </c>
      <c r="AF19">
        <v>0.128337592526403</v>
      </c>
      <c r="AG19">
        <v>0.15626546176272901</v>
      </c>
      <c r="AH19">
        <v>0.28876726351837001</v>
      </c>
      <c r="AI19">
        <v>267.45389844217402</v>
      </c>
      <c r="AJ19">
        <v>3.91995274260425</v>
      </c>
      <c r="AK19">
        <v>0.68851044967820296</v>
      </c>
      <c r="AL19">
        <v>1.78194090382387</v>
      </c>
      <c r="AM19">
        <v>0</v>
      </c>
      <c r="AN19">
        <v>0.62534613049876997</v>
      </c>
      <c r="AO19">
        <v>57</v>
      </c>
      <c r="AP19">
        <v>0</v>
      </c>
      <c r="AQ19">
        <v>0.82</v>
      </c>
      <c r="AR19">
        <v>2.7176833505711699</v>
      </c>
      <c r="AS19">
        <v>22499.31</v>
      </c>
      <c r="AT19">
        <v>0.50089964226804196</v>
      </c>
      <c r="AU19">
        <v>6745777.9100000001</v>
      </c>
    </row>
    <row r="20" spans="1:47" ht="15" x14ac:dyDescent="0.25">
      <c r="A20" s="150" t="s">
        <v>806</v>
      </c>
      <c r="B20" s="150" t="s">
        <v>101</v>
      </c>
      <c r="C20" t="s">
        <v>102</v>
      </c>
      <c r="D20" t="s">
        <v>1561</v>
      </c>
      <c r="E20">
        <v>92.866</v>
      </c>
      <c r="F20" t="s">
        <v>1561</v>
      </c>
      <c r="G20" s="151">
        <v>2646970</v>
      </c>
      <c r="H20">
        <v>0.13606619622185401</v>
      </c>
      <c r="I20">
        <v>3109985</v>
      </c>
      <c r="J20">
        <v>8.4071541762677192E-3</v>
      </c>
      <c r="K20">
        <v>0.64870124233442805</v>
      </c>
      <c r="L20" s="152">
        <v>175205.63949999999</v>
      </c>
      <c r="M20" s="151">
        <v>32042</v>
      </c>
      <c r="N20">
        <v>179</v>
      </c>
      <c r="O20">
        <v>142.21</v>
      </c>
      <c r="P20">
        <v>0</v>
      </c>
      <c r="Q20">
        <v>7.0800000000000098</v>
      </c>
      <c r="R20">
        <v>10254.799999999999</v>
      </c>
      <c r="S20">
        <v>3048.9433840000002</v>
      </c>
      <c r="T20">
        <v>3550.29821654127</v>
      </c>
      <c r="U20">
        <v>0.34709030005392799</v>
      </c>
      <c r="V20">
        <v>0.12256907162038699</v>
      </c>
      <c r="W20">
        <v>6.4968018441893096E-3</v>
      </c>
      <c r="X20">
        <v>8806.7000000000007</v>
      </c>
      <c r="Y20">
        <v>173.09</v>
      </c>
      <c r="Z20">
        <v>61959.564388468403</v>
      </c>
      <c r="AA20">
        <v>17.788359788359799</v>
      </c>
      <c r="AB20">
        <v>17.614786434802699</v>
      </c>
      <c r="AC20">
        <v>24.47</v>
      </c>
      <c r="AD20">
        <v>124.599239231712</v>
      </c>
      <c r="AE20">
        <v>0.30880000000000002</v>
      </c>
      <c r="AF20">
        <v>0.143417895964671</v>
      </c>
      <c r="AG20">
        <v>0.14258821975387401</v>
      </c>
      <c r="AH20">
        <v>0.29021839234521202</v>
      </c>
      <c r="AI20">
        <v>122.537204843027</v>
      </c>
      <c r="AJ20">
        <v>5.7542968986293204</v>
      </c>
      <c r="AK20">
        <v>1.3489650142261</v>
      </c>
      <c r="AL20">
        <v>2.90561402428742</v>
      </c>
      <c r="AM20">
        <v>1.75</v>
      </c>
      <c r="AN20">
        <v>1.4112591699364601</v>
      </c>
      <c r="AO20">
        <v>76</v>
      </c>
      <c r="AP20">
        <v>1</v>
      </c>
      <c r="AQ20">
        <v>11.95</v>
      </c>
      <c r="AR20">
        <v>3.0751222743364801</v>
      </c>
      <c r="AS20">
        <v>-16915.3500000001</v>
      </c>
      <c r="AT20">
        <v>0.36616510248281697</v>
      </c>
      <c r="AU20">
        <v>31266289.190000001</v>
      </c>
    </row>
    <row r="21" spans="1:47" ht="15" x14ac:dyDescent="0.25">
      <c r="A21" s="150" t="s">
        <v>807</v>
      </c>
      <c r="B21" s="150" t="s">
        <v>103</v>
      </c>
      <c r="C21" t="s">
        <v>104</v>
      </c>
      <c r="D21" t="s">
        <v>1561</v>
      </c>
      <c r="E21">
        <v>73.878</v>
      </c>
      <c r="F21" t="s">
        <v>1561</v>
      </c>
      <c r="G21" s="151">
        <v>-3587130</v>
      </c>
      <c r="H21">
        <v>0.14214524024043099</v>
      </c>
      <c r="I21">
        <v>-3587130</v>
      </c>
      <c r="J21">
        <v>0</v>
      </c>
      <c r="K21">
        <v>0.70035247498849595</v>
      </c>
      <c r="L21" s="152">
        <v>111338.5079</v>
      </c>
      <c r="M21" s="151">
        <v>27372</v>
      </c>
      <c r="N21">
        <v>75</v>
      </c>
      <c r="O21">
        <v>94.56</v>
      </c>
      <c r="P21">
        <v>96.02</v>
      </c>
      <c r="Q21">
        <v>-461.34</v>
      </c>
      <c r="R21">
        <v>14878</v>
      </c>
      <c r="S21">
        <v>3080.018317</v>
      </c>
      <c r="T21">
        <v>4602.1644778810396</v>
      </c>
      <c r="U21">
        <v>1</v>
      </c>
      <c r="V21">
        <v>0.22662672268776601</v>
      </c>
      <c r="W21">
        <v>6.2041821941541397E-2</v>
      </c>
      <c r="X21">
        <v>9957.1</v>
      </c>
      <c r="Y21">
        <v>205.34</v>
      </c>
      <c r="Z21">
        <v>58359.020015583897</v>
      </c>
      <c r="AA21">
        <v>16.148148148148099</v>
      </c>
      <c r="AB21">
        <v>14.999602206097199</v>
      </c>
      <c r="AC21">
        <v>36</v>
      </c>
      <c r="AD21">
        <v>85.556064361111098</v>
      </c>
      <c r="AE21">
        <v>0.59370000000000001</v>
      </c>
      <c r="AF21">
        <v>0.10062012371723</v>
      </c>
      <c r="AG21">
        <v>0.27698806913617102</v>
      </c>
      <c r="AH21">
        <v>0.38614502118916799</v>
      </c>
      <c r="AI21">
        <v>196.73032353593001</v>
      </c>
      <c r="AJ21">
        <v>10.074967578923699</v>
      </c>
      <c r="AK21">
        <v>1.41406391465723</v>
      </c>
      <c r="AL21">
        <v>4.8250710557107803</v>
      </c>
      <c r="AM21">
        <v>4.25</v>
      </c>
      <c r="AN21">
        <v>1.7587968720576499</v>
      </c>
      <c r="AO21">
        <v>62</v>
      </c>
      <c r="AP21">
        <v>1</v>
      </c>
      <c r="AQ21">
        <v>19</v>
      </c>
      <c r="AR21">
        <v>3.01068392576886</v>
      </c>
      <c r="AS21">
        <v>58493.549999999799</v>
      </c>
      <c r="AT21">
        <v>0.58575228849126904</v>
      </c>
      <c r="AU21">
        <v>45824397.32</v>
      </c>
    </row>
    <row r="22" spans="1:47" ht="15" x14ac:dyDescent="0.25">
      <c r="A22" s="150" t="s">
        <v>808</v>
      </c>
      <c r="B22" s="150" t="s">
        <v>105</v>
      </c>
      <c r="C22" t="s">
        <v>106</v>
      </c>
      <c r="D22" t="s">
        <v>1561</v>
      </c>
      <c r="E22">
        <v>87.242999999999995</v>
      </c>
      <c r="F22" t="s">
        <v>1561</v>
      </c>
      <c r="G22" s="151">
        <v>1976856</v>
      </c>
      <c r="H22">
        <v>0.39734181281325398</v>
      </c>
      <c r="I22">
        <v>1976856</v>
      </c>
      <c r="J22">
        <v>0</v>
      </c>
      <c r="K22">
        <v>0.80139485209522998</v>
      </c>
      <c r="L22" s="152">
        <v>255761.0263</v>
      </c>
      <c r="M22" s="151">
        <v>28075.5</v>
      </c>
      <c r="N22">
        <v>117</v>
      </c>
      <c r="O22">
        <v>79.040000000000006</v>
      </c>
      <c r="P22">
        <v>0</v>
      </c>
      <c r="Q22">
        <v>120.19</v>
      </c>
      <c r="R22">
        <v>15269.6</v>
      </c>
      <c r="S22">
        <v>2296.0627829999999</v>
      </c>
      <c r="T22">
        <v>2942.6063693531601</v>
      </c>
      <c r="U22">
        <v>0.40804908207947699</v>
      </c>
      <c r="V22">
        <v>0.19984530013611601</v>
      </c>
      <c r="W22">
        <v>3.02353931756578E-2</v>
      </c>
      <c r="X22">
        <v>11914.6</v>
      </c>
      <c r="Y22">
        <v>162.99</v>
      </c>
      <c r="Z22">
        <v>71636.278299282203</v>
      </c>
      <c r="AA22">
        <v>16.2011834319527</v>
      </c>
      <c r="AB22">
        <v>14.0871389839867</v>
      </c>
      <c r="AC22">
        <v>19.8</v>
      </c>
      <c r="AD22">
        <v>115.962766818182</v>
      </c>
      <c r="AE22">
        <v>0.55810000000000004</v>
      </c>
      <c r="AF22">
        <v>0.121038170637046</v>
      </c>
      <c r="AG22">
        <v>0.17618810344549299</v>
      </c>
      <c r="AH22">
        <v>0.30258447190549798</v>
      </c>
      <c r="AI22">
        <v>213.06211817118199</v>
      </c>
      <c r="AJ22">
        <v>5.60826875904531</v>
      </c>
      <c r="AK22">
        <v>1.09381638334928</v>
      </c>
      <c r="AL22">
        <v>3.30312575122035</v>
      </c>
      <c r="AM22">
        <v>3.4</v>
      </c>
      <c r="AN22">
        <v>0.66952116284631902</v>
      </c>
      <c r="AO22">
        <v>89</v>
      </c>
      <c r="AP22">
        <v>1</v>
      </c>
      <c r="AQ22">
        <v>3.07</v>
      </c>
      <c r="AR22">
        <v>5.2526482339984097</v>
      </c>
      <c r="AS22">
        <v>-351078.37</v>
      </c>
      <c r="AT22">
        <v>0.19334304839772201</v>
      </c>
      <c r="AU22">
        <v>35060015.07</v>
      </c>
    </row>
    <row r="23" spans="1:47" ht="15" x14ac:dyDescent="0.25">
      <c r="A23" s="150" t="s">
        <v>809</v>
      </c>
      <c r="B23" s="150" t="s">
        <v>652</v>
      </c>
      <c r="C23" t="s">
        <v>210</v>
      </c>
      <c r="D23" t="s">
        <v>1561</v>
      </c>
      <c r="E23">
        <v>103.883</v>
      </c>
      <c r="F23" t="s">
        <v>1561</v>
      </c>
      <c r="G23" s="151">
        <v>-45377</v>
      </c>
      <c r="H23">
        <v>0.275404098623031</v>
      </c>
      <c r="I23">
        <v>86885</v>
      </c>
      <c r="J23">
        <v>9.6268114833202491E-3</v>
      </c>
      <c r="K23">
        <v>0.80936886807720798</v>
      </c>
      <c r="L23" s="152">
        <v>254175.61230000001</v>
      </c>
      <c r="M23" s="151">
        <v>56242</v>
      </c>
      <c r="N23">
        <v>34</v>
      </c>
      <c r="O23">
        <v>31.76</v>
      </c>
      <c r="P23">
        <v>0</v>
      </c>
      <c r="Q23">
        <v>-12.56</v>
      </c>
      <c r="R23">
        <v>14030.7</v>
      </c>
      <c r="S23">
        <v>2942.5824120000002</v>
      </c>
      <c r="T23">
        <v>3377.9661340456801</v>
      </c>
      <c r="U23">
        <v>5.7001658242766699E-2</v>
      </c>
      <c r="V23">
        <v>0.111264120816066</v>
      </c>
      <c r="W23">
        <v>1.5196201410586E-2</v>
      </c>
      <c r="X23">
        <v>12222.3</v>
      </c>
      <c r="Y23">
        <v>183.75</v>
      </c>
      <c r="Z23">
        <v>83755.755102040799</v>
      </c>
      <c r="AA23">
        <v>16.3010204081633</v>
      </c>
      <c r="AB23">
        <v>16.0140539428571</v>
      </c>
      <c r="AC23">
        <v>14.5</v>
      </c>
      <c r="AD23">
        <v>202.936718068966</v>
      </c>
      <c r="AE23">
        <v>0.33250000000000002</v>
      </c>
      <c r="AF23">
        <v>0.10952062024447901</v>
      </c>
      <c r="AG23">
        <v>0.17047444022924599</v>
      </c>
      <c r="AH23">
        <v>0.28259695819944203</v>
      </c>
      <c r="AI23">
        <v>152.68289451055099</v>
      </c>
      <c r="AJ23">
        <v>8.3014236492893101</v>
      </c>
      <c r="AK23">
        <v>1.1442057549601401</v>
      </c>
      <c r="AL23">
        <v>2.8151184556692699</v>
      </c>
      <c r="AM23">
        <v>1.5</v>
      </c>
      <c r="AN23">
        <v>0.70574316736311404</v>
      </c>
      <c r="AO23">
        <v>24</v>
      </c>
      <c r="AP23">
        <v>1</v>
      </c>
      <c r="AQ23">
        <v>28.67</v>
      </c>
      <c r="AR23">
        <v>6.3959193539120696</v>
      </c>
      <c r="AS23">
        <v>-1200.19999999995</v>
      </c>
      <c r="AT23">
        <v>0.23003415016824499</v>
      </c>
      <c r="AU23">
        <v>41286569.670000002</v>
      </c>
    </row>
    <row r="24" spans="1:47" ht="15" x14ac:dyDescent="0.25">
      <c r="A24" s="150" t="s">
        <v>1532</v>
      </c>
      <c r="B24" s="150" t="s">
        <v>584</v>
      </c>
      <c r="C24" t="s">
        <v>136</v>
      </c>
      <c r="D24" t="s">
        <v>1561</v>
      </c>
      <c r="E24">
        <v>90.608000000000004</v>
      </c>
      <c r="F24" t="s">
        <v>1561</v>
      </c>
      <c r="G24" s="151">
        <v>1897535</v>
      </c>
      <c r="H24">
        <v>0.30101238725616403</v>
      </c>
      <c r="I24">
        <v>1897535</v>
      </c>
      <c r="J24">
        <v>8.3743718543378097E-4</v>
      </c>
      <c r="K24">
        <v>0.71030917185868403</v>
      </c>
      <c r="L24" s="152">
        <v>138711.74290000001</v>
      </c>
      <c r="M24" s="151">
        <v>32320</v>
      </c>
      <c r="N24">
        <v>69</v>
      </c>
      <c r="O24">
        <v>129.06</v>
      </c>
      <c r="P24">
        <v>13.33</v>
      </c>
      <c r="Q24">
        <v>88.67</v>
      </c>
      <c r="R24">
        <v>10765.2</v>
      </c>
      <c r="S24">
        <v>4156.7866880000001</v>
      </c>
      <c r="T24">
        <v>5259.2963212937002</v>
      </c>
      <c r="U24">
        <v>0.53619144240292604</v>
      </c>
      <c r="V24">
        <v>0.16294093607335999</v>
      </c>
      <c r="W24">
        <v>9.2768395143590296E-3</v>
      </c>
      <c r="X24">
        <v>8508.5</v>
      </c>
      <c r="Y24">
        <v>295.54000000000002</v>
      </c>
      <c r="Z24">
        <v>54652.197739730698</v>
      </c>
      <c r="AA24">
        <v>12.1672131147541</v>
      </c>
      <c r="AB24">
        <v>14.0650561277661</v>
      </c>
      <c r="AC24">
        <v>31.16</v>
      </c>
      <c r="AD24">
        <v>133.401369961489</v>
      </c>
      <c r="AE24">
        <v>0.54620000000000002</v>
      </c>
      <c r="AF24">
        <v>0.12342969055444999</v>
      </c>
      <c r="AG24">
        <v>0.161173607223871</v>
      </c>
      <c r="AH24">
        <v>0.28831328863287498</v>
      </c>
      <c r="AI24">
        <v>154.955750281695</v>
      </c>
      <c r="AJ24">
        <v>5.5682095050906799</v>
      </c>
      <c r="AK24">
        <v>1.2243932788712599</v>
      </c>
      <c r="AL24">
        <v>3.5207246964065599</v>
      </c>
      <c r="AM24">
        <v>0.5</v>
      </c>
      <c r="AN24">
        <v>0.88386282684511697</v>
      </c>
      <c r="AO24">
        <v>27</v>
      </c>
      <c r="AP24">
        <v>0</v>
      </c>
      <c r="AQ24">
        <v>47.11</v>
      </c>
      <c r="AR24">
        <v>3.4927192177815898</v>
      </c>
      <c r="AS24">
        <v>15832.2</v>
      </c>
      <c r="AT24">
        <v>0.38751086377612998</v>
      </c>
      <c r="AU24">
        <v>44748755.700000003</v>
      </c>
    </row>
    <row r="25" spans="1:47" ht="15" x14ac:dyDescent="0.25">
      <c r="A25" s="150" t="s">
        <v>810</v>
      </c>
      <c r="B25" s="150" t="s">
        <v>571</v>
      </c>
      <c r="C25" t="s">
        <v>173</v>
      </c>
      <c r="D25" t="s">
        <v>1561</v>
      </c>
      <c r="E25">
        <v>104.45399999999999</v>
      </c>
      <c r="F25" t="s">
        <v>1561</v>
      </c>
      <c r="G25" s="151">
        <v>-1155604</v>
      </c>
      <c r="H25">
        <v>0.30750264266344801</v>
      </c>
      <c r="I25">
        <v>-1155604</v>
      </c>
      <c r="J25">
        <v>0</v>
      </c>
      <c r="K25">
        <v>0.83153127004657301</v>
      </c>
      <c r="L25" s="152">
        <v>270542.32760000002</v>
      </c>
      <c r="M25" s="151">
        <v>55281.5</v>
      </c>
      <c r="N25">
        <v>39</v>
      </c>
      <c r="O25">
        <v>31.85</v>
      </c>
      <c r="P25">
        <v>0</v>
      </c>
      <c r="Q25">
        <v>-12.26</v>
      </c>
      <c r="R25">
        <v>12888.3</v>
      </c>
      <c r="S25">
        <v>3590.0819660000002</v>
      </c>
      <c r="T25">
        <v>4115.2171265208599</v>
      </c>
      <c r="U25">
        <v>7.5692098000416499E-2</v>
      </c>
      <c r="V25">
        <v>0.10433602451070099</v>
      </c>
      <c r="W25">
        <v>8.3824793653750201E-3</v>
      </c>
      <c r="X25">
        <v>11243.6</v>
      </c>
      <c r="Y25">
        <v>247.91</v>
      </c>
      <c r="Z25">
        <v>67533.045984429802</v>
      </c>
      <c r="AA25">
        <v>15.9326241134752</v>
      </c>
      <c r="AB25">
        <v>14.4813923036586</v>
      </c>
      <c r="AC25">
        <v>22.5</v>
      </c>
      <c r="AD25">
        <v>159.559198488889</v>
      </c>
      <c r="AE25">
        <v>0.42749999999999999</v>
      </c>
      <c r="AF25">
        <v>0.117338030315588</v>
      </c>
      <c r="AG25">
        <v>0.151310132358115</v>
      </c>
      <c r="AH25">
        <v>0.27827692836353701</v>
      </c>
      <c r="AI25">
        <v>196.87015691942</v>
      </c>
      <c r="AJ25">
        <v>6.3539588415065502</v>
      </c>
      <c r="AK25">
        <v>1.3270150966354499</v>
      </c>
      <c r="AL25">
        <v>3.2183983417753801</v>
      </c>
      <c r="AM25">
        <v>1.5</v>
      </c>
      <c r="AN25">
        <v>0.77246881963315805</v>
      </c>
      <c r="AO25">
        <v>11</v>
      </c>
      <c r="AP25">
        <v>1</v>
      </c>
      <c r="AQ25">
        <v>86.27</v>
      </c>
      <c r="AR25">
        <v>5.0677531978272299</v>
      </c>
      <c r="AS25">
        <v>-205702.87</v>
      </c>
      <c r="AT25">
        <v>0.31793145972979697</v>
      </c>
      <c r="AU25">
        <v>46270016.07</v>
      </c>
    </row>
    <row r="26" spans="1:47" ht="15" x14ac:dyDescent="0.25">
      <c r="A26" s="150" t="s">
        <v>811</v>
      </c>
      <c r="B26" s="150" t="s">
        <v>570</v>
      </c>
      <c r="C26" t="s">
        <v>173</v>
      </c>
      <c r="D26" t="s">
        <v>1561</v>
      </c>
      <c r="E26">
        <v>105.41500000000001</v>
      </c>
      <c r="F26" t="s">
        <v>1561</v>
      </c>
      <c r="G26" s="151">
        <v>5161046</v>
      </c>
      <c r="H26">
        <v>0.288899273268307</v>
      </c>
      <c r="I26">
        <v>4661046</v>
      </c>
      <c r="J26">
        <v>0</v>
      </c>
      <c r="K26">
        <v>0.70036389044587299</v>
      </c>
      <c r="L26" s="152">
        <v>214019.5692</v>
      </c>
      <c r="M26" s="151">
        <v>58109</v>
      </c>
      <c r="N26">
        <v>87</v>
      </c>
      <c r="O26">
        <v>54.02</v>
      </c>
      <c r="P26">
        <v>1</v>
      </c>
      <c r="Q26">
        <v>-14.25</v>
      </c>
      <c r="R26">
        <v>10162</v>
      </c>
      <c r="S26">
        <v>4377.4988629999998</v>
      </c>
      <c r="T26">
        <v>5032.4476443994399</v>
      </c>
      <c r="U26">
        <v>0.116565756147405</v>
      </c>
      <c r="V26">
        <v>9.2704620309572397E-2</v>
      </c>
      <c r="W26">
        <v>2.4867917824060001E-2</v>
      </c>
      <c r="X26">
        <v>8839.5</v>
      </c>
      <c r="Y26">
        <v>245.27</v>
      </c>
      <c r="Z26">
        <v>65161.440575692097</v>
      </c>
      <c r="AA26">
        <v>11.1488549618321</v>
      </c>
      <c r="AB26">
        <v>17.847673433359201</v>
      </c>
      <c r="AC26">
        <v>23</v>
      </c>
      <c r="AD26">
        <v>190.32603752173901</v>
      </c>
      <c r="AE26">
        <v>0.36809999999999998</v>
      </c>
      <c r="AF26">
        <v>0.107755368581251</v>
      </c>
      <c r="AG26">
        <v>0.17341618126918501</v>
      </c>
      <c r="AH26">
        <v>0.28512941030017303</v>
      </c>
      <c r="AI26">
        <v>149.64595548771001</v>
      </c>
      <c r="AJ26">
        <v>5.8662601381521204</v>
      </c>
      <c r="AK26">
        <v>1.65420025187956</v>
      </c>
      <c r="AL26">
        <v>2.1216752432927501</v>
      </c>
      <c r="AM26">
        <v>1.25</v>
      </c>
      <c r="AN26">
        <v>0</v>
      </c>
      <c r="AO26">
        <v>21</v>
      </c>
      <c r="AP26">
        <v>1</v>
      </c>
      <c r="AQ26">
        <v>0</v>
      </c>
      <c r="AR26">
        <v>3.1727399192040102</v>
      </c>
      <c r="AS26">
        <v>49904.41</v>
      </c>
      <c r="AT26">
        <v>0.27156933254569399</v>
      </c>
      <c r="AU26">
        <v>44484141.960000001</v>
      </c>
    </row>
    <row r="27" spans="1:47" ht="15" x14ac:dyDescent="0.25">
      <c r="A27" s="150" t="s">
        <v>812</v>
      </c>
      <c r="B27" s="150" t="s">
        <v>469</v>
      </c>
      <c r="C27" t="s">
        <v>160</v>
      </c>
      <c r="D27" t="s">
        <v>1561</v>
      </c>
      <c r="E27">
        <v>97.935000000000002</v>
      </c>
      <c r="F27" t="s">
        <v>1561</v>
      </c>
      <c r="G27" s="151">
        <v>-964582</v>
      </c>
      <c r="H27">
        <v>0.39932554222563699</v>
      </c>
      <c r="I27">
        <v>-964582</v>
      </c>
      <c r="J27">
        <v>0</v>
      </c>
      <c r="K27">
        <v>0.78541999093828196</v>
      </c>
      <c r="L27" s="152">
        <v>184010.26079999999</v>
      </c>
      <c r="M27" s="151">
        <v>40080</v>
      </c>
      <c r="N27">
        <v>21</v>
      </c>
      <c r="O27">
        <v>12.85</v>
      </c>
      <c r="P27">
        <v>0</v>
      </c>
      <c r="Q27">
        <v>168.09</v>
      </c>
      <c r="R27">
        <v>12277.7</v>
      </c>
      <c r="S27">
        <v>703.67107699999997</v>
      </c>
      <c r="T27">
        <v>763.20855283082005</v>
      </c>
      <c r="U27">
        <v>0.20191779176963401</v>
      </c>
      <c r="V27">
        <v>7.8688003258658906E-2</v>
      </c>
      <c r="W27">
        <v>0</v>
      </c>
      <c r="X27">
        <v>11320</v>
      </c>
      <c r="Y27">
        <v>47.21</v>
      </c>
      <c r="Z27">
        <v>66427.6932853209</v>
      </c>
      <c r="AA27">
        <v>17.363636363636399</v>
      </c>
      <c r="AB27">
        <v>14.9051276636306</v>
      </c>
      <c r="AC27">
        <v>6</v>
      </c>
      <c r="AD27">
        <v>117.278512833333</v>
      </c>
      <c r="AE27">
        <v>0.3206</v>
      </c>
      <c r="AF27">
        <v>0.11242067150496</v>
      </c>
      <c r="AG27">
        <v>0.17138640596596699</v>
      </c>
      <c r="AH27">
        <v>0.29010748486374499</v>
      </c>
      <c r="AI27">
        <v>287.06594117978801</v>
      </c>
      <c r="AJ27">
        <v>3.55358074257426</v>
      </c>
      <c r="AK27">
        <v>1.1549835643564399</v>
      </c>
      <c r="AL27">
        <v>1.33572371287129</v>
      </c>
      <c r="AM27">
        <v>2.5</v>
      </c>
      <c r="AN27">
        <v>1.1593919147040299</v>
      </c>
      <c r="AO27">
        <v>52</v>
      </c>
      <c r="AP27">
        <v>0</v>
      </c>
      <c r="AQ27">
        <v>3.25</v>
      </c>
      <c r="AR27">
        <v>4.0333066008636704</v>
      </c>
      <c r="AS27">
        <v>-39601.129999999997</v>
      </c>
      <c r="AT27">
        <v>0.44920766928785499</v>
      </c>
      <c r="AU27">
        <v>8639489.8599999994</v>
      </c>
    </row>
    <row r="28" spans="1:47" ht="15" x14ac:dyDescent="0.25">
      <c r="A28" s="150" t="s">
        <v>813</v>
      </c>
      <c r="B28" s="150" t="s">
        <v>107</v>
      </c>
      <c r="C28" t="s">
        <v>98</v>
      </c>
      <c r="D28" t="s">
        <v>1561</v>
      </c>
      <c r="E28">
        <v>80.69</v>
      </c>
      <c r="F28" t="s">
        <v>1561</v>
      </c>
      <c r="G28" s="151">
        <v>-2657739</v>
      </c>
      <c r="H28">
        <v>0.39743718503817599</v>
      </c>
      <c r="I28">
        <v>-2555647</v>
      </c>
      <c r="J28">
        <v>1.17450379078286E-2</v>
      </c>
      <c r="K28">
        <v>0.787836070326139</v>
      </c>
      <c r="L28" s="152">
        <v>89432.732000000004</v>
      </c>
      <c r="M28" s="151">
        <v>28729</v>
      </c>
      <c r="N28">
        <v>105</v>
      </c>
      <c r="O28">
        <v>127.68</v>
      </c>
      <c r="P28">
        <v>0</v>
      </c>
      <c r="Q28">
        <v>-209.18</v>
      </c>
      <c r="R28">
        <v>14761.7</v>
      </c>
      <c r="S28">
        <v>3490.5040800000002</v>
      </c>
      <c r="T28">
        <v>4775.4021489463403</v>
      </c>
      <c r="U28">
        <v>0.72271394680621603</v>
      </c>
      <c r="V28">
        <v>0.198255301566644</v>
      </c>
      <c r="W28">
        <v>7.0383100655192496E-3</v>
      </c>
      <c r="X28">
        <v>10789.8</v>
      </c>
      <c r="Y28">
        <v>251.44</v>
      </c>
      <c r="Z28">
        <v>69372.419424117106</v>
      </c>
      <c r="AA28">
        <v>11.571984435797701</v>
      </c>
      <c r="AB28">
        <v>13.8820556792873</v>
      </c>
      <c r="AC28">
        <v>24</v>
      </c>
      <c r="AD28">
        <v>145.43767</v>
      </c>
      <c r="AE28">
        <v>0.42749999999999999</v>
      </c>
      <c r="AF28">
        <v>0.103190038791764</v>
      </c>
      <c r="AG28">
        <v>0.19928748874195801</v>
      </c>
      <c r="AH28">
        <v>0.30659406447974102</v>
      </c>
      <c r="AI28">
        <v>179.996351701729</v>
      </c>
      <c r="AJ28">
        <v>7.9031669420224802</v>
      </c>
      <c r="AK28">
        <v>0.96309291428316801</v>
      </c>
      <c r="AL28">
        <v>4.7661744960033596</v>
      </c>
      <c r="AM28">
        <v>0.9</v>
      </c>
      <c r="AN28">
        <v>0.61978523157103904</v>
      </c>
      <c r="AO28">
        <v>9</v>
      </c>
      <c r="AP28">
        <v>1</v>
      </c>
      <c r="AQ28">
        <v>66.78</v>
      </c>
      <c r="AR28">
        <v>3.44142116269169</v>
      </c>
      <c r="AS28">
        <v>-223086.4</v>
      </c>
      <c r="AT28">
        <v>0.43876502534015399</v>
      </c>
      <c r="AU28">
        <v>51525695.200000003</v>
      </c>
    </row>
    <row r="29" spans="1:47" ht="15" x14ac:dyDescent="0.25">
      <c r="A29" s="150" t="s">
        <v>814</v>
      </c>
      <c r="B29" s="150" t="s">
        <v>338</v>
      </c>
      <c r="C29" t="s">
        <v>113</v>
      </c>
      <c r="D29" t="s">
        <v>1561</v>
      </c>
      <c r="E29">
        <v>85.581000000000003</v>
      </c>
      <c r="F29" t="s">
        <v>1561</v>
      </c>
      <c r="G29" s="151">
        <v>693064</v>
      </c>
      <c r="H29">
        <v>0.57877444788300803</v>
      </c>
      <c r="I29">
        <v>731561</v>
      </c>
      <c r="J29">
        <v>3.8980052093897499E-3</v>
      </c>
      <c r="K29">
        <v>0.55077885512198799</v>
      </c>
      <c r="L29" s="152">
        <v>187933.41459999999</v>
      </c>
      <c r="M29" s="151">
        <v>33422</v>
      </c>
      <c r="N29">
        <v>15</v>
      </c>
      <c r="O29">
        <v>17.260000000000002</v>
      </c>
      <c r="P29">
        <v>0</v>
      </c>
      <c r="Q29">
        <v>129.66999999999999</v>
      </c>
      <c r="R29">
        <v>11333.1</v>
      </c>
      <c r="S29">
        <v>1336.696647</v>
      </c>
      <c r="T29">
        <v>1501.36792137667</v>
      </c>
      <c r="U29">
        <v>0.365527610783419</v>
      </c>
      <c r="V29">
        <v>9.6103988935061002E-2</v>
      </c>
      <c r="W29">
        <v>6.2702283295157195E-4</v>
      </c>
      <c r="X29">
        <v>10090</v>
      </c>
      <c r="Y29">
        <v>74.64</v>
      </c>
      <c r="Z29">
        <v>61622.177116827399</v>
      </c>
      <c r="AA29">
        <v>15.421686746988</v>
      </c>
      <c r="AB29">
        <v>17.908583159163999</v>
      </c>
      <c r="AC29">
        <v>7</v>
      </c>
      <c r="AD29">
        <v>190.95666385714301</v>
      </c>
      <c r="AE29">
        <v>0.30880000000000002</v>
      </c>
      <c r="AF29">
        <v>0.107066456850472</v>
      </c>
      <c r="AG29">
        <v>0.21374420511205999</v>
      </c>
      <c r="AH29">
        <v>0.35453908092812503</v>
      </c>
      <c r="AI29">
        <v>190.69397725511001</v>
      </c>
      <c r="AJ29">
        <v>6.5532190663005103</v>
      </c>
      <c r="AK29">
        <v>1.2165731659474299</v>
      </c>
      <c r="AL29">
        <v>4.1752173793644598</v>
      </c>
      <c r="AM29">
        <v>1.25</v>
      </c>
      <c r="AN29">
        <v>1.57533250815584</v>
      </c>
      <c r="AO29">
        <v>125</v>
      </c>
      <c r="AP29">
        <v>1</v>
      </c>
      <c r="AQ29">
        <v>2.0299999999999998</v>
      </c>
      <c r="AR29">
        <v>2.7974374987337698</v>
      </c>
      <c r="AS29">
        <v>79290.05</v>
      </c>
      <c r="AT29">
        <v>0.40674066932771202</v>
      </c>
      <c r="AU29">
        <v>15148876.09</v>
      </c>
    </row>
    <row r="30" spans="1:47" ht="15" x14ac:dyDescent="0.25">
      <c r="A30" s="150" t="s">
        <v>815</v>
      </c>
      <c r="B30" s="150" t="s">
        <v>439</v>
      </c>
      <c r="C30" t="s">
        <v>375</v>
      </c>
      <c r="D30" t="s">
        <v>1561</v>
      </c>
      <c r="E30">
        <v>89.876999999999995</v>
      </c>
      <c r="F30" t="s">
        <v>1561</v>
      </c>
      <c r="G30" s="151">
        <v>107512</v>
      </c>
      <c r="H30">
        <v>0.143679731389218</v>
      </c>
      <c r="I30">
        <v>-18851</v>
      </c>
      <c r="J30">
        <v>3.3511774594844499E-3</v>
      </c>
      <c r="K30">
        <v>0.71706794740611202</v>
      </c>
      <c r="L30" s="152">
        <v>102973.3291</v>
      </c>
      <c r="M30" s="151">
        <v>38512</v>
      </c>
      <c r="N30">
        <v>88</v>
      </c>
      <c r="O30">
        <v>74.41</v>
      </c>
      <c r="P30">
        <v>0</v>
      </c>
      <c r="Q30">
        <v>-36.74</v>
      </c>
      <c r="R30">
        <v>9702</v>
      </c>
      <c r="S30">
        <v>2237.3197270000001</v>
      </c>
      <c r="T30">
        <v>2863.4856985285101</v>
      </c>
      <c r="U30">
        <v>0.331128737238368</v>
      </c>
      <c r="V30">
        <v>0.19848430362496899</v>
      </c>
      <c r="W30">
        <v>5.1828542251082599E-3</v>
      </c>
      <c r="X30">
        <v>7580.4</v>
      </c>
      <c r="Y30">
        <v>136.94</v>
      </c>
      <c r="Z30">
        <v>63181.0394333285</v>
      </c>
      <c r="AA30">
        <v>11.6326530612245</v>
      </c>
      <c r="AB30">
        <v>16.3379562363079</v>
      </c>
      <c r="AC30">
        <v>12.75</v>
      </c>
      <c r="AD30">
        <v>175.47605701960799</v>
      </c>
      <c r="AE30">
        <v>0.59370000000000001</v>
      </c>
      <c r="AF30">
        <v>0.11559836926129199</v>
      </c>
      <c r="AG30">
        <v>0.18369697699260201</v>
      </c>
      <c r="AH30">
        <v>0.303535580088517</v>
      </c>
      <c r="AI30">
        <v>127.16108322232699</v>
      </c>
      <c r="AJ30">
        <v>5.0046159929701197</v>
      </c>
      <c r="AK30">
        <v>0.98828987697715298</v>
      </c>
      <c r="AL30">
        <v>3.2452891036906899</v>
      </c>
      <c r="AM30">
        <v>1.5</v>
      </c>
      <c r="AN30">
        <v>1.4727930047939</v>
      </c>
      <c r="AO30">
        <v>26</v>
      </c>
      <c r="AP30">
        <v>1</v>
      </c>
      <c r="AQ30">
        <v>37.96</v>
      </c>
      <c r="AR30">
        <v>3.40491770681973</v>
      </c>
      <c r="AS30">
        <v>17114.22</v>
      </c>
      <c r="AT30">
        <v>0.34407986367639398</v>
      </c>
      <c r="AU30">
        <v>21706464.030000001</v>
      </c>
    </row>
    <row r="31" spans="1:47" ht="15" x14ac:dyDescent="0.25">
      <c r="A31" s="150" t="s">
        <v>816</v>
      </c>
      <c r="B31" s="150" t="s">
        <v>397</v>
      </c>
      <c r="C31" t="s">
        <v>164</v>
      </c>
      <c r="D31" t="s">
        <v>1561</v>
      </c>
      <c r="E31">
        <v>96.188999999999993</v>
      </c>
      <c r="F31" t="s">
        <v>1561</v>
      </c>
      <c r="G31" s="151">
        <v>613543</v>
      </c>
      <c r="H31">
        <v>0.85175871156210603</v>
      </c>
      <c r="I31">
        <v>760640</v>
      </c>
      <c r="J31">
        <v>2.8446965178496198E-3</v>
      </c>
      <c r="K31">
        <v>0.72556230377931896</v>
      </c>
      <c r="L31" s="152">
        <v>159513.4915</v>
      </c>
      <c r="M31" s="151">
        <v>37322.5</v>
      </c>
      <c r="N31">
        <v>41</v>
      </c>
      <c r="O31">
        <v>29.49</v>
      </c>
      <c r="P31">
        <v>0</v>
      </c>
      <c r="Q31">
        <v>78.92</v>
      </c>
      <c r="R31">
        <v>10499.4</v>
      </c>
      <c r="S31">
        <v>1679.285069</v>
      </c>
      <c r="T31">
        <v>1962.2327823947101</v>
      </c>
      <c r="U31">
        <v>0.50008976290135798</v>
      </c>
      <c r="V31">
        <v>0.113339250442654</v>
      </c>
      <c r="W31">
        <v>2.34436908460359E-3</v>
      </c>
      <c r="X31">
        <v>8985.4</v>
      </c>
      <c r="Y31">
        <v>99.17</v>
      </c>
      <c r="Z31">
        <v>61431.333366945597</v>
      </c>
      <c r="AA31">
        <v>13.055045871559599</v>
      </c>
      <c r="AB31">
        <v>16.933397892507799</v>
      </c>
      <c r="AC31">
        <v>13.5</v>
      </c>
      <c r="AD31">
        <v>124.391486592593</v>
      </c>
      <c r="AE31">
        <v>0.28489999999999999</v>
      </c>
      <c r="AF31">
        <v>0.114530437492655</v>
      </c>
      <c r="AG31">
        <v>0.134611124769069</v>
      </c>
      <c r="AH31">
        <v>0.25309447622951597</v>
      </c>
      <c r="AI31">
        <v>204.15711800746101</v>
      </c>
      <c r="AJ31">
        <v>5.8998536334945397</v>
      </c>
      <c r="AK31">
        <v>1.14861030574207</v>
      </c>
      <c r="AL31">
        <v>3.3345621838885999</v>
      </c>
      <c r="AM31">
        <v>3.25</v>
      </c>
      <c r="AN31">
        <v>1.5904860522900299</v>
      </c>
      <c r="AO31">
        <v>46</v>
      </c>
      <c r="AP31">
        <v>0.94754098360655703</v>
      </c>
      <c r="AQ31">
        <v>18.72</v>
      </c>
      <c r="AR31">
        <v>3.3834173027779402</v>
      </c>
      <c r="AS31">
        <v>-648.13999999989801</v>
      </c>
      <c r="AT31">
        <v>0.54701519200159399</v>
      </c>
      <c r="AU31">
        <v>17631411.210000001</v>
      </c>
    </row>
    <row r="32" spans="1:47" ht="15" x14ac:dyDescent="0.25">
      <c r="A32" s="150" t="s">
        <v>817</v>
      </c>
      <c r="B32" s="150" t="s">
        <v>108</v>
      </c>
      <c r="C32" t="s">
        <v>109</v>
      </c>
      <c r="D32" t="s">
        <v>1561</v>
      </c>
      <c r="E32">
        <v>107.715</v>
      </c>
      <c r="F32" t="s">
        <v>1561</v>
      </c>
      <c r="G32" s="151">
        <v>-177402</v>
      </c>
      <c r="H32">
        <v>0.44941412330657199</v>
      </c>
      <c r="I32">
        <v>-177402</v>
      </c>
      <c r="J32">
        <v>5.0318601530353804E-3</v>
      </c>
      <c r="K32">
        <v>0.85379130249067903</v>
      </c>
      <c r="L32" s="152">
        <v>256286.37609999999</v>
      </c>
      <c r="M32" s="151">
        <v>63321</v>
      </c>
      <c r="N32">
        <v>88</v>
      </c>
      <c r="O32">
        <v>13.25</v>
      </c>
      <c r="P32">
        <v>0</v>
      </c>
      <c r="Q32">
        <v>-1.74</v>
      </c>
      <c r="R32">
        <v>14676.7</v>
      </c>
      <c r="S32">
        <v>2375.9307549999999</v>
      </c>
      <c r="T32">
        <v>2696.5080349219502</v>
      </c>
      <c r="U32">
        <v>5.7511005197624102E-2</v>
      </c>
      <c r="V32">
        <v>0.109944118720749</v>
      </c>
      <c r="W32">
        <v>1.4731069045823299E-3</v>
      </c>
      <c r="X32">
        <v>12931.8</v>
      </c>
      <c r="Y32">
        <v>171.93</v>
      </c>
      <c r="Z32">
        <v>84797.571395335297</v>
      </c>
      <c r="AA32">
        <v>16</v>
      </c>
      <c r="AB32">
        <v>13.8191749840051</v>
      </c>
      <c r="AC32">
        <v>27</v>
      </c>
      <c r="AD32">
        <v>87.997435370370397</v>
      </c>
      <c r="AE32">
        <v>0.33250000000000002</v>
      </c>
      <c r="AF32">
        <v>0.11506329516569</v>
      </c>
      <c r="AG32">
        <v>0.12339044573600499</v>
      </c>
      <c r="AH32">
        <v>0.244945867980603</v>
      </c>
      <c r="AI32">
        <v>191.313235473481</v>
      </c>
      <c r="AJ32">
        <v>7.55296770190981</v>
      </c>
      <c r="AK32">
        <v>1.1758592400785799</v>
      </c>
      <c r="AL32">
        <v>5.6822845602324996</v>
      </c>
      <c r="AM32">
        <v>0</v>
      </c>
      <c r="AN32">
        <v>0.96772845577762701</v>
      </c>
      <c r="AO32">
        <v>5</v>
      </c>
      <c r="AP32">
        <v>4.6639231824417003E-2</v>
      </c>
      <c r="AQ32">
        <v>72</v>
      </c>
      <c r="AR32">
        <v>4.6286248492159201</v>
      </c>
      <c r="AS32">
        <v>-52813.61</v>
      </c>
      <c r="AT32">
        <v>0.19965742739931899</v>
      </c>
      <c r="AU32">
        <v>34870780.899999999</v>
      </c>
    </row>
    <row r="33" spans="1:47" ht="15" x14ac:dyDescent="0.25">
      <c r="A33" s="150" t="s">
        <v>818</v>
      </c>
      <c r="B33" s="150" t="s">
        <v>110</v>
      </c>
      <c r="C33" t="s">
        <v>109</v>
      </c>
      <c r="D33" t="s">
        <v>1561</v>
      </c>
      <c r="E33">
        <v>108.523</v>
      </c>
      <c r="F33" t="s">
        <v>1561</v>
      </c>
      <c r="G33" s="151">
        <v>1163277</v>
      </c>
      <c r="H33">
        <v>0.66449578038607304</v>
      </c>
      <c r="I33">
        <v>1132113</v>
      </c>
      <c r="J33">
        <v>0</v>
      </c>
      <c r="K33">
        <v>0.78112940495376004</v>
      </c>
      <c r="L33" s="152">
        <v>514902.81660000002</v>
      </c>
      <c r="M33" s="151">
        <v>62949</v>
      </c>
      <c r="N33">
        <v>8</v>
      </c>
      <c r="O33">
        <v>9.44</v>
      </c>
      <c r="P33">
        <v>0</v>
      </c>
      <c r="Q33">
        <v>-3</v>
      </c>
      <c r="R33">
        <v>21121.8</v>
      </c>
      <c r="S33">
        <v>1545.248916</v>
      </c>
      <c r="T33">
        <v>1909.3468268107599</v>
      </c>
      <c r="U33">
        <v>0.134182982982918</v>
      </c>
      <c r="V33">
        <v>0.137351574107171</v>
      </c>
      <c r="W33">
        <v>4.6755603742484698E-2</v>
      </c>
      <c r="X33">
        <v>17094.099999999999</v>
      </c>
      <c r="Y33">
        <v>140.02000000000001</v>
      </c>
      <c r="Z33">
        <v>92898.300528495907</v>
      </c>
      <c r="AA33">
        <v>16.902439024390201</v>
      </c>
      <c r="AB33">
        <v>11.035915697757501</v>
      </c>
      <c r="AC33">
        <v>14</v>
      </c>
      <c r="AD33">
        <v>110.374922571429</v>
      </c>
      <c r="AE33">
        <v>0.46310000000000001</v>
      </c>
      <c r="AF33">
        <v>0.120333387453829</v>
      </c>
      <c r="AG33">
        <v>0.11646842192205301</v>
      </c>
      <c r="AH33">
        <v>0.24242359166556199</v>
      </c>
      <c r="AI33">
        <v>331.84427097180998</v>
      </c>
      <c r="AJ33">
        <v>6.4100038807914501</v>
      </c>
      <c r="AK33">
        <v>1.4029324352258901</v>
      </c>
      <c r="AL33">
        <v>0.91671404222457098</v>
      </c>
      <c r="AM33">
        <v>2.7</v>
      </c>
      <c r="AN33">
        <v>0.39920375270228903</v>
      </c>
      <c r="AO33">
        <v>5</v>
      </c>
      <c r="AP33">
        <v>0</v>
      </c>
      <c r="AQ33">
        <v>77.8</v>
      </c>
      <c r="AR33">
        <v>2.5344635890529301</v>
      </c>
      <c r="AS33">
        <v>-33323.699999999997</v>
      </c>
      <c r="AT33">
        <v>0.260030022963052</v>
      </c>
      <c r="AU33">
        <v>32638474.399999999</v>
      </c>
    </row>
    <row r="34" spans="1:47" ht="15" x14ac:dyDescent="0.25">
      <c r="A34" s="150" t="s">
        <v>819</v>
      </c>
      <c r="B34" s="150" t="s">
        <v>449</v>
      </c>
      <c r="C34" t="s">
        <v>168</v>
      </c>
      <c r="D34" t="s">
        <v>1561</v>
      </c>
      <c r="E34">
        <v>92.694000000000003</v>
      </c>
      <c r="F34" t="s">
        <v>1561</v>
      </c>
      <c r="G34" s="151">
        <v>236956</v>
      </c>
      <c r="H34">
        <v>9.8396588046976693E-2</v>
      </c>
      <c r="I34">
        <v>208641</v>
      </c>
      <c r="J34">
        <v>0</v>
      </c>
      <c r="K34">
        <v>0.68613900906072001</v>
      </c>
      <c r="L34" s="152">
        <v>171169.13620000001</v>
      </c>
      <c r="M34" s="151">
        <v>34409.5</v>
      </c>
      <c r="N34">
        <v>59</v>
      </c>
      <c r="O34">
        <v>50.63</v>
      </c>
      <c r="P34">
        <v>0</v>
      </c>
      <c r="Q34">
        <v>76.38</v>
      </c>
      <c r="R34">
        <v>11445.6</v>
      </c>
      <c r="S34">
        <v>1652.688752</v>
      </c>
      <c r="T34">
        <v>1988.7432555675</v>
      </c>
      <c r="U34">
        <v>0.420716412064018</v>
      </c>
      <c r="V34">
        <v>0.15547220230612399</v>
      </c>
      <c r="W34">
        <v>1.4661423677432999E-3</v>
      </c>
      <c r="X34">
        <v>9511.6</v>
      </c>
      <c r="Y34">
        <v>109.16</v>
      </c>
      <c r="Z34">
        <v>58753.883840234499</v>
      </c>
      <c r="AA34">
        <v>14.763636363636399</v>
      </c>
      <c r="AB34">
        <v>15.1400581898131</v>
      </c>
      <c r="AC34">
        <v>12.2</v>
      </c>
      <c r="AD34">
        <v>135.466291147541</v>
      </c>
      <c r="AE34">
        <v>0.28489999999999999</v>
      </c>
      <c r="AF34">
        <v>9.6011859943135699E-2</v>
      </c>
      <c r="AG34">
        <v>0.21556764964358499</v>
      </c>
      <c r="AH34">
        <v>0.31296809943773801</v>
      </c>
      <c r="AI34">
        <v>149.08554299884301</v>
      </c>
      <c r="AJ34">
        <v>7.5007345206013198</v>
      </c>
      <c r="AK34">
        <v>1.83573399298679</v>
      </c>
      <c r="AL34">
        <v>2.8734342835806399</v>
      </c>
      <c r="AM34">
        <v>0.5</v>
      </c>
      <c r="AN34">
        <v>1.1133478222505699</v>
      </c>
      <c r="AO34">
        <v>112</v>
      </c>
      <c r="AP34">
        <v>4.7106325706594903E-3</v>
      </c>
      <c r="AQ34">
        <v>5.44</v>
      </c>
      <c r="AR34">
        <v>2.82160989138122</v>
      </c>
      <c r="AS34">
        <v>103433.35</v>
      </c>
      <c r="AT34">
        <v>0.54165270517514397</v>
      </c>
      <c r="AU34">
        <v>18916042.489999998</v>
      </c>
    </row>
    <row r="35" spans="1:47" ht="15" x14ac:dyDescent="0.25">
      <c r="A35" s="150" t="s">
        <v>820</v>
      </c>
      <c r="B35" s="150" t="s">
        <v>507</v>
      </c>
      <c r="C35" t="s">
        <v>176</v>
      </c>
      <c r="D35" t="s">
        <v>1561</v>
      </c>
      <c r="E35">
        <v>99.344999999999999</v>
      </c>
      <c r="F35" t="s">
        <v>1561</v>
      </c>
      <c r="G35" s="151">
        <v>3771840</v>
      </c>
      <c r="H35">
        <v>0.23067526355975601</v>
      </c>
      <c r="I35">
        <v>2292541</v>
      </c>
      <c r="J35">
        <v>0</v>
      </c>
      <c r="K35">
        <v>0.78961102575340503</v>
      </c>
      <c r="L35" s="152">
        <v>229275.2671</v>
      </c>
      <c r="M35" s="151">
        <v>54975</v>
      </c>
      <c r="N35">
        <v>648</v>
      </c>
      <c r="O35">
        <v>326.95999999999998</v>
      </c>
      <c r="P35">
        <v>0</v>
      </c>
      <c r="Q35">
        <v>-48.03</v>
      </c>
      <c r="R35">
        <v>12694.2</v>
      </c>
      <c r="S35">
        <v>7656.0909039999997</v>
      </c>
      <c r="T35">
        <v>9429.1445634342399</v>
      </c>
      <c r="U35">
        <v>0.11871754363903</v>
      </c>
      <c r="V35">
        <v>0.16308807283722901</v>
      </c>
      <c r="W35">
        <v>1.8285148224514901E-2</v>
      </c>
      <c r="X35">
        <v>10307.200000000001</v>
      </c>
      <c r="Y35">
        <v>461.16</v>
      </c>
      <c r="Z35">
        <v>73382.029794431393</v>
      </c>
      <c r="AA35">
        <v>14.0120724346076</v>
      </c>
      <c r="AB35">
        <v>16.6018104432301</v>
      </c>
      <c r="AC35">
        <v>41.14</v>
      </c>
      <c r="AD35">
        <v>186.09846631016001</v>
      </c>
      <c r="AE35" t="s">
        <v>1556</v>
      </c>
      <c r="AF35">
        <v>0.11923292936483899</v>
      </c>
      <c r="AG35">
        <v>0.13737175113702499</v>
      </c>
      <c r="AH35">
        <v>0.26274964683477597</v>
      </c>
      <c r="AI35">
        <v>152.832041138471</v>
      </c>
      <c r="AJ35">
        <v>5.7474090672902101</v>
      </c>
      <c r="AK35">
        <v>0.82823641820842098</v>
      </c>
      <c r="AL35">
        <v>2.9058173773775802</v>
      </c>
      <c r="AM35">
        <v>2</v>
      </c>
      <c r="AN35">
        <v>0.87624633962555099</v>
      </c>
      <c r="AO35">
        <v>47</v>
      </c>
      <c r="AP35">
        <v>0</v>
      </c>
      <c r="AQ35">
        <v>59.89</v>
      </c>
      <c r="AR35">
        <v>4.4294569552141203</v>
      </c>
      <c r="AS35">
        <v>-57610.04</v>
      </c>
      <c r="AT35">
        <v>0.352439069675335</v>
      </c>
      <c r="AU35">
        <v>97188278.969999999</v>
      </c>
    </row>
    <row r="36" spans="1:47" ht="15" x14ac:dyDescent="0.25">
      <c r="A36" s="150" t="s">
        <v>821</v>
      </c>
      <c r="B36" s="150" t="s">
        <v>111</v>
      </c>
      <c r="C36" t="s">
        <v>109</v>
      </c>
      <c r="D36" t="s">
        <v>1561</v>
      </c>
      <c r="E36">
        <v>70.861000000000004</v>
      </c>
      <c r="F36" t="s">
        <v>1561</v>
      </c>
      <c r="G36" s="151">
        <v>3707370</v>
      </c>
      <c r="H36">
        <v>0.40257104838938101</v>
      </c>
      <c r="I36">
        <v>3586447</v>
      </c>
      <c r="J36">
        <v>7.3908487065106297E-3</v>
      </c>
      <c r="K36">
        <v>0.76451610915482904</v>
      </c>
      <c r="L36" s="152">
        <v>220137.47289999999</v>
      </c>
      <c r="M36" s="151">
        <v>32519</v>
      </c>
      <c r="N36">
        <v>67</v>
      </c>
      <c r="O36">
        <v>257.33999999999997</v>
      </c>
      <c r="P36">
        <v>108.77</v>
      </c>
      <c r="Q36">
        <v>-45.3</v>
      </c>
      <c r="R36">
        <v>17774.8</v>
      </c>
      <c r="S36">
        <v>2786.8406150000001</v>
      </c>
      <c r="T36">
        <v>3684.0381057497302</v>
      </c>
      <c r="U36">
        <v>0.55766534247958799</v>
      </c>
      <c r="V36">
        <v>0.19706861707267001</v>
      </c>
      <c r="W36">
        <v>1.7246495454853999E-2</v>
      </c>
      <c r="X36">
        <v>13446</v>
      </c>
      <c r="Y36">
        <v>223.15</v>
      </c>
      <c r="Z36">
        <v>71752.652117409802</v>
      </c>
      <c r="AA36">
        <v>11.573275862069</v>
      </c>
      <c r="AB36">
        <v>12.488642684293101</v>
      </c>
      <c r="AC36">
        <v>33</v>
      </c>
      <c r="AD36">
        <v>84.449715606060593</v>
      </c>
      <c r="AE36">
        <v>0.55810000000000004</v>
      </c>
      <c r="AF36">
        <v>0.13280484247535301</v>
      </c>
      <c r="AG36">
        <v>0.120520558444226</v>
      </c>
      <c r="AH36">
        <v>0.261447703966044</v>
      </c>
      <c r="AI36">
        <v>284.236204875319</v>
      </c>
      <c r="AJ36">
        <v>6.4471507888315003</v>
      </c>
      <c r="AK36">
        <v>1.0939680048881399</v>
      </c>
      <c r="AL36">
        <v>2.0085514460543301</v>
      </c>
      <c r="AM36">
        <v>1</v>
      </c>
      <c r="AN36">
        <v>3.9421336853939198E-2</v>
      </c>
      <c r="AO36">
        <v>20</v>
      </c>
      <c r="AP36">
        <v>6.5573770491803296E-2</v>
      </c>
      <c r="AQ36">
        <v>0.6</v>
      </c>
      <c r="AR36">
        <v>4.9225275237348702</v>
      </c>
      <c r="AS36">
        <v>-541366.55000000005</v>
      </c>
      <c r="AT36">
        <v>0.22255389091285399</v>
      </c>
      <c r="AU36">
        <v>49535639.539999999</v>
      </c>
    </row>
    <row r="37" spans="1:47" ht="15" x14ac:dyDescent="0.25">
      <c r="A37" s="150" t="s">
        <v>822</v>
      </c>
      <c r="B37" s="150" t="s">
        <v>112</v>
      </c>
      <c r="C37" t="s">
        <v>113</v>
      </c>
      <c r="D37" t="s">
        <v>1561</v>
      </c>
      <c r="E37">
        <v>85.986999999999995</v>
      </c>
      <c r="F37" t="s">
        <v>1561</v>
      </c>
      <c r="G37" s="151">
        <v>2186756</v>
      </c>
      <c r="H37">
        <v>0.92905097370442802</v>
      </c>
      <c r="I37">
        <v>2186756</v>
      </c>
      <c r="J37">
        <v>0</v>
      </c>
      <c r="K37">
        <v>0.42079853524761301</v>
      </c>
      <c r="L37" s="152">
        <v>205050.4681</v>
      </c>
      <c r="M37" s="151">
        <v>30477</v>
      </c>
      <c r="N37">
        <v>13</v>
      </c>
      <c r="O37">
        <v>23.25</v>
      </c>
      <c r="P37">
        <v>29.16</v>
      </c>
      <c r="Q37">
        <v>-91.27</v>
      </c>
      <c r="R37">
        <v>13256.6</v>
      </c>
      <c r="S37">
        <v>1100.5311979999999</v>
      </c>
      <c r="T37">
        <v>1516.12548430726</v>
      </c>
      <c r="U37">
        <v>0.53670815700037999</v>
      </c>
      <c r="V37">
        <v>0.22423065193286801</v>
      </c>
      <c r="W37">
        <v>0</v>
      </c>
      <c r="X37">
        <v>9622.7000000000007</v>
      </c>
      <c r="Y37">
        <v>80.2</v>
      </c>
      <c r="Z37">
        <v>46342.678304239402</v>
      </c>
      <c r="AA37">
        <v>14.5555555555556</v>
      </c>
      <c r="AB37">
        <v>13.722334139650901</v>
      </c>
      <c r="AC37">
        <v>6</v>
      </c>
      <c r="AD37">
        <v>183.42186633333301</v>
      </c>
      <c r="AE37">
        <v>0.26119999999999999</v>
      </c>
      <c r="AF37">
        <v>0.121589631482117</v>
      </c>
      <c r="AG37">
        <v>0.22752079209386</v>
      </c>
      <c r="AH37">
        <v>0.35138588455493602</v>
      </c>
      <c r="AI37">
        <v>280.82802246919999</v>
      </c>
      <c r="AJ37">
        <v>5.8929344463858104</v>
      </c>
      <c r="AK37">
        <v>1.48866944929787</v>
      </c>
      <c r="AL37">
        <v>2.9749886753381198</v>
      </c>
      <c r="AM37">
        <v>3.5</v>
      </c>
      <c r="AN37">
        <v>1.0530723990119399</v>
      </c>
      <c r="AO37">
        <v>44</v>
      </c>
      <c r="AP37">
        <v>0.114285714285714</v>
      </c>
      <c r="AQ37">
        <v>10.16</v>
      </c>
      <c r="AR37">
        <v>2.8699778639262301</v>
      </c>
      <c r="AS37">
        <v>34345.910000000003</v>
      </c>
      <c r="AT37">
        <v>0.44986861376050202</v>
      </c>
      <c r="AU37">
        <v>14589295.77</v>
      </c>
    </row>
    <row r="38" spans="1:47" ht="15" x14ac:dyDescent="0.25">
      <c r="A38" s="150" t="s">
        <v>823</v>
      </c>
      <c r="B38" s="150" t="s">
        <v>510</v>
      </c>
      <c r="C38" t="s">
        <v>176</v>
      </c>
      <c r="D38" t="s">
        <v>1561</v>
      </c>
      <c r="E38">
        <v>102.553</v>
      </c>
      <c r="F38" t="s">
        <v>1561</v>
      </c>
      <c r="G38" s="151">
        <v>3017607</v>
      </c>
      <c r="H38">
        <v>0.24894309213124399</v>
      </c>
      <c r="I38">
        <v>2873822</v>
      </c>
      <c r="J38">
        <v>6.5973215672757001E-3</v>
      </c>
      <c r="K38">
        <v>0.72272399647039198</v>
      </c>
      <c r="L38" s="152">
        <v>212785.1495</v>
      </c>
      <c r="M38" s="151">
        <v>56471.5</v>
      </c>
      <c r="N38">
        <v>196</v>
      </c>
      <c r="O38">
        <v>45.47</v>
      </c>
      <c r="P38">
        <v>0</v>
      </c>
      <c r="Q38">
        <v>5.47</v>
      </c>
      <c r="R38">
        <v>11086.6</v>
      </c>
      <c r="S38">
        <v>2557.1435919999999</v>
      </c>
      <c r="T38">
        <v>2979.5990460599301</v>
      </c>
      <c r="U38">
        <v>0.14177100501284601</v>
      </c>
      <c r="V38">
        <v>0.114592807348302</v>
      </c>
      <c r="W38">
        <v>2.0672457020161E-2</v>
      </c>
      <c r="X38">
        <v>9514.7000000000007</v>
      </c>
      <c r="Y38">
        <v>136.16</v>
      </c>
      <c r="Z38">
        <v>72451.681257344302</v>
      </c>
      <c r="AA38">
        <v>17.461038961039002</v>
      </c>
      <c r="AB38">
        <v>18.780431786133999</v>
      </c>
      <c r="AC38">
        <v>10.75</v>
      </c>
      <c r="AD38">
        <v>237.87382251162799</v>
      </c>
      <c r="AE38">
        <v>0.27310000000000001</v>
      </c>
      <c r="AF38">
        <v>0.121685291312411</v>
      </c>
      <c r="AG38">
        <v>0.14951231826951999</v>
      </c>
      <c r="AH38">
        <v>0.282824697431867</v>
      </c>
      <c r="AI38">
        <v>0</v>
      </c>
      <c r="AJ38" t="s">
        <v>1556</v>
      </c>
      <c r="AK38" t="s">
        <v>1556</v>
      </c>
      <c r="AL38" t="s">
        <v>1556</v>
      </c>
      <c r="AM38">
        <v>2</v>
      </c>
      <c r="AN38">
        <v>0.89268326754190697</v>
      </c>
      <c r="AO38">
        <v>29</v>
      </c>
      <c r="AP38">
        <v>0.23043478260869599</v>
      </c>
      <c r="AQ38">
        <v>20.83</v>
      </c>
      <c r="AR38">
        <v>4.7570727375246697</v>
      </c>
      <c r="AS38">
        <v>-77450.889999999898</v>
      </c>
      <c r="AT38">
        <v>0.38150206292973599</v>
      </c>
      <c r="AU38">
        <v>28349958.23</v>
      </c>
    </row>
    <row r="39" spans="1:47" ht="15" x14ac:dyDescent="0.25">
      <c r="A39" s="150" t="s">
        <v>824</v>
      </c>
      <c r="B39" s="150" t="s">
        <v>114</v>
      </c>
      <c r="C39" t="s">
        <v>115</v>
      </c>
      <c r="D39" t="s">
        <v>1561</v>
      </c>
      <c r="E39">
        <v>87.218000000000004</v>
      </c>
      <c r="F39" t="s">
        <v>1561</v>
      </c>
      <c r="G39" s="151">
        <v>2108118</v>
      </c>
      <c r="H39">
        <v>0.32779460868403898</v>
      </c>
      <c r="I39">
        <v>2108118</v>
      </c>
      <c r="J39">
        <v>0</v>
      </c>
      <c r="K39">
        <v>0.71996661458281397</v>
      </c>
      <c r="L39" s="152">
        <v>124272.4155</v>
      </c>
      <c r="M39" s="151">
        <v>33628.5</v>
      </c>
      <c r="N39">
        <v>57</v>
      </c>
      <c r="O39">
        <v>56.71</v>
      </c>
      <c r="P39">
        <v>0</v>
      </c>
      <c r="Q39">
        <v>-140.65</v>
      </c>
      <c r="R39">
        <v>12166.6</v>
      </c>
      <c r="S39">
        <v>2197.8019370000002</v>
      </c>
      <c r="T39">
        <v>2704.9702639890202</v>
      </c>
      <c r="U39">
        <v>0.38404804991306202</v>
      </c>
      <c r="V39">
        <v>0.15742336248564301</v>
      </c>
      <c r="W39">
        <v>1.8371862960097098E-2</v>
      </c>
      <c r="X39">
        <v>9885.4</v>
      </c>
      <c r="Y39">
        <v>160.12</v>
      </c>
      <c r="Z39">
        <v>59554.400574569103</v>
      </c>
      <c r="AA39">
        <v>16.068965517241399</v>
      </c>
      <c r="AB39">
        <v>13.7259676305271</v>
      </c>
      <c r="AC39">
        <v>16</v>
      </c>
      <c r="AD39">
        <v>137.36262106250001</v>
      </c>
      <c r="AE39">
        <v>0.52239999999999998</v>
      </c>
      <c r="AF39">
        <v>0.10998856923976399</v>
      </c>
      <c r="AG39">
        <v>0.17277037692813799</v>
      </c>
      <c r="AH39">
        <v>0.28812074315972303</v>
      </c>
      <c r="AI39">
        <v>218.86048597108001</v>
      </c>
      <c r="AJ39">
        <v>4.5042925748214202</v>
      </c>
      <c r="AK39">
        <v>0.66473493384780402</v>
      </c>
      <c r="AL39">
        <v>1.99474746991759</v>
      </c>
      <c r="AM39">
        <v>1.25</v>
      </c>
      <c r="AN39">
        <v>1.68313174148416</v>
      </c>
      <c r="AO39">
        <v>31</v>
      </c>
      <c r="AP39">
        <v>0.35031847133757998</v>
      </c>
      <c r="AQ39">
        <v>25.06</v>
      </c>
      <c r="AR39">
        <v>3.6915337237994699</v>
      </c>
      <c r="AS39">
        <v>8872.5999999999804</v>
      </c>
      <c r="AT39">
        <v>0.37350701654443202</v>
      </c>
      <c r="AU39">
        <v>26739738.620000001</v>
      </c>
    </row>
    <row r="40" spans="1:47" ht="15" x14ac:dyDescent="0.25">
      <c r="A40" s="150" t="s">
        <v>825</v>
      </c>
      <c r="B40" s="150" t="s">
        <v>116</v>
      </c>
      <c r="C40" t="s">
        <v>117</v>
      </c>
      <c r="D40" t="s">
        <v>1561</v>
      </c>
      <c r="E40">
        <v>93.953000000000003</v>
      </c>
      <c r="F40" t="s">
        <v>1561</v>
      </c>
      <c r="G40" s="151">
        <v>147251</v>
      </c>
      <c r="H40">
        <v>0.368482935549869</v>
      </c>
      <c r="I40">
        <v>927458</v>
      </c>
      <c r="J40">
        <v>0</v>
      </c>
      <c r="K40">
        <v>0.77335163015413599</v>
      </c>
      <c r="L40" s="152">
        <v>153180.60269999999</v>
      </c>
      <c r="M40" s="151">
        <v>34762</v>
      </c>
      <c r="N40">
        <v>63</v>
      </c>
      <c r="O40">
        <v>64.739999999999995</v>
      </c>
      <c r="P40">
        <v>0</v>
      </c>
      <c r="Q40">
        <v>-74.08</v>
      </c>
      <c r="R40">
        <v>11326.3</v>
      </c>
      <c r="S40">
        <v>1803.9359750000001</v>
      </c>
      <c r="T40">
        <v>2178.8795217255001</v>
      </c>
      <c r="U40">
        <v>0.367834671072514</v>
      </c>
      <c r="V40">
        <v>0.13783199040642199</v>
      </c>
      <c r="W40">
        <v>1.1286043563713499E-4</v>
      </c>
      <c r="X40">
        <v>9377.2999999999993</v>
      </c>
      <c r="Y40">
        <v>118.11</v>
      </c>
      <c r="Z40">
        <v>64594.171958343897</v>
      </c>
      <c r="AA40">
        <v>15.540983606557401</v>
      </c>
      <c r="AB40">
        <v>15.2733551350436</v>
      </c>
      <c r="AC40">
        <v>1</v>
      </c>
      <c r="AD40">
        <v>1803.9359750000001</v>
      </c>
      <c r="AE40">
        <v>0.49869999999999998</v>
      </c>
      <c r="AF40">
        <v>0.116969055457742</v>
      </c>
      <c r="AG40">
        <v>0.14381079848071601</v>
      </c>
      <c r="AH40">
        <v>0.267790661036924</v>
      </c>
      <c r="AI40">
        <v>164.45816487472601</v>
      </c>
      <c r="AJ40">
        <v>7.1478461735519403</v>
      </c>
      <c r="AK40">
        <v>1.29415367813612</v>
      </c>
      <c r="AL40">
        <v>3.5796413884694198</v>
      </c>
      <c r="AM40">
        <v>2.5</v>
      </c>
      <c r="AN40">
        <v>1.0127339891465099</v>
      </c>
      <c r="AO40">
        <v>115</v>
      </c>
      <c r="AP40">
        <v>1.9955654101995599E-2</v>
      </c>
      <c r="AQ40">
        <v>2.77</v>
      </c>
      <c r="AR40">
        <v>3.1432283361147202</v>
      </c>
      <c r="AS40">
        <v>125082.92</v>
      </c>
      <c r="AT40">
        <v>0.51565946882713898</v>
      </c>
      <c r="AU40">
        <v>20431953.43</v>
      </c>
    </row>
    <row r="41" spans="1:47" ht="15" x14ac:dyDescent="0.25">
      <c r="A41" s="150" t="s">
        <v>826</v>
      </c>
      <c r="B41" s="150" t="s">
        <v>118</v>
      </c>
      <c r="C41" t="s">
        <v>119</v>
      </c>
      <c r="D41" t="s">
        <v>1561</v>
      </c>
      <c r="E41">
        <v>86.563000000000002</v>
      </c>
      <c r="F41" t="s">
        <v>1561</v>
      </c>
      <c r="G41" s="151">
        <v>2116729</v>
      </c>
      <c r="H41">
        <v>0.444917047344429</v>
      </c>
      <c r="I41">
        <v>2009971</v>
      </c>
      <c r="J41">
        <v>3.8043758689889E-3</v>
      </c>
      <c r="K41">
        <v>0.522722282575937</v>
      </c>
      <c r="L41" s="152">
        <v>186060.35560000001</v>
      </c>
      <c r="M41" s="151">
        <v>30192</v>
      </c>
      <c r="N41">
        <v>27</v>
      </c>
      <c r="O41">
        <v>25.38</v>
      </c>
      <c r="P41">
        <v>0</v>
      </c>
      <c r="Q41">
        <v>-76.430000000000007</v>
      </c>
      <c r="R41">
        <v>11349.5</v>
      </c>
      <c r="S41">
        <v>969.73539100000005</v>
      </c>
      <c r="T41">
        <v>1253.0198430745299</v>
      </c>
      <c r="U41">
        <v>0.531488217077972</v>
      </c>
      <c r="V41">
        <v>0.17830134550591001</v>
      </c>
      <c r="W41">
        <v>1.91928439167381E-3</v>
      </c>
      <c r="X41">
        <v>8783.6</v>
      </c>
      <c r="Y41">
        <v>61.33</v>
      </c>
      <c r="Z41">
        <v>48594.537746616697</v>
      </c>
      <c r="AA41">
        <v>13.21875</v>
      </c>
      <c r="AB41">
        <v>15.8117624490461</v>
      </c>
      <c r="AC41">
        <v>10</v>
      </c>
      <c r="AD41">
        <v>96.973539099999996</v>
      </c>
      <c r="AE41">
        <v>0.49869999999999998</v>
      </c>
      <c r="AF41">
        <v>0.104219953398693</v>
      </c>
      <c r="AG41">
        <v>0.20755311720012301</v>
      </c>
      <c r="AH41">
        <v>0.32186520681796099</v>
      </c>
      <c r="AI41">
        <v>248.12438757326899</v>
      </c>
      <c r="AJ41">
        <v>3.9430489786588501</v>
      </c>
      <c r="AK41">
        <v>0.64546786359952601</v>
      </c>
      <c r="AL41">
        <v>1.91698709556761</v>
      </c>
      <c r="AM41">
        <v>0</v>
      </c>
      <c r="AN41">
        <v>0.85103754644397001</v>
      </c>
      <c r="AO41">
        <v>21</v>
      </c>
      <c r="AP41">
        <v>0</v>
      </c>
      <c r="AQ41">
        <v>9.81</v>
      </c>
      <c r="AR41">
        <v>3.3886660963298798</v>
      </c>
      <c r="AS41">
        <v>-13794.8</v>
      </c>
      <c r="AT41">
        <v>0.36493918622430099</v>
      </c>
      <c r="AU41">
        <v>11006033.130000001</v>
      </c>
    </row>
    <row r="42" spans="1:47" ht="15" x14ac:dyDescent="0.25">
      <c r="A42" s="150" t="s">
        <v>827</v>
      </c>
      <c r="B42" s="150" t="s">
        <v>567</v>
      </c>
      <c r="C42" t="s">
        <v>115</v>
      </c>
      <c r="D42" t="s">
        <v>1561</v>
      </c>
      <c r="E42">
        <v>91.744</v>
      </c>
      <c r="F42" t="s">
        <v>1561</v>
      </c>
      <c r="G42" s="151">
        <v>-661602</v>
      </c>
      <c r="H42">
        <v>0.248179788112394</v>
      </c>
      <c r="I42">
        <v>-455638</v>
      </c>
      <c r="J42">
        <v>0</v>
      </c>
      <c r="K42">
        <v>0.73836635644738502</v>
      </c>
      <c r="L42" s="152">
        <v>252220.47159999999</v>
      </c>
      <c r="M42" s="151">
        <v>41300.5</v>
      </c>
      <c r="N42">
        <v>143</v>
      </c>
      <c r="O42">
        <v>35.770000000000003</v>
      </c>
      <c r="P42">
        <v>0</v>
      </c>
      <c r="Q42">
        <v>57.64</v>
      </c>
      <c r="R42">
        <v>12313.6</v>
      </c>
      <c r="S42">
        <v>1605.5182749999999</v>
      </c>
      <c r="T42">
        <v>1867.9660200748399</v>
      </c>
      <c r="U42">
        <v>0.18315135777573099</v>
      </c>
      <c r="V42">
        <v>0.124226743541739</v>
      </c>
      <c r="W42">
        <v>1.2457036653787099E-3</v>
      </c>
      <c r="X42">
        <v>10583.5</v>
      </c>
      <c r="Y42">
        <v>118.79</v>
      </c>
      <c r="Z42">
        <v>56377.424109773601</v>
      </c>
      <c r="AA42">
        <v>15.5949367088608</v>
      </c>
      <c r="AB42">
        <v>13.5156012711508</v>
      </c>
      <c r="AC42">
        <v>20</v>
      </c>
      <c r="AD42">
        <v>80.275913750000001</v>
      </c>
      <c r="AE42">
        <v>0.30880000000000002</v>
      </c>
      <c r="AF42">
        <v>0.12810632703848701</v>
      </c>
      <c r="AG42">
        <v>0.132308610192894</v>
      </c>
      <c r="AH42">
        <v>0.26749635091843399</v>
      </c>
      <c r="AI42">
        <v>185.38499662982699</v>
      </c>
      <c r="AJ42">
        <v>6.7974363238688502</v>
      </c>
      <c r="AK42">
        <v>1.3337537419491401</v>
      </c>
      <c r="AL42">
        <v>1.86754800278189</v>
      </c>
      <c r="AM42">
        <v>2</v>
      </c>
      <c r="AN42">
        <v>1.4281469426976801</v>
      </c>
      <c r="AO42">
        <v>220</v>
      </c>
      <c r="AP42">
        <v>0.107246376811594</v>
      </c>
      <c r="AQ42">
        <v>3.24</v>
      </c>
      <c r="AR42">
        <v>2.8840352012848101</v>
      </c>
      <c r="AS42">
        <v>193560.19</v>
      </c>
      <c r="AT42">
        <v>0.51916430398637303</v>
      </c>
      <c r="AU42">
        <v>19769638.559999999</v>
      </c>
    </row>
    <row r="43" spans="1:47" ht="15" x14ac:dyDescent="0.25">
      <c r="A43" s="150" t="s">
        <v>828</v>
      </c>
      <c r="B43" s="150" t="s">
        <v>636</v>
      </c>
      <c r="C43" t="s">
        <v>274</v>
      </c>
      <c r="D43" t="s">
        <v>1561</v>
      </c>
      <c r="E43">
        <v>99.980999999999995</v>
      </c>
      <c r="F43" t="s">
        <v>1561</v>
      </c>
      <c r="G43" s="151">
        <v>888616</v>
      </c>
      <c r="H43">
        <v>0.26601318726998502</v>
      </c>
      <c r="I43">
        <v>559827</v>
      </c>
      <c r="J43">
        <v>0</v>
      </c>
      <c r="K43">
        <v>0.635209407791551</v>
      </c>
      <c r="L43" s="152">
        <v>269300.52039999998</v>
      </c>
      <c r="M43" s="151">
        <v>39330</v>
      </c>
      <c r="N43">
        <v>11</v>
      </c>
      <c r="O43">
        <v>38.01</v>
      </c>
      <c r="P43">
        <v>0</v>
      </c>
      <c r="Q43">
        <v>47</v>
      </c>
      <c r="R43">
        <v>14510.4</v>
      </c>
      <c r="S43">
        <v>1330.5884000000001</v>
      </c>
      <c r="T43">
        <v>1564.94506094537</v>
      </c>
      <c r="U43">
        <v>0.31660582340865101</v>
      </c>
      <c r="V43">
        <v>0.15665982808808501</v>
      </c>
      <c r="W43">
        <v>0</v>
      </c>
      <c r="X43">
        <v>12337.4</v>
      </c>
      <c r="Y43">
        <v>72.7</v>
      </c>
      <c r="Z43">
        <v>68177.606602475906</v>
      </c>
      <c r="AA43">
        <v>10.1891891891892</v>
      </c>
      <c r="AB43">
        <v>18.302453920220099</v>
      </c>
      <c r="AC43">
        <v>20</v>
      </c>
      <c r="AD43">
        <v>66.529420000000002</v>
      </c>
      <c r="AE43">
        <v>0.45119999999999999</v>
      </c>
      <c r="AF43">
        <v>0.122539859576245</v>
      </c>
      <c r="AG43">
        <v>0.13845268509063199</v>
      </c>
      <c r="AH43">
        <v>0.264032475832988</v>
      </c>
      <c r="AI43">
        <v>258.67804048194</v>
      </c>
      <c r="AJ43">
        <v>6.5172002998309102</v>
      </c>
      <c r="AK43">
        <v>1.4459942648622599</v>
      </c>
      <c r="AL43">
        <v>2.80645603932666</v>
      </c>
      <c r="AM43">
        <v>1.5</v>
      </c>
      <c r="AN43">
        <v>1.2578631281242001</v>
      </c>
      <c r="AO43">
        <v>116</v>
      </c>
      <c r="AP43">
        <v>0</v>
      </c>
      <c r="AQ43">
        <v>3.47</v>
      </c>
      <c r="AR43">
        <v>2.80848416434976</v>
      </c>
      <c r="AS43">
        <v>146626.91</v>
      </c>
      <c r="AT43">
        <v>0.63582564091361504</v>
      </c>
      <c r="AU43">
        <v>19307387.670000002</v>
      </c>
    </row>
    <row r="44" spans="1:47" ht="15" x14ac:dyDescent="0.25">
      <c r="A44" s="150" t="s">
        <v>829</v>
      </c>
      <c r="B44" s="150" t="s">
        <v>120</v>
      </c>
      <c r="C44" t="s">
        <v>109</v>
      </c>
      <c r="D44" t="s">
        <v>1561</v>
      </c>
      <c r="E44">
        <v>85.084000000000003</v>
      </c>
      <c r="F44" t="s">
        <v>1561</v>
      </c>
      <c r="G44" s="151">
        <v>1288901</v>
      </c>
      <c r="H44">
        <v>0.219136752773611</v>
      </c>
      <c r="I44">
        <v>1288901</v>
      </c>
      <c r="J44">
        <v>1.9289927403221802E-2</v>
      </c>
      <c r="K44">
        <v>0.80163382035605701</v>
      </c>
      <c r="L44" s="152">
        <v>246440.5086</v>
      </c>
      <c r="M44" s="151">
        <v>38497.5</v>
      </c>
      <c r="N44">
        <v>130</v>
      </c>
      <c r="O44">
        <v>332.38</v>
      </c>
      <c r="P44">
        <v>0</v>
      </c>
      <c r="Q44">
        <v>-33.81</v>
      </c>
      <c r="R44">
        <v>15103.5</v>
      </c>
      <c r="S44">
        <v>5330.0865720000002</v>
      </c>
      <c r="T44">
        <v>6708.78959750171</v>
      </c>
      <c r="U44">
        <v>0.25646444772229499</v>
      </c>
      <c r="V44">
        <v>0.17244904741858699</v>
      </c>
      <c r="W44">
        <v>2.32174358386763E-2</v>
      </c>
      <c r="X44">
        <v>11999.6</v>
      </c>
      <c r="Y44">
        <v>407.26</v>
      </c>
      <c r="Z44">
        <v>76895.895300299599</v>
      </c>
      <c r="AA44">
        <v>18.171021377672201</v>
      </c>
      <c r="AB44">
        <v>13.087675126454799</v>
      </c>
      <c r="AC44">
        <v>48.5</v>
      </c>
      <c r="AD44">
        <v>109.898692206186</v>
      </c>
      <c r="AE44">
        <v>0.56999999999999995</v>
      </c>
      <c r="AF44">
        <v>0.153323511281448</v>
      </c>
      <c r="AG44">
        <v>0.175870320997461</v>
      </c>
      <c r="AH44">
        <v>0.33500447918341503</v>
      </c>
      <c r="AI44">
        <v>173.22926889225801</v>
      </c>
      <c r="AJ44">
        <v>7.3033599580646902</v>
      </c>
      <c r="AK44">
        <v>1.4890654448532299</v>
      </c>
      <c r="AL44">
        <v>4.3429086228389302</v>
      </c>
      <c r="AM44">
        <v>1.9</v>
      </c>
      <c r="AN44">
        <v>0.846156922426335</v>
      </c>
      <c r="AO44">
        <v>21</v>
      </c>
      <c r="AP44">
        <v>9.37823834196891E-2</v>
      </c>
      <c r="AQ44">
        <v>171.14</v>
      </c>
      <c r="AR44">
        <v>3.2224509753872601</v>
      </c>
      <c r="AS44">
        <v>-193473.47</v>
      </c>
      <c r="AT44">
        <v>0.26547098517433498</v>
      </c>
      <c r="AU44">
        <v>80502902.980000004</v>
      </c>
    </row>
    <row r="45" spans="1:47" ht="15" x14ac:dyDescent="0.25">
      <c r="A45" s="150" t="s">
        <v>830</v>
      </c>
      <c r="B45" s="150" t="s">
        <v>501</v>
      </c>
      <c r="C45" t="s">
        <v>502</v>
      </c>
      <c r="D45" t="s">
        <v>1561</v>
      </c>
      <c r="E45">
        <v>89.165999999999997</v>
      </c>
      <c r="F45" t="s">
        <v>1561</v>
      </c>
      <c r="G45" s="151">
        <v>1032387</v>
      </c>
      <c r="H45">
        <v>0.25162981132326501</v>
      </c>
      <c r="I45">
        <v>930734</v>
      </c>
      <c r="J45">
        <v>0</v>
      </c>
      <c r="K45">
        <v>0.67841480149779998</v>
      </c>
      <c r="L45" s="152">
        <v>264606.77519999997</v>
      </c>
      <c r="M45" s="151">
        <v>36914</v>
      </c>
      <c r="N45">
        <v>168</v>
      </c>
      <c r="O45">
        <v>44.14</v>
      </c>
      <c r="P45">
        <v>0</v>
      </c>
      <c r="Q45">
        <v>106.92</v>
      </c>
      <c r="R45">
        <v>12091</v>
      </c>
      <c r="S45">
        <v>1301.002594</v>
      </c>
      <c r="T45">
        <v>1508.1234492123399</v>
      </c>
      <c r="U45">
        <v>0.20881331617083601</v>
      </c>
      <c r="V45">
        <v>0.129338958873744</v>
      </c>
      <c r="W45">
        <v>7.5980325063056695E-4</v>
      </c>
      <c r="X45">
        <v>10430.5</v>
      </c>
      <c r="Y45">
        <v>81.739999999999995</v>
      </c>
      <c r="Z45">
        <v>64033.8206508441</v>
      </c>
      <c r="AA45">
        <v>12.7222222222222</v>
      </c>
      <c r="AB45">
        <v>15.916351773917301</v>
      </c>
      <c r="AC45">
        <v>7.5</v>
      </c>
      <c r="AD45">
        <v>173.46701253333299</v>
      </c>
      <c r="AE45">
        <v>0.39179999999999998</v>
      </c>
      <c r="AF45">
        <v>0.105222088162917</v>
      </c>
      <c r="AG45">
        <v>0.14615332311222101</v>
      </c>
      <c r="AH45">
        <v>0.255364416010468</v>
      </c>
      <c r="AI45">
        <v>153.71837144853501</v>
      </c>
      <c r="AJ45">
        <v>5.9373912434746101</v>
      </c>
      <c r="AK45">
        <v>1.24698471908315</v>
      </c>
      <c r="AL45">
        <v>3.4688508810528602</v>
      </c>
      <c r="AM45">
        <v>2.5</v>
      </c>
      <c r="AN45">
        <v>1.15759819879708</v>
      </c>
      <c r="AO45">
        <v>118</v>
      </c>
      <c r="AP45">
        <v>0.60377358490566002</v>
      </c>
      <c r="AQ45">
        <v>3.28</v>
      </c>
      <c r="AR45">
        <v>2.7707676014870399</v>
      </c>
      <c r="AS45">
        <v>-27277.33</v>
      </c>
      <c r="AT45">
        <v>0.27105164164560402</v>
      </c>
      <c r="AU45">
        <v>15730483.689999999</v>
      </c>
    </row>
    <row r="46" spans="1:47" ht="15" x14ac:dyDescent="0.25">
      <c r="A46" s="150" t="s">
        <v>831</v>
      </c>
      <c r="B46" s="150" t="s">
        <v>480</v>
      </c>
      <c r="C46" t="s">
        <v>216</v>
      </c>
      <c r="D46" t="s">
        <v>1561</v>
      </c>
      <c r="E46">
        <v>89.251000000000005</v>
      </c>
      <c r="F46" t="s">
        <v>1561</v>
      </c>
      <c r="G46" s="151">
        <v>1411589</v>
      </c>
      <c r="H46">
        <v>0.44183126199364497</v>
      </c>
      <c r="I46">
        <v>1261589</v>
      </c>
      <c r="J46">
        <v>1.2419289159192E-2</v>
      </c>
      <c r="K46">
        <v>0.55371191062671599</v>
      </c>
      <c r="L46" s="152">
        <v>304704.81410000002</v>
      </c>
      <c r="M46" s="151">
        <v>36191</v>
      </c>
      <c r="N46">
        <v>41</v>
      </c>
      <c r="O46">
        <v>33.96</v>
      </c>
      <c r="P46">
        <v>0</v>
      </c>
      <c r="Q46">
        <v>36.770000000000003</v>
      </c>
      <c r="R46">
        <v>15594.6</v>
      </c>
      <c r="S46">
        <v>750.57844499999999</v>
      </c>
      <c r="T46">
        <v>932.17274641306904</v>
      </c>
      <c r="U46">
        <v>0.41293428297158202</v>
      </c>
      <c r="V46">
        <v>0.19174733161968199</v>
      </c>
      <c r="W46">
        <v>0</v>
      </c>
      <c r="X46">
        <v>12556.7</v>
      </c>
      <c r="Y46">
        <v>53.68</v>
      </c>
      <c r="Z46">
        <v>60781.912816691503</v>
      </c>
      <c r="AA46">
        <v>6.9508196721311499</v>
      </c>
      <c r="AB46">
        <v>13.9824598546945</v>
      </c>
      <c r="AC46">
        <v>7</v>
      </c>
      <c r="AD46">
        <v>107.22549214285699</v>
      </c>
      <c r="AE46">
        <v>0.45119999999999999</v>
      </c>
      <c r="AF46">
        <v>0.119525437705093</v>
      </c>
      <c r="AG46">
        <v>0.211396553816036</v>
      </c>
      <c r="AH46">
        <v>0.33604521516487101</v>
      </c>
      <c r="AI46">
        <v>97.896496348226506</v>
      </c>
      <c r="AJ46">
        <v>20.562631636249801</v>
      </c>
      <c r="AK46">
        <v>2.4106175914206802</v>
      </c>
      <c r="AL46">
        <v>9.0566050163992404</v>
      </c>
      <c r="AM46">
        <v>0</v>
      </c>
      <c r="AN46">
        <v>1.61600250359231</v>
      </c>
      <c r="AO46">
        <v>46</v>
      </c>
      <c r="AP46">
        <v>0.34931506849315103</v>
      </c>
      <c r="AQ46">
        <v>8.43</v>
      </c>
      <c r="AR46">
        <v>1.2309445170879501</v>
      </c>
      <c r="AS46">
        <v>264719.34999999998</v>
      </c>
      <c r="AT46">
        <v>0.79845085346142597</v>
      </c>
      <c r="AU46">
        <v>11704975.84</v>
      </c>
    </row>
    <row r="47" spans="1:47" ht="15" x14ac:dyDescent="0.25">
      <c r="A47" s="150" t="s">
        <v>832</v>
      </c>
      <c r="B47" s="150" t="s">
        <v>611</v>
      </c>
      <c r="C47" t="s">
        <v>272</v>
      </c>
      <c r="D47" t="s">
        <v>1561</v>
      </c>
      <c r="E47">
        <v>93.802999999999997</v>
      </c>
      <c r="F47" t="s">
        <v>1561</v>
      </c>
      <c r="G47" s="151">
        <v>21038</v>
      </c>
      <c r="H47">
        <v>0.27522271669753501</v>
      </c>
      <c r="I47">
        <v>-178962</v>
      </c>
      <c r="J47">
        <v>0</v>
      </c>
      <c r="K47">
        <v>0.65868811214398004</v>
      </c>
      <c r="L47" s="152">
        <v>100443.448</v>
      </c>
      <c r="M47" s="151">
        <v>47973.5</v>
      </c>
      <c r="N47">
        <v>63</v>
      </c>
      <c r="O47">
        <v>51.76</v>
      </c>
      <c r="P47">
        <v>0</v>
      </c>
      <c r="Q47">
        <v>-15.36</v>
      </c>
      <c r="R47">
        <v>9559.1</v>
      </c>
      <c r="S47">
        <v>1570.733176</v>
      </c>
      <c r="T47">
        <v>1807.6669331201199</v>
      </c>
      <c r="U47">
        <v>0.22523844941058299</v>
      </c>
      <c r="V47">
        <v>6.7865251481770403E-2</v>
      </c>
      <c r="W47">
        <v>0.114058841907341</v>
      </c>
      <c r="X47">
        <v>8306.2000000000007</v>
      </c>
      <c r="Y47">
        <v>84.86</v>
      </c>
      <c r="Z47">
        <v>55108.1211407023</v>
      </c>
      <c r="AA47">
        <v>12.673913043478301</v>
      </c>
      <c r="AB47">
        <v>18.509700400659899</v>
      </c>
      <c r="AC47">
        <v>15.7</v>
      </c>
      <c r="AD47">
        <v>100.04669910828</v>
      </c>
      <c r="AE47">
        <v>0.53439999999999999</v>
      </c>
      <c r="AF47">
        <v>0.120077575086284</v>
      </c>
      <c r="AG47">
        <v>0.17178508248657701</v>
      </c>
      <c r="AH47">
        <v>0.296628868989471</v>
      </c>
      <c r="AI47">
        <v>78.806510164397295</v>
      </c>
      <c r="AJ47">
        <v>11.5471759678149</v>
      </c>
      <c r="AK47">
        <v>1.89975853098947</v>
      </c>
      <c r="AL47">
        <v>4.8591169294900798</v>
      </c>
      <c r="AM47">
        <v>4</v>
      </c>
      <c r="AN47">
        <v>1.21929001464813</v>
      </c>
      <c r="AO47">
        <v>34</v>
      </c>
      <c r="AP47">
        <v>0.14058355437665801</v>
      </c>
      <c r="AQ47">
        <v>20.79</v>
      </c>
      <c r="AR47">
        <v>4.0842633893785401</v>
      </c>
      <c r="AS47">
        <v>64516.34</v>
      </c>
      <c r="AT47">
        <v>0.40852118461765902</v>
      </c>
      <c r="AU47">
        <v>15014757.289999999</v>
      </c>
    </row>
    <row r="48" spans="1:47" ht="15" x14ac:dyDescent="0.25">
      <c r="A48" s="150" t="s">
        <v>833</v>
      </c>
      <c r="B48" s="150" t="s">
        <v>440</v>
      </c>
      <c r="C48" t="s">
        <v>375</v>
      </c>
      <c r="D48" t="s">
        <v>1561</v>
      </c>
      <c r="E48">
        <v>91.138999999999996</v>
      </c>
      <c r="F48" t="s">
        <v>1561</v>
      </c>
      <c r="G48" s="151">
        <v>-279581</v>
      </c>
      <c r="H48">
        <v>0.153427952865305</v>
      </c>
      <c r="I48">
        <v>-279581</v>
      </c>
      <c r="J48">
        <v>1.8067648486810198E-2</v>
      </c>
      <c r="K48">
        <v>0.68760714165753101</v>
      </c>
      <c r="L48" s="152">
        <v>123525.348</v>
      </c>
      <c r="M48" s="151">
        <v>35662</v>
      </c>
      <c r="N48">
        <v>65</v>
      </c>
      <c r="O48">
        <v>80.239999999999995</v>
      </c>
      <c r="P48">
        <v>0</v>
      </c>
      <c r="Q48">
        <v>62.71</v>
      </c>
      <c r="R48">
        <v>10728.4</v>
      </c>
      <c r="S48">
        <v>1399.6479999999999</v>
      </c>
      <c r="T48">
        <v>1718.78552182825</v>
      </c>
      <c r="U48">
        <v>0.36046857924278097</v>
      </c>
      <c r="V48">
        <v>0.18130624128352299</v>
      </c>
      <c r="W48">
        <v>2.1433960538649699E-3</v>
      </c>
      <c r="X48">
        <v>8736.4</v>
      </c>
      <c r="Y48">
        <v>96.82</v>
      </c>
      <c r="Z48">
        <v>60640.552571782697</v>
      </c>
      <c r="AA48">
        <v>14.5</v>
      </c>
      <c r="AB48">
        <v>14.4561867382772</v>
      </c>
      <c r="AC48">
        <v>10</v>
      </c>
      <c r="AD48">
        <v>139.9648</v>
      </c>
      <c r="AE48">
        <v>0.30880000000000002</v>
      </c>
      <c r="AF48">
        <v>0.11390128404733101</v>
      </c>
      <c r="AG48">
        <v>0.16565531298243499</v>
      </c>
      <c r="AH48">
        <v>0.28397092252317802</v>
      </c>
      <c r="AI48">
        <v>213.59227462905</v>
      </c>
      <c r="AJ48">
        <v>4.8354305010135299</v>
      </c>
      <c r="AK48">
        <v>1.01152846257284</v>
      </c>
      <c r="AL48">
        <v>2.6221485245221698</v>
      </c>
      <c r="AM48">
        <v>0.5</v>
      </c>
      <c r="AN48">
        <v>0.74323783317200398</v>
      </c>
      <c r="AO48">
        <v>48</v>
      </c>
      <c r="AP48">
        <v>0.83928571428571397</v>
      </c>
      <c r="AQ48">
        <v>6.81</v>
      </c>
      <c r="AR48">
        <v>3.0719879310344802</v>
      </c>
      <c r="AS48">
        <v>5927.0200000000204</v>
      </c>
      <c r="AT48">
        <v>0.36031281515860503</v>
      </c>
      <c r="AU48">
        <v>15016019.35</v>
      </c>
    </row>
    <row r="49" spans="1:47" ht="15" x14ac:dyDescent="0.25">
      <c r="A49" s="150" t="s">
        <v>834</v>
      </c>
      <c r="B49" s="150" t="s">
        <v>121</v>
      </c>
      <c r="C49" t="s">
        <v>122</v>
      </c>
      <c r="D49" t="s">
        <v>1561</v>
      </c>
      <c r="E49">
        <v>101.651</v>
      </c>
      <c r="F49" t="s">
        <v>1561</v>
      </c>
      <c r="G49" s="151">
        <v>4048621</v>
      </c>
      <c r="H49">
        <v>0.52675619606586599</v>
      </c>
      <c r="I49">
        <v>4216730</v>
      </c>
      <c r="J49">
        <v>0</v>
      </c>
      <c r="K49">
        <v>0.69851925921453095</v>
      </c>
      <c r="L49" s="152">
        <v>224742.82269999999</v>
      </c>
      <c r="M49" s="151">
        <v>66811</v>
      </c>
      <c r="N49">
        <v>41</v>
      </c>
      <c r="O49">
        <v>31.92</v>
      </c>
      <c r="P49">
        <v>0</v>
      </c>
      <c r="Q49">
        <v>-5.91</v>
      </c>
      <c r="R49">
        <v>16802</v>
      </c>
      <c r="S49">
        <v>2380.048057</v>
      </c>
      <c r="T49">
        <v>2897.3179508983699</v>
      </c>
      <c r="U49">
        <v>5.8326249586312502E-2</v>
      </c>
      <c r="V49">
        <v>0.15527044166738899</v>
      </c>
      <c r="W49">
        <v>9.33969208504936E-3</v>
      </c>
      <c r="X49">
        <v>13802.2</v>
      </c>
      <c r="Y49">
        <v>176.07</v>
      </c>
      <c r="Z49">
        <v>83377.793718407498</v>
      </c>
      <c r="AA49">
        <v>14.3333333333333</v>
      </c>
      <c r="AB49">
        <v>13.5176239961379</v>
      </c>
      <c r="AC49">
        <v>16</v>
      </c>
      <c r="AD49">
        <v>148.7530035625</v>
      </c>
      <c r="AE49">
        <v>0.28489999999999999</v>
      </c>
      <c r="AF49">
        <v>0.115470364108337</v>
      </c>
      <c r="AG49">
        <v>0.165754377212885</v>
      </c>
      <c r="AH49">
        <v>0.28630350173601699</v>
      </c>
      <c r="AI49">
        <v>162.974860469383</v>
      </c>
      <c r="AJ49">
        <v>9.8463886998308805</v>
      </c>
      <c r="AK49">
        <v>1.6208299560697901</v>
      </c>
      <c r="AL49">
        <v>6.0267138967949503</v>
      </c>
      <c r="AM49">
        <v>1.38</v>
      </c>
      <c r="AN49">
        <v>0.165223819196088</v>
      </c>
      <c r="AO49">
        <v>2</v>
      </c>
      <c r="AP49">
        <v>0.145669291338583</v>
      </c>
      <c r="AQ49">
        <v>15.5</v>
      </c>
      <c r="AR49">
        <v>5.8638267805005402</v>
      </c>
      <c r="AS49">
        <v>-299434.78999999998</v>
      </c>
      <c r="AT49">
        <v>0.209360851947238</v>
      </c>
      <c r="AU49">
        <v>39989478.259999998</v>
      </c>
    </row>
    <row r="50" spans="1:47" ht="15" x14ac:dyDescent="0.25">
      <c r="A50" s="150" t="s">
        <v>835</v>
      </c>
      <c r="B50" s="150" t="s">
        <v>472</v>
      </c>
      <c r="C50" t="s">
        <v>162</v>
      </c>
      <c r="D50" t="s">
        <v>1561</v>
      </c>
      <c r="E50">
        <v>96.843999999999994</v>
      </c>
      <c r="F50" t="s">
        <v>1561</v>
      </c>
      <c r="G50" s="151">
        <v>1809196</v>
      </c>
      <c r="H50">
        <v>0.27970799435878402</v>
      </c>
      <c r="I50">
        <v>1403405</v>
      </c>
      <c r="J50">
        <v>0</v>
      </c>
      <c r="K50">
        <v>0.80312671456416895</v>
      </c>
      <c r="L50" s="152">
        <v>267208.41499999998</v>
      </c>
      <c r="M50" s="151">
        <v>53359.5</v>
      </c>
      <c r="N50">
        <v>203</v>
      </c>
      <c r="O50">
        <v>67.59</v>
      </c>
      <c r="P50">
        <v>0</v>
      </c>
      <c r="Q50">
        <v>35.07</v>
      </c>
      <c r="R50">
        <v>11747.2</v>
      </c>
      <c r="S50">
        <v>3831.3519959999999</v>
      </c>
      <c r="T50">
        <v>4373.2140908906204</v>
      </c>
      <c r="U50">
        <v>0.16734032546979799</v>
      </c>
      <c r="V50">
        <v>0.103057710284054</v>
      </c>
      <c r="W50">
        <v>1.32916464091962E-2</v>
      </c>
      <c r="X50">
        <v>10291.700000000001</v>
      </c>
      <c r="Y50">
        <v>229.88</v>
      </c>
      <c r="Z50">
        <v>69284.240690795195</v>
      </c>
      <c r="AA50">
        <v>12.847457627118599</v>
      </c>
      <c r="AB50">
        <v>16.666747851052701</v>
      </c>
      <c r="AC50">
        <v>21</v>
      </c>
      <c r="AD50">
        <v>182.44533314285701</v>
      </c>
      <c r="AE50">
        <v>0.42749999999999999</v>
      </c>
      <c r="AF50">
        <v>0.12046563172298499</v>
      </c>
      <c r="AG50">
        <v>0.19616533535237099</v>
      </c>
      <c r="AH50">
        <v>0.32050254001309803</v>
      </c>
      <c r="AI50">
        <v>158.667227817927</v>
      </c>
      <c r="AJ50">
        <v>5.9322231415834601</v>
      </c>
      <c r="AK50">
        <v>1.3653738546824401</v>
      </c>
      <c r="AL50">
        <v>3.0497675807274098</v>
      </c>
      <c r="AM50">
        <v>1.25</v>
      </c>
      <c r="AN50">
        <v>1.1732886651060801</v>
      </c>
      <c r="AO50">
        <v>109</v>
      </c>
      <c r="AP50">
        <v>0</v>
      </c>
      <c r="AQ50">
        <v>12.58</v>
      </c>
      <c r="AR50">
        <v>4.0838954288698002</v>
      </c>
      <c r="AS50">
        <v>-35653.699999999997</v>
      </c>
      <c r="AT50">
        <v>0.43940537659403001</v>
      </c>
      <c r="AU50">
        <v>45007597.649999999</v>
      </c>
    </row>
    <row r="51" spans="1:47" ht="15" x14ac:dyDescent="0.25">
      <c r="A51" s="150" t="s">
        <v>836</v>
      </c>
      <c r="B51" s="150" t="s">
        <v>599</v>
      </c>
      <c r="C51" t="s">
        <v>128</v>
      </c>
      <c r="D51" t="s">
        <v>1561</v>
      </c>
      <c r="E51">
        <v>91.18</v>
      </c>
      <c r="F51" t="s">
        <v>1561</v>
      </c>
      <c r="G51" s="151">
        <v>-277183</v>
      </c>
      <c r="H51">
        <v>0.105163311320965</v>
      </c>
      <c r="I51">
        <v>-218528</v>
      </c>
      <c r="J51">
        <v>3.5599769199720801E-3</v>
      </c>
      <c r="K51">
        <v>0.68060882925874699</v>
      </c>
      <c r="L51" s="152">
        <v>197425.73860000001</v>
      </c>
      <c r="M51" s="151">
        <v>36999.5</v>
      </c>
      <c r="N51">
        <v>119</v>
      </c>
      <c r="O51">
        <v>56.52</v>
      </c>
      <c r="P51">
        <v>0</v>
      </c>
      <c r="Q51">
        <v>-94.48</v>
      </c>
      <c r="R51">
        <v>15490.8</v>
      </c>
      <c r="S51">
        <v>955.64746600000001</v>
      </c>
      <c r="T51">
        <v>1147.5913775133099</v>
      </c>
      <c r="U51">
        <v>0.30510520602374502</v>
      </c>
      <c r="V51">
        <v>0.16680177018331599</v>
      </c>
      <c r="W51">
        <v>3.1392329355059501E-3</v>
      </c>
      <c r="X51">
        <v>12899.8</v>
      </c>
      <c r="Y51">
        <v>82.65</v>
      </c>
      <c r="Z51">
        <v>58934.485299455497</v>
      </c>
      <c r="AA51">
        <v>14.584269662921299</v>
      </c>
      <c r="AB51">
        <v>11.562582770719899</v>
      </c>
      <c r="AC51">
        <v>12.36</v>
      </c>
      <c r="AD51">
        <v>77.317756148867304</v>
      </c>
      <c r="AE51">
        <v>0.49869999999999998</v>
      </c>
      <c r="AF51">
        <v>0.104482193310694</v>
      </c>
      <c r="AG51">
        <v>0.213670720072269</v>
      </c>
      <c r="AH51">
        <v>0.31892588625043999</v>
      </c>
      <c r="AI51">
        <v>206.07389964030901</v>
      </c>
      <c r="AJ51">
        <v>7.8958532807945803</v>
      </c>
      <c r="AK51">
        <v>0.95069048513715304</v>
      </c>
      <c r="AL51">
        <v>3.34556364061056</v>
      </c>
      <c r="AM51">
        <v>1.4</v>
      </c>
      <c r="AN51">
        <v>1.39565492938141</v>
      </c>
      <c r="AO51">
        <v>114</v>
      </c>
      <c r="AP51">
        <v>6.2111801242236003E-3</v>
      </c>
      <c r="AQ51">
        <v>2.96</v>
      </c>
      <c r="AR51">
        <v>4.2403247558711596</v>
      </c>
      <c r="AS51">
        <v>-164574.96</v>
      </c>
      <c r="AT51">
        <v>0.31458602050364598</v>
      </c>
      <c r="AU51">
        <v>14803715.1</v>
      </c>
    </row>
    <row r="52" spans="1:47" ht="15" x14ac:dyDescent="0.25">
      <c r="A52" s="150" t="s">
        <v>837</v>
      </c>
      <c r="B52" s="150" t="s">
        <v>446</v>
      </c>
      <c r="C52" t="s">
        <v>328</v>
      </c>
      <c r="D52" t="s">
        <v>1561</v>
      </c>
      <c r="E52">
        <v>86.856999999999999</v>
      </c>
      <c r="F52" t="s">
        <v>1561</v>
      </c>
      <c r="G52" s="151">
        <v>-11273</v>
      </c>
      <c r="H52">
        <v>0.122841622558253</v>
      </c>
      <c r="I52">
        <v>-258432</v>
      </c>
      <c r="J52">
        <v>1.14104778012727E-2</v>
      </c>
      <c r="K52">
        <v>0.75138416812543796</v>
      </c>
      <c r="L52" s="152">
        <v>120405.38959999999</v>
      </c>
      <c r="M52" s="151">
        <v>34641</v>
      </c>
      <c r="N52">
        <v>50</v>
      </c>
      <c r="O52">
        <v>36.72</v>
      </c>
      <c r="P52">
        <v>0</v>
      </c>
      <c r="Q52">
        <v>45.11</v>
      </c>
      <c r="R52">
        <v>12279.7</v>
      </c>
      <c r="S52">
        <v>1280.7199210000001</v>
      </c>
      <c r="T52">
        <v>1492.56982661337</v>
      </c>
      <c r="U52">
        <v>0.29331422026034099</v>
      </c>
      <c r="V52">
        <v>0.13721375776117101</v>
      </c>
      <c r="W52">
        <v>7.80810842091992E-4</v>
      </c>
      <c r="X52">
        <v>10536.8</v>
      </c>
      <c r="Y52">
        <v>84.54</v>
      </c>
      <c r="Z52">
        <v>59137.983203217402</v>
      </c>
      <c r="AA52">
        <v>13.744444444444399</v>
      </c>
      <c r="AB52">
        <v>15.149277513603</v>
      </c>
      <c r="AC52">
        <v>16</v>
      </c>
      <c r="AD52">
        <v>80.044995062500007</v>
      </c>
      <c r="AE52">
        <v>0.2969</v>
      </c>
      <c r="AF52">
        <v>9.5926851229309801E-2</v>
      </c>
      <c r="AG52">
        <v>0.25445075302791997</v>
      </c>
      <c r="AH52">
        <v>0.35201361166656597</v>
      </c>
      <c r="AI52">
        <v>223.705429502724</v>
      </c>
      <c r="AJ52">
        <v>4.9297582232708796</v>
      </c>
      <c r="AK52">
        <v>1.45540997682406</v>
      </c>
      <c r="AL52">
        <v>2.4468116326473601</v>
      </c>
      <c r="AM52">
        <v>1.5</v>
      </c>
      <c r="AN52">
        <v>0.94927366084791298</v>
      </c>
      <c r="AO52">
        <v>70</v>
      </c>
      <c r="AP52">
        <v>0</v>
      </c>
      <c r="AQ52">
        <v>6.7</v>
      </c>
      <c r="AR52">
        <v>3.22522556214432</v>
      </c>
      <c r="AS52">
        <v>14301.72</v>
      </c>
      <c r="AT52">
        <v>0.508455344694282</v>
      </c>
      <c r="AU52">
        <v>15726868.25</v>
      </c>
    </row>
    <row r="53" spans="1:47" ht="15" x14ac:dyDescent="0.25">
      <c r="A53" s="150" t="s">
        <v>838</v>
      </c>
      <c r="B53" s="150" t="s">
        <v>481</v>
      </c>
      <c r="C53" t="s">
        <v>216</v>
      </c>
      <c r="D53" t="s">
        <v>1561</v>
      </c>
      <c r="E53">
        <v>95.093000000000004</v>
      </c>
      <c r="F53" t="s">
        <v>1561</v>
      </c>
      <c r="G53" s="151">
        <v>1077798</v>
      </c>
      <c r="H53">
        <v>0.221177971551312</v>
      </c>
      <c r="I53">
        <v>1017798</v>
      </c>
      <c r="J53">
        <v>0</v>
      </c>
      <c r="K53">
        <v>0.69245133642827705</v>
      </c>
      <c r="L53" s="152">
        <v>201862.7254</v>
      </c>
      <c r="M53" s="151">
        <v>50079</v>
      </c>
      <c r="N53">
        <v>133</v>
      </c>
      <c r="O53">
        <v>50.23</v>
      </c>
      <c r="P53">
        <v>3</v>
      </c>
      <c r="Q53">
        <v>60.98</v>
      </c>
      <c r="R53">
        <v>10318.700000000001</v>
      </c>
      <c r="S53">
        <v>2148.166463</v>
      </c>
      <c r="T53">
        <v>2404.09026182255</v>
      </c>
      <c r="U53">
        <v>0.15322191863117299</v>
      </c>
      <c r="V53">
        <v>9.2829378185856196E-2</v>
      </c>
      <c r="W53">
        <v>3.5492053950755701E-3</v>
      </c>
      <c r="X53">
        <v>9220.2000000000007</v>
      </c>
      <c r="Y53">
        <v>108.83</v>
      </c>
      <c r="Z53">
        <v>65533.6217954608</v>
      </c>
      <c r="AA53">
        <v>13.992647058823501</v>
      </c>
      <c r="AB53">
        <v>19.738734383901502</v>
      </c>
      <c r="AC53">
        <v>11</v>
      </c>
      <c r="AD53">
        <v>195.28786027272699</v>
      </c>
      <c r="AE53">
        <v>0.59370000000000001</v>
      </c>
      <c r="AF53">
        <v>0.105403200237824</v>
      </c>
      <c r="AG53">
        <v>0.17234739967014301</v>
      </c>
      <c r="AH53">
        <v>0.28199843203033798</v>
      </c>
      <c r="AI53">
        <v>127.189398357161</v>
      </c>
      <c r="AJ53">
        <v>7.7390896480543399</v>
      </c>
      <c r="AK53">
        <v>1.3524986457997801</v>
      </c>
      <c r="AL53">
        <v>3.0409491845518701</v>
      </c>
      <c r="AM53">
        <v>1.2</v>
      </c>
      <c r="AN53">
        <v>1.78311340913508</v>
      </c>
      <c r="AO53">
        <v>54</v>
      </c>
      <c r="AP53">
        <v>0</v>
      </c>
      <c r="AQ53">
        <v>22.56</v>
      </c>
      <c r="AR53">
        <v>3.4370682866515501</v>
      </c>
      <c r="AS53">
        <v>-30996.200000000099</v>
      </c>
      <c r="AT53">
        <v>0.45515560215688899</v>
      </c>
      <c r="AU53">
        <v>22166196.07</v>
      </c>
    </row>
    <row r="54" spans="1:47" ht="15" x14ac:dyDescent="0.25">
      <c r="A54" s="150" t="s">
        <v>839</v>
      </c>
      <c r="B54" s="150" t="s">
        <v>731</v>
      </c>
      <c r="C54" t="s">
        <v>192</v>
      </c>
      <c r="D54" t="s">
        <v>1561</v>
      </c>
      <c r="E54">
        <v>88.668999999999997</v>
      </c>
      <c r="F54" t="s">
        <v>1561</v>
      </c>
      <c r="G54" s="151">
        <v>368658</v>
      </c>
      <c r="H54">
        <v>0.86700873492000496</v>
      </c>
      <c r="I54">
        <v>368658</v>
      </c>
      <c r="J54">
        <v>0</v>
      </c>
      <c r="K54">
        <v>0.64903859666655195</v>
      </c>
      <c r="L54" s="152">
        <v>278551.18290000001</v>
      </c>
      <c r="M54" s="151">
        <v>17287.5</v>
      </c>
      <c r="N54">
        <v>57</v>
      </c>
      <c r="O54">
        <v>8.7200000000000006</v>
      </c>
      <c r="P54">
        <v>0</v>
      </c>
      <c r="Q54">
        <v>13.98</v>
      </c>
      <c r="R54">
        <v>19172.8</v>
      </c>
      <c r="S54">
        <v>216.91226399999999</v>
      </c>
      <c r="T54">
        <v>273.46794972039999</v>
      </c>
      <c r="U54">
        <v>0.47396783890467298</v>
      </c>
      <c r="V54">
        <v>0.21729209372873401</v>
      </c>
      <c r="W54">
        <v>7.3679351758552503E-2</v>
      </c>
      <c r="X54">
        <v>15207.7</v>
      </c>
      <c r="Y54">
        <v>24.41</v>
      </c>
      <c r="Z54">
        <v>40213.368291683699</v>
      </c>
      <c r="AA54">
        <v>11.4634146341463</v>
      </c>
      <c r="AB54">
        <v>8.8862049979516602</v>
      </c>
      <c r="AC54">
        <v>2.54</v>
      </c>
      <c r="AD54">
        <v>85.398529133858304</v>
      </c>
      <c r="AE54">
        <v>0.47499999999999998</v>
      </c>
      <c r="AF54">
        <v>0.12636920520719799</v>
      </c>
      <c r="AG54">
        <v>0.160849754813226</v>
      </c>
      <c r="AH54">
        <v>0.29797574271611199</v>
      </c>
      <c r="AI54">
        <v>321.85824218772598</v>
      </c>
      <c r="AJ54">
        <v>6.3439663396118302</v>
      </c>
      <c r="AK54">
        <v>0.69819437083721303</v>
      </c>
      <c r="AL54">
        <v>1.88564176752847</v>
      </c>
      <c r="AM54">
        <v>3</v>
      </c>
      <c r="AN54">
        <v>1.61714794060163</v>
      </c>
      <c r="AO54">
        <v>51</v>
      </c>
      <c r="AP54">
        <v>3.4007352941176502E-2</v>
      </c>
      <c r="AQ54">
        <v>1.61</v>
      </c>
      <c r="AR54">
        <v>2.7396639111910801</v>
      </c>
      <c r="AS54">
        <v>17375.27</v>
      </c>
      <c r="AT54">
        <v>0.82206816423559503</v>
      </c>
      <c r="AU54">
        <v>4158813.58</v>
      </c>
    </row>
    <row r="55" spans="1:47" ht="15" x14ac:dyDescent="0.25">
      <c r="A55" s="150" t="s">
        <v>840</v>
      </c>
      <c r="B55" s="150" t="s">
        <v>688</v>
      </c>
      <c r="C55" t="s">
        <v>250</v>
      </c>
      <c r="D55" t="s">
        <v>1561</v>
      </c>
      <c r="E55">
        <v>97.457999999999998</v>
      </c>
      <c r="F55" t="s">
        <v>1561</v>
      </c>
      <c r="G55" s="151">
        <v>1303385</v>
      </c>
      <c r="H55">
        <v>0.74356549711657605</v>
      </c>
      <c r="I55">
        <v>1414423</v>
      </c>
      <c r="J55">
        <v>6.14923340400436E-3</v>
      </c>
      <c r="K55">
        <v>0.62141658973483405</v>
      </c>
      <c r="L55" s="152">
        <v>107452.3553</v>
      </c>
      <c r="M55" s="151">
        <v>35589.5</v>
      </c>
      <c r="N55">
        <v>11</v>
      </c>
      <c r="O55">
        <v>15.74</v>
      </c>
      <c r="P55">
        <v>0</v>
      </c>
      <c r="Q55">
        <v>38.25</v>
      </c>
      <c r="R55">
        <v>12561.3</v>
      </c>
      <c r="S55">
        <v>803.42250000000001</v>
      </c>
      <c r="T55">
        <v>985.30619129079196</v>
      </c>
      <c r="U55">
        <v>0.44968518556550302</v>
      </c>
      <c r="V55">
        <v>0.14495739788218501</v>
      </c>
      <c r="W55">
        <v>2.3323643537491198E-3</v>
      </c>
      <c r="X55">
        <v>10242.5</v>
      </c>
      <c r="Y55">
        <v>71.819999999999993</v>
      </c>
      <c r="Z55">
        <v>52607.720412141498</v>
      </c>
      <c r="AA55">
        <v>13.540540540540499</v>
      </c>
      <c r="AB55">
        <v>11.186612364243899</v>
      </c>
      <c r="AC55">
        <v>7.2</v>
      </c>
      <c r="AD55">
        <v>111.586458333333</v>
      </c>
      <c r="AE55">
        <v>0.48680000000000001</v>
      </c>
      <c r="AF55">
        <v>0.115249824319004</v>
      </c>
      <c r="AG55">
        <v>0.16817243908551599</v>
      </c>
      <c r="AH55">
        <v>0.28807616257555102</v>
      </c>
      <c r="AI55">
        <v>221.573331590788</v>
      </c>
      <c r="AJ55">
        <v>6.0851616980400696</v>
      </c>
      <c r="AK55">
        <v>0.97238348022941601</v>
      </c>
      <c r="AL55">
        <v>3.3408079003690698</v>
      </c>
      <c r="AM55">
        <v>2.5</v>
      </c>
      <c r="AN55">
        <v>0.876501682435605</v>
      </c>
      <c r="AO55">
        <v>84</v>
      </c>
      <c r="AP55">
        <v>0.32879818594104299</v>
      </c>
      <c r="AQ55">
        <v>2.33</v>
      </c>
      <c r="AR55">
        <v>2.7839667913511499</v>
      </c>
      <c r="AS55">
        <v>55294.25</v>
      </c>
      <c r="AT55">
        <v>0.51607688081647896</v>
      </c>
      <c r="AU55">
        <v>10092005.529999999</v>
      </c>
    </row>
    <row r="56" spans="1:47" ht="15" x14ac:dyDescent="0.25">
      <c r="A56" s="150" t="s">
        <v>841</v>
      </c>
      <c r="B56" s="150" t="s">
        <v>339</v>
      </c>
      <c r="C56" t="s">
        <v>164</v>
      </c>
      <c r="D56" t="s">
        <v>1561</v>
      </c>
      <c r="E56">
        <v>101.72199999999999</v>
      </c>
      <c r="F56" t="s">
        <v>1561</v>
      </c>
      <c r="G56" s="151">
        <v>565061</v>
      </c>
      <c r="H56">
        <v>0.69503150135049296</v>
      </c>
      <c r="I56">
        <v>606026</v>
      </c>
      <c r="J56">
        <v>0</v>
      </c>
      <c r="K56">
        <v>0.79140149973996599</v>
      </c>
      <c r="L56" s="152">
        <v>157096.27739999999</v>
      </c>
      <c r="M56" s="151">
        <v>41315.5</v>
      </c>
      <c r="N56">
        <v>69</v>
      </c>
      <c r="O56">
        <v>10</v>
      </c>
      <c r="P56">
        <v>0</v>
      </c>
      <c r="Q56">
        <v>178.48</v>
      </c>
      <c r="R56">
        <v>10121</v>
      </c>
      <c r="S56">
        <v>1120.29648</v>
      </c>
      <c r="T56">
        <v>1243.1717239232401</v>
      </c>
      <c r="U56">
        <v>0.146943775097821</v>
      </c>
      <c r="V56">
        <v>9.5523891139959696E-2</v>
      </c>
      <c r="W56">
        <v>8.9262085336553102E-4</v>
      </c>
      <c r="X56">
        <v>9120.7000000000007</v>
      </c>
      <c r="Y56">
        <v>70.67</v>
      </c>
      <c r="Z56">
        <v>53122.159898118</v>
      </c>
      <c r="AA56">
        <v>14.835616438356199</v>
      </c>
      <c r="AB56">
        <v>15.852504315834199</v>
      </c>
      <c r="AC56">
        <v>5</v>
      </c>
      <c r="AD56">
        <v>224.05929599999999</v>
      </c>
      <c r="AE56">
        <v>0.23749999999999999</v>
      </c>
      <c r="AF56">
        <v>0.119099116862833</v>
      </c>
      <c r="AG56">
        <v>0.157088926492022</v>
      </c>
      <c r="AH56">
        <v>0.27906281439573499</v>
      </c>
      <c r="AI56">
        <v>193.67640965898599</v>
      </c>
      <c r="AJ56">
        <v>5.9532568268233703</v>
      </c>
      <c r="AK56">
        <v>0.78302675423435897</v>
      </c>
      <c r="AL56">
        <v>2.8529173867957098</v>
      </c>
      <c r="AM56">
        <v>0</v>
      </c>
      <c r="AN56">
        <v>1.2061285363167999</v>
      </c>
      <c r="AO56">
        <v>53</v>
      </c>
      <c r="AP56">
        <v>0.72564612326043698</v>
      </c>
      <c r="AQ56">
        <v>3.36</v>
      </c>
      <c r="AR56">
        <v>3.0741603623638198</v>
      </c>
      <c r="AS56">
        <v>75201.63</v>
      </c>
      <c r="AT56">
        <v>0.51639108168144099</v>
      </c>
      <c r="AU56">
        <v>11338543.439999999</v>
      </c>
    </row>
    <row r="57" spans="1:47" ht="15" x14ac:dyDescent="0.25">
      <c r="A57" s="150" t="s">
        <v>842</v>
      </c>
      <c r="B57" s="150" t="s">
        <v>585</v>
      </c>
      <c r="C57" t="s">
        <v>136</v>
      </c>
      <c r="D57" t="s">
        <v>1561</v>
      </c>
      <c r="E57">
        <v>95.662000000000006</v>
      </c>
      <c r="F57" t="s">
        <v>1561</v>
      </c>
      <c r="G57" s="151">
        <v>3168460</v>
      </c>
      <c r="H57">
        <v>0.22362867760414101</v>
      </c>
      <c r="I57">
        <v>2869707</v>
      </c>
      <c r="J57">
        <v>2.8052837414601702E-3</v>
      </c>
      <c r="K57">
        <v>0.69266487350502204</v>
      </c>
      <c r="L57" s="152">
        <v>193162.67480000001</v>
      </c>
      <c r="M57" s="151">
        <v>33642.5</v>
      </c>
      <c r="N57">
        <v>78</v>
      </c>
      <c r="O57">
        <v>141.18</v>
      </c>
      <c r="P57">
        <v>1</v>
      </c>
      <c r="Q57">
        <v>-206.78</v>
      </c>
      <c r="R57">
        <v>11500.4</v>
      </c>
      <c r="S57">
        <v>3803.3148590000001</v>
      </c>
      <c r="T57">
        <v>4633.5270067411702</v>
      </c>
      <c r="U57">
        <v>0.45491102844293901</v>
      </c>
      <c r="V57">
        <v>0.14831017307578601</v>
      </c>
      <c r="W57">
        <v>1.8995546695020599E-2</v>
      </c>
      <c r="X57">
        <v>9439.7999999999993</v>
      </c>
      <c r="Y57">
        <v>250.15</v>
      </c>
      <c r="Z57">
        <v>60997.969938037197</v>
      </c>
      <c r="AA57">
        <v>12.6860465116279</v>
      </c>
      <c r="AB57">
        <v>15.2041369538277</v>
      </c>
      <c r="AC57">
        <v>22.91</v>
      </c>
      <c r="AD57">
        <v>166.011124356176</v>
      </c>
      <c r="AE57">
        <v>0.22439999999999999</v>
      </c>
      <c r="AF57">
        <v>0.121625368762764</v>
      </c>
      <c r="AG57">
        <v>0.144028945721003</v>
      </c>
      <c r="AH57">
        <v>0.27689728993143897</v>
      </c>
      <c r="AI57">
        <v>214.626195900759</v>
      </c>
      <c r="AJ57">
        <v>5.7265810721911699</v>
      </c>
      <c r="AK57">
        <v>0.79465189497372901</v>
      </c>
      <c r="AL57">
        <v>3.46603495567145</v>
      </c>
      <c r="AM57">
        <v>1.6</v>
      </c>
      <c r="AN57">
        <v>0.76891653675030702</v>
      </c>
      <c r="AO57">
        <v>25</v>
      </c>
      <c r="AP57">
        <v>9.6124031007751895E-2</v>
      </c>
      <c r="AQ57">
        <v>63.76</v>
      </c>
      <c r="AR57">
        <v>2.6710682065168299</v>
      </c>
      <c r="AS57">
        <v>175259.04</v>
      </c>
      <c r="AT57">
        <v>0.36728194763663902</v>
      </c>
      <c r="AU57">
        <v>43739712.920000002</v>
      </c>
    </row>
    <row r="58" spans="1:47" ht="15" x14ac:dyDescent="0.25">
      <c r="A58" s="150" t="s">
        <v>843</v>
      </c>
      <c r="B58" s="150" t="s">
        <v>701</v>
      </c>
      <c r="C58" t="s">
        <v>289</v>
      </c>
      <c r="D58" t="s">
        <v>1561</v>
      </c>
      <c r="E58">
        <v>102.376</v>
      </c>
      <c r="F58" t="s">
        <v>1561</v>
      </c>
      <c r="G58" s="151">
        <v>-483520</v>
      </c>
      <c r="H58">
        <v>0.71172975494026103</v>
      </c>
      <c r="I58">
        <v>-490871</v>
      </c>
      <c r="J58">
        <v>0</v>
      </c>
      <c r="K58">
        <v>0.89827958795291696</v>
      </c>
      <c r="L58" s="152">
        <v>155467.25779999999</v>
      </c>
      <c r="M58" s="151">
        <v>43188</v>
      </c>
      <c r="N58">
        <v>15</v>
      </c>
      <c r="O58">
        <v>7.19</v>
      </c>
      <c r="P58">
        <v>0</v>
      </c>
      <c r="Q58">
        <v>219.82</v>
      </c>
      <c r="R58">
        <v>12304.2</v>
      </c>
      <c r="S58">
        <v>603.70067200000005</v>
      </c>
      <c r="T58">
        <v>684.33596166096004</v>
      </c>
      <c r="U58">
        <v>0.12766674707296</v>
      </c>
      <c r="V58">
        <v>9.5047749093776099E-2</v>
      </c>
      <c r="W58">
        <v>1.6564500362192701E-3</v>
      </c>
      <c r="X58">
        <v>10854.4</v>
      </c>
      <c r="Y58">
        <v>37.299999999999997</v>
      </c>
      <c r="Z58">
        <v>66903.994638069693</v>
      </c>
      <c r="AA58">
        <v>16.595238095238098</v>
      </c>
      <c r="AB58">
        <v>16.185004611260101</v>
      </c>
      <c r="AC58">
        <v>5.15</v>
      </c>
      <c r="AD58">
        <v>117.223431456311</v>
      </c>
      <c r="AE58">
        <v>0.23749999999999999</v>
      </c>
      <c r="AF58">
        <v>0.107194477756449</v>
      </c>
      <c r="AG58">
        <v>0.22119053864872701</v>
      </c>
      <c r="AH58">
        <v>0.333760199976113</v>
      </c>
      <c r="AI58">
        <v>238.94623062470299</v>
      </c>
      <c r="AJ58">
        <v>4.0476513323905401</v>
      </c>
      <c r="AK58">
        <v>0.82719026425976805</v>
      </c>
      <c r="AL58">
        <v>2.4606996090175501</v>
      </c>
      <c r="AM58">
        <v>2.5</v>
      </c>
      <c r="AN58">
        <v>1.0302797171696001</v>
      </c>
      <c r="AO58">
        <v>32</v>
      </c>
      <c r="AP58">
        <v>0.29065069975472502</v>
      </c>
      <c r="AQ58">
        <v>6.38</v>
      </c>
      <c r="AR58">
        <v>3.7340357872216301</v>
      </c>
      <c r="AS58">
        <v>25657.05</v>
      </c>
      <c r="AT58">
        <v>0.66240516698388596</v>
      </c>
      <c r="AU58">
        <v>7428044.1900000004</v>
      </c>
    </row>
    <row r="59" spans="1:47" ht="15" x14ac:dyDescent="0.25">
      <c r="A59" s="150" t="s">
        <v>1533</v>
      </c>
      <c r="B59" s="150" t="s">
        <v>123</v>
      </c>
      <c r="C59" t="s">
        <v>124</v>
      </c>
      <c r="D59" t="s">
        <v>1561</v>
      </c>
      <c r="E59">
        <v>89.662999999999997</v>
      </c>
      <c r="F59" t="s">
        <v>1561</v>
      </c>
      <c r="G59" s="151">
        <v>352263</v>
      </c>
      <c r="H59">
        <v>0.531304212145987</v>
      </c>
      <c r="I59">
        <v>465804</v>
      </c>
      <c r="J59">
        <v>0</v>
      </c>
      <c r="K59">
        <v>0.71006447272601703</v>
      </c>
      <c r="L59" s="152">
        <v>241538.8873</v>
      </c>
      <c r="M59" s="151">
        <v>30867</v>
      </c>
      <c r="N59">
        <v>0</v>
      </c>
      <c r="O59">
        <v>88.07</v>
      </c>
      <c r="P59">
        <v>73.63</v>
      </c>
      <c r="Q59">
        <v>-132.52000000000001</v>
      </c>
      <c r="R59">
        <v>11985</v>
      </c>
      <c r="S59">
        <v>2625.5617000000002</v>
      </c>
      <c r="T59">
        <v>3300.6565194728601</v>
      </c>
      <c r="U59">
        <v>0.44269440630551499</v>
      </c>
      <c r="V59">
        <v>0.163738126207432</v>
      </c>
      <c r="W59">
        <v>1.49071956678832E-2</v>
      </c>
      <c r="X59">
        <v>9533.7000000000007</v>
      </c>
      <c r="Y59">
        <v>199.88</v>
      </c>
      <c r="Z59">
        <v>58723.348909345601</v>
      </c>
      <c r="AA59">
        <v>10.2274881516588</v>
      </c>
      <c r="AB59">
        <v>13.135689913948401</v>
      </c>
      <c r="AC59">
        <v>19</v>
      </c>
      <c r="AD59">
        <v>138.18745789473701</v>
      </c>
      <c r="AE59">
        <v>0.4037</v>
      </c>
      <c r="AF59">
        <v>0.11149443065591701</v>
      </c>
      <c r="AG59">
        <v>0.16018168119680901</v>
      </c>
      <c r="AH59">
        <v>0.27581836161912998</v>
      </c>
      <c r="AI59">
        <v>187.40066173268701</v>
      </c>
      <c r="AJ59">
        <v>6.9329212530892299</v>
      </c>
      <c r="AK59">
        <v>0.98134913989334005</v>
      </c>
      <c r="AL59">
        <v>2.9912370943353301</v>
      </c>
      <c r="AM59">
        <v>1.2</v>
      </c>
      <c r="AN59">
        <v>0.36627982295403499</v>
      </c>
      <c r="AO59">
        <v>118</v>
      </c>
      <c r="AP59">
        <v>2.19922380336352E-2</v>
      </c>
      <c r="AQ59">
        <v>1.01</v>
      </c>
      <c r="AR59">
        <v>3.70811343479689</v>
      </c>
      <c r="AS59">
        <v>-134510.57</v>
      </c>
      <c r="AT59">
        <v>0.20509473797126501</v>
      </c>
      <c r="AU59">
        <v>31467333.809999999</v>
      </c>
    </row>
    <row r="60" spans="1:47" ht="15" x14ac:dyDescent="0.25">
      <c r="A60" s="150" t="s">
        <v>844</v>
      </c>
      <c r="B60" s="150" t="s">
        <v>340</v>
      </c>
      <c r="C60" t="s">
        <v>272</v>
      </c>
      <c r="D60" t="s">
        <v>1561</v>
      </c>
      <c r="E60">
        <v>85.19</v>
      </c>
      <c r="F60" t="s">
        <v>1561</v>
      </c>
      <c r="G60" s="151">
        <v>244568</v>
      </c>
      <c r="H60">
        <v>1.0155313574879301</v>
      </c>
      <c r="I60">
        <v>549396</v>
      </c>
      <c r="J60">
        <v>0</v>
      </c>
      <c r="K60">
        <v>0.71174794724953305</v>
      </c>
      <c r="L60" s="152">
        <v>115232.215</v>
      </c>
      <c r="M60" s="151">
        <v>36029</v>
      </c>
      <c r="N60">
        <v>35</v>
      </c>
      <c r="O60">
        <v>4.6900000000000004</v>
      </c>
      <c r="P60">
        <v>0</v>
      </c>
      <c r="Q60">
        <v>7.2799999999999896</v>
      </c>
      <c r="R60">
        <v>14780.3</v>
      </c>
      <c r="S60">
        <v>465.15318500000001</v>
      </c>
      <c r="T60">
        <v>575.88543471836601</v>
      </c>
      <c r="U60">
        <v>0.42131904783152202</v>
      </c>
      <c r="V60">
        <v>0.20588774857039799</v>
      </c>
      <c r="W60">
        <v>0</v>
      </c>
      <c r="X60">
        <v>11938.3</v>
      </c>
      <c r="Y60">
        <v>37.369999999999997</v>
      </c>
      <c r="Z60">
        <v>57004.528766390198</v>
      </c>
      <c r="AA60">
        <v>12.2790697674419</v>
      </c>
      <c r="AB60">
        <v>12.447235349210599</v>
      </c>
      <c r="AC60">
        <v>3.2</v>
      </c>
      <c r="AD60">
        <v>145.36037031250001</v>
      </c>
      <c r="AE60">
        <v>0.23749999999999999</v>
      </c>
      <c r="AF60">
        <v>0.12035415458153099</v>
      </c>
      <c r="AG60">
        <v>0.150742369540592</v>
      </c>
      <c r="AH60">
        <v>0.28405506345522902</v>
      </c>
      <c r="AI60">
        <v>272.11465831412102</v>
      </c>
      <c r="AJ60">
        <v>4.5210752518269803</v>
      </c>
      <c r="AK60">
        <v>0.79747698992692095</v>
      </c>
      <c r="AL60">
        <v>2.7669044440055299</v>
      </c>
      <c r="AM60">
        <v>0.5</v>
      </c>
      <c r="AN60">
        <v>2.2611800454839499</v>
      </c>
      <c r="AO60">
        <v>25</v>
      </c>
      <c r="AP60">
        <v>1.13636363636364E-2</v>
      </c>
      <c r="AQ60">
        <v>4.16</v>
      </c>
      <c r="AR60">
        <v>3.4348632823684402</v>
      </c>
      <c r="AS60">
        <v>16320.32</v>
      </c>
      <c r="AT60">
        <v>0.56674280801113297</v>
      </c>
      <c r="AU60">
        <v>6875112.2400000002</v>
      </c>
    </row>
    <row r="61" spans="1:47" ht="15" x14ac:dyDescent="0.25">
      <c r="A61" s="150" t="s">
        <v>845</v>
      </c>
      <c r="B61" s="150" t="s">
        <v>125</v>
      </c>
      <c r="C61" t="s">
        <v>109</v>
      </c>
      <c r="D61" t="s">
        <v>1561</v>
      </c>
      <c r="E61">
        <v>108.071</v>
      </c>
      <c r="F61" t="s">
        <v>1561</v>
      </c>
      <c r="G61" s="151">
        <v>1425137</v>
      </c>
      <c r="H61">
        <v>0.40770223480259099</v>
      </c>
      <c r="I61">
        <v>1425137</v>
      </c>
      <c r="J61">
        <v>0</v>
      </c>
      <c r="K61">
        <v>0.82374173398463502</v>
      </c>
      <c r="L61" s="152">
        <v>300884.32</v>
      </c>
      <c r="M61" s="151">
        <v>52569</v>
      </c>
      <c r="N61">
        <v>87</v>
      </c>
      <c r="O61">
        <v>53.72</v>
      </c>
      <c r="P61">
        <v>0</v>
      </c>
      <c r="Q61">
        <v>-5</v>
      </c>
      <c r="R61">
        <v>14270.4</v>
      </c>
      <c r="S61">
        <v>3591.920803</v>
      </c>
      <c r="T61">
        <v>4120.1505124228997</v>
      </c>
      <c r="U61">
        <v>9.7054942221675697E-2</v>
      </c>
      <c r="V61">
        <v>0.108438348271678</v>
      </c>
      <c r="W61">
        <v>1.95222959652766E-2</v>
      </c>
      <c r="X61">
        <v>12440.8</v>
      </c>
      <c r="Y61">
        <v>218.72</v>
      </c>
      <c r="Z61">
        <v>83728.380303584505</v>
      </c>
      <c r="AA61">
        <v>15.4488888888889</v>
      </c>
      <c r="AB61">
        <v>16.422461608449201</v>
      </c>
      <c r="AC61">
        <v>29</v>
      </c>
      <c r="AD61">
        <v>123.859338034483</v>
      </c>
      <c r="AE61">
        <v>0.47499999999999998</v>
      </c>
      <c r="AF61">
        <v>0.115807022494492</v>
      </c>
      <c r="AG61">
        <v>0.150357289937637</v>
      </c>
      <c r="AH61">
        <v>0.26997540628545702</v>
      </c>
      <c r="AI61">
        <v>164.04676837748201</v>
      </c>
      <c r="AJ61">
        <v>7.6006215941470696</v>
      </c>
      <c r="AK61">
        <v>1.3208857296565299</v>
      </c>
      <c r="AL61">
        <v>4.0831542504535498</v>
      </c>
      <c r="AM61">
        <v>2</v>
      </c>
      <c r="AN61">
        <v>0.47785668024653299</v>
      </c>
      <c r="AO61">
        <v>29</v>
      </c>
      <c r="AP61">
        <v>0.99166427134234003</v>
      </c>
      <c r="AQ61">
        <v>20.69</v>
      </c>
      <c r="AR61">
        <v>4.6234073566816702</v>
      </c>
      <c r="AS61">
        <v>-270649.27</v>
      </c>
      <c r="AT61">
        <v>0.22704812650873199</v>
      </c>
      <c r="AU61">
        <v>51257976.07</v>
      </c>
    </row>
    <row r="62" spans="1:47" ht="15" x14ac:dyDescent="0.25">
      <c r="A62" s="150" t="s">
        <v>846</v>
      </c>
      <c r="B62" s="150" t="s">
        <v>341</v>
      </c>
      <c r="C62" t="s">
        <v>113</v>
      </c>
      <c r="D62" t="s">
        <v>1561</v>
      </c>
      <c r="E62">
        <v>85.313999999999993</v>
      </c>
      <c r="F62" t="s">
        <v>1561</v>
      </c>
      <c r="G62" s="151">
        <v>704443</v>
      </c>
      <c r="H62">
        <v>0.47717358028302398</v>
      </c>
      <c r="I62">
        <v>730123</v>
      </c>
      <c r="J62">
        <v>8.6184862016613992E-3</v>
      </c>
      <c r="K62">
        <v>0.57244437032838802</v>
      </c>
      <c r="L62" s="152">
        <v>145925.48540000001</v>
      </c>
      <c r="M62" s="151">
        <v>29713.5</v>
      </c>
      <c r="N62">
        <v>20</v>
      </c>
      <c r="O62">
        <v>11.88</v>
      </c>
      <c r="P62">
        <v>0</v>
      </c>
      <c r="Q62">
        <v>34.549999999999997</v>
      </c>
      <c r="R62">
        <v>13151.4</v>
      </c>
      <c r="S62">
        <v>749.77666499999998</v>
      </c>
      <c r="T62">
        <v>930.20143332686803</v>
      </c>
      <c r="U62">
        <v>0.56917679213182804</v>
      </c>
      <c r="V62">
        <v>0.16004342706504501</v>
      </c>
      <c r="W62">
        <v>0</v>
      </c>
      <c r="X62">
        <v>10600.5</v>
      </c>
      <c r="Y62">
        <v>60.7</v>
      </c>
      <c r="Z62">
        <v>51481.182866556803</v>
      </c>
      <c r="AA62">
        <v>10.698412698412699</v>
      </c>
      <c r="AB62">
        <v>12.352169110378901</v>
      </c>
      <c r="AC62">
        <v>13</v>
      </c>
      <c r="AD62">
        <v>57.675128076923102</v>
      </c>
      <c r="AE62">
        <v>0.55810000000000004</v>
      </c>
      <c r="AF62">
        <v>0.113073748540028</v>
      </c>
      <c r="AG62">
        <v>0.134216457889996</v>
      </c>
      <c r="AH62">
        <v>0.25202630197243597</v>
      </c>
      <c r="AI62">
        <v>0</v>
      </c>
      <c r="AJ62" t="s">
        <v>1556</v>
      </c>
      <c r="AK62" t="s">
        <v>1556</v>
      </c>
      <c r="AL62" t="s">
        <v>1556</v>
      </c>
      <c r="AM62">
        <v>2</v>
      </c>
      <c r="AN62">
        <v>1.1162792368787799</v>
      </c>
      <c r="AO62">
        <v>16</v>
      </c>
      <c r="AP62">
        <v>0.63414634146341498</v>
      </c>
      <c r="AQ62">
        <v>15.25</v>
      </c>
      <c r="AR62">
        <v>3.30407260612846</v>
      </c>
      <c r="AS62">
        <v>-2302.2999999999902</v>
      </c>
      <c r="AT62">
        <v>0.41356018698951902</v>
      </c>
      <c r="AU62">
        <v>9860607.1899999995</v>
      </c>
    </row>
    <row r="63" spans="1:47" ht="15" x14ac:dyDescent="0.25">
      <c r="A63" s="150" t="s">
        <v>847</v>
      </c>
      <c r="B63" s="150" t="s">
        <v>533</v>
      </c>
      <c r="C63" t="s">
        <v>202</v>
      </c>
      <c r="D63" t="s">
        <v>1561</v>
      </c>
      <c r="E63">
        <v>90.597999999999999</v>
      </c>
      <c r="F63" t="s">
        <v>1561</v>
      </c>
      <c r="G63" s="151">
        <v>364970</v>
      </c>
      <c r="H63">
        <v>0.49922616695355498</v>
      </c>
      <c r="I63">
        <v>601300</v>
      </c>
      <c r="J63">
        <v>7.8897027662126307E-2</v>
      </c>
      <c r="K63">
        <v>0.59412893336352701</v>
      </c>
      <c r="L63" s="152">
        <v>145102.86869999999</v>
      </c>
      <c r="M63" s="151">
        <v>31332</v>
      </c>
      <c r="N63">
        <v>32</v>
      </c>
      <c r="O63">
        <v>14.72</v>
      </c>
      <c r="P63">
        <v>0</v>
      </c>
      <c r="Q63">
        <v>0.63999999999998602</v>
      </c>
      <c r="R63">
        <v>13029.9</v>
      </c>
      <c r="S63">
        <v>699.727799</v>
      </c>
      <c r="T63">
        <v>883.88931390981304</v>
      </c>
      <c r="U63">
        <v>0.54160930513495298</v>
      </c>
      <c r="V63">
        <v>0.17744364476792801</v>
      </c>
      <c r="W63">
        <v>0</v>
      </c>
      <c r="X63">
        <v>10315</v>
      </c>
      <c r="Y63">
        <v>47.31</v>
      </c>
      <c r="Z63">
        <v>57687.963644049902</v>
      </c>
      <c r="AA63">
        <v>16.34</v>
      </c>
      <c r="AB63">
        <v>14.790272648488701</v>
      </c>
      <c r="AC63">
        <v>6.39</v>
      </c>
      <c r="AD63">
        <v>109.50356791862301</v>
      </c>
      <c r="AE63">
        <v>0.49869999999999998</v>
      </c>
      <c r="AF63">
        <v>7.4924803456045797E-2</v>
      </c>
      <c r="AG63">
        <v>0.20965162756918301</v>
      </c>
      <c r="AH63">
        <v>0.28949533703524299</v>
      </c>
      <c r="AI63">
        <v>235.478710772216</v>
      </c>
      <c r="AJ63">
        <v>6.9692125434694203</v>
      </c>
      <c r="AK63">
        <v>1.28377736373512</v>
      </c>
      <c r="AL63">
        <v>1.8573580302359001</v>
      </c>
      <c r="AM63">
        <v>0.5</v>
      </c>
      <c r="AN63">
        <v>2.0863040082747499</v>
      </c>
      <c r="AO63">
        <v>120</v>
      </c>
      <c r="AP63">
        <v>1</v>
      </c>
      <c r="AQ63">
        <v>3.88</v>
      </c>
      <c r="AR63">
        <v>2.8540351904056598</v>
      </c>
      <c r="AS63">
        <v>57505.620000000097</v>
      </c>
      <c r="AT63">
        <v>0.67500057499740196</v>
      </c>
      <c r="AU63">
        <v>9117353.4100000001</v>
      </c>
    </row>
    <row r="64" spans="1:47" ht="15" x14ac:dyDescent="0.25">
      <c r="A64" s="150" t="s">
        <v>848</v>
      </c>
      <c r="B64" s="150" t="s">
        <v>732</v>
      </c>
      <c r="C64" t="s">
        <v>192</v>
      </c>
      <c r="D64" t="s">
        <v>1561</v>
      </c>
      <c r="E64">
        <v>95.262</v>
      </c>
      <c r="F64" t="s">
        <v>1561</v>
      </c>
      <c r="G64" s="151">
        <v>859118</v>
      </c>
      <c r="H64">
        <v>0.65871556789468799</v>
      </c>
      <c r="I64">
        <v>838466</v>
      </c>
      <c r="J64">
        <v>2.4945461861779501E-3</v>
      </c>
      <c r="K64">
        <v>0.59354688476310802</v>
      </c>
      <c r="L64" s="152">
        <v>162412.992</v>
      </c>
      <c r="M64" s="151">
        <v>28887.5</v>
      </c>
      <c r="N64">
        <v>39</v>
      </c>
      <c r="O64">
        <v>15.05</v>
      </c>
      <c r="P64">
        <v>0</v>
      </c>
      <c r="Q64">
        <v>-33.32</v>
      </c>
      <c r="R64">
        <v>13354.3</v>
      </c>
      <c r="S64">
        <v>471.10115500000001</v>
      </c>
      <c r="T64">
        <v>578.52517737122298</v>
      </c>
      <c r="U64">
        <v>0.414638705354055</v>
      </c>
      <c r="V64">
        <v>0.16359678846467701</v>
      </c>
      <c r="W64">
        <v>1.92002840663806E-2</v>
      </c>
      <c r="X64">
        <v>10874.6</v>
      </c>
      <c r="Y64">
        <v>46.74</v>
      </c>
      <c r="Z64">
        <v>47300.381899871601</v>
      </c>
      <c r="AA64">
        <v>10.430769230769201</v>
      </c>
      <c r="AB64">
        <v>10.0791860290971</v>
      </c>
      <c r="AC64">
        <v>4.07</v>
      </c>
      <c r="AD64">
        <v>115.74966953317001</v>
      </c>
      <c r="AE64">
        <v>0.26119999999999999</v>
      </c>
      <c r="AF64">
        <v>0.11809156361084901</v>
      </c>
      <c r="AG64">
        <v>0.16542279204087201</v>
      </c>
      <c r="AH64">
        <v>0.28736209644710498</v>
      </c>
      <c r="AI64">
        <v>280.23280902378599</v>
      </c>
      <c r="AJ64">
        <v>4.8181682043357696</v>
      </c>
      <c r="AK64">
        <v>0.984045660440243</v>
      </c>
      <c r="AL64">
        <v>3.1635980699601598</v>
      </c>
      <c r="AM64">
        <v>3</v>
      </c>
      <c r="AN64">
        <v>1.12064630708488</v>
      </c>
      <c r="AO64">
        <v>54</v>
      </c>
      <c r="AP64">
        <v>1.1080332409972299E-2</v>
      </c>
      <c r="AQ64">
        <v>2.31</v>
      </c>
      <c r="AR64">
        <v>4.0055731500490896</v>
      </c>
      <c r="AS64">
        <v>-77184.710000000006</v>
      </c>
      <c r="AT64">
        <v>0.332825429911002</v>
      </c>
      <c r="AU64">
        <v>6291244.3499999996</v>
      </c>
    </row>
    <row r="65" spans="1:47" ht="15" x14ac:dyDescent="0.25">
      <c r="A65" s="150" t="s">
        <v>849</v>
      </c>
      <c r="B65" s="150" t="s">
        <v>733</v>
      </c>
      <c r="C65" t="s">
        <v>192</v>
      </c>
      <c r="D65" t="s">
        <v>1561</v>
      </c>
      <c r="E65">
        <v>84.111000000000004</v>
      </c>
      <c r="F65" t="s">
        <v>1561</v>
      </c>
      <c r="G65" s="151">
        <v>479089</v>
      </c>
      <c r="H65">
        <v>0.22279346978063899</v>
      </c>
      <c r="I65">
        <v>923526</v>
      </c>
      <c r="J65">
        <v>1.9469294470166E-4</v>
      </c>
      <c r="K65">
        <v>0.62291218361574296</v>
      </c>
      <c r="L65" s="152">
        <v>130276.04150000001</v>
      </c>
      <c r="M65" s="151">
        <v>31642</v>
      </c>
      <c r="N65">
        <v>19</v>
      </c>
      <c r="O65">
        <v>34.799999999999997</v>
      </c>
      <c r="P65">
        <v>0</v>
      </c>
      <c r="Q65">
        <v>1.78</v>
      </c>
      <c r="R65">
        <v>10476.799999999999</v>
      </c>
      <c r="S65">
        <v>982.50399100000004</v>
      </c>
      <c r="T65">
        <v>1201.6577078759601</v>
      </c>
      <c r="U65">
        <v>0.54649784114719202</v>
      </c>
      <c r="V65">
        <v>0.13180730580869501</v>
      </c>
      <c r="W65">
        <v>0</v>
      </c>
      <c r="X65">
        <v>8566.1</v>
      </c>
      <c r="Y65">
        <v>60.02</v>
      </c>
      <c r="Z65">
        <v>51410.416861046302</v>
      </c>
      <c r="AA65">
        <v>10.4342105263158</v>
      </c>
      <c r="AB65">
        <v>16.3696099800067</v>
      </c>
      <c r="AC65">
        <v>8.17</v>
      </c>
      <c r="AD65">
        <v>120.257526438189</v>
      </c>
      <c r="AE65">
        <v>0.56999999999999995</v>
      </c>
      <c r="AF65">
        <v>0.112004250228047</v>
      </c>
      <c r="AG65">
        <v>0.14854445838887201</v>
      </c>
      <c r="AH65">
        <v>0.26626886212509399</v>
      </c>
      <c r="AI65">
        <v>162.57643883708201</v>
      </c>
      <c r="AJ65">
        <v>7.47524340770791</v>
      </c>
      <c r="AK65">
        <v>1.57499505421581</v>
      </c>
      <c r="AL65">
        <v>3.0905744622242302</v>
      </c>
      <c r="AM65">
        <v>0.5</v>
      </c>
      <c r="AN65">
        <v>0.63952241583970704</v>
      </c>
      <c r="AO65">
        <v>25</v>
      </c>
      <c r="AP65">
        <v>1.67014613778706E-2</v>
      </c>
      <c r="AQ65">
        <v>6.68</v>
      </c>
      <c r="AR65">
        <v>4.1161939526497804</v>
      </c>
      <c r="AS65">
        <v>-52434.59</v>
      </c>
      <c r="AT65">
        <v>0.230544723671368</v>
      </c>
      <c r="AU65">
        <v>10293490.609999999</v>
      </c>
    </row>
    <row r="66" spans="1:47" ht="15" x14ac:dyDescent="0.25">
      <c r="A66" s="150" t="s">
        <v>850</v>
      </c>
      <c r="B66" s="150" t="s">
        <v>126</v>
      </c>
      <c r="C66" t="s">
        <v>109</v>
      </c>
      <c r="D66" t="s">
        <v>1561</v>
      </c>
      <c r="E66">
        <v>78.989000000000004</v>
      </c>
      <c r="F66" t="s">
        <v>1561</v>
      </c>
      <c r="G66" s="151">
        <v>1563676</v>
      </c>
      <c r="H66">
        <v>0.38516541035250701</v>
      </c>
      <c r="I66">
        <v>1726700</v>
      </c>
      <c r="J66">
        <v>3.8588183791634601E-3</v>
      </c>
      <c r="K66">
        <v>0.68679101978658397</v>
      </c>
      <c r="L66" s="152">
        <v>264429.9375</v>
      </c>
      <c r="M66" s="151">
        <v>33136</v>
      </c>
      <c r="N66" t="s">
        <v>1556</v>
      </c>
      <c r="O66">
        <v>77.209999999999994</v>
      </c>
      <c r="P66">
        <v>0</v>
      </c>
      <c r="Q66">
        <v>-27.22</v>
      </c>
      <c r="R66">
        <v>14815.9</v>
      </c>
      <c r="S66">
        <v>1115.8070809999999</v>
      </c>
      <c r="T66">
        <v>1478.1746033228401</v>
      </c>
      <c r="U66">
        <v>0.43820409040763197</v>
      </c>
      <c r="V66">
        <v>0.18841344312996</v>
      </c>
      <c r="W66">
        <v>9.0672629456095E-2</v>
      </c>
      <c r="X66">
        <v>11183.9</v>
      </c>
      <c r="Y66">
        <v>82.07</v>
      </c>
      <c r="Z66">
        <v>77411.939563787004</v>
      </c>
      <c r="AA66">
        <v>12.7701149425287</v>
      </c>
      <c r="AB66">
        <v>13.5957972584379</v>
      </c>
      <c r="AC66">
        <v>12.5</v>
      </c>
      <c r="AD66">
        <v>89.264566479999999</v>
      </c>
      <c r="AE66">
        <v>0.59370000000000001</v>
      </c>
      <c r="AF66">
        <v>0.104439511707448</v>
      </c>
      <c r="AG66">
        <v>0.13649018946583399</v>
      </c>
      <c r="AH66">
        <v>0.24486308334459</v>
      </c>
      <c r="AI66">
        <v>183.00744230534201</v>
      </c>
      <c r="AJ66">
        <v>6.4186510839809801</v>
      </c>
      <c r="AK66">
        <v>1.37837743204</v>
      </c>
      <c r="AL66">
        <v>3.1338382769917899</v>
      </c>
      <c r="AM66">
        <v>0</v>
      </c>
      <c r="AN66">
        <v>0</v>
      </c>
      <c r="AO66">
        <v>4</v>
      </c>
      <c r="AP66">
        <v>0.282608695652174</v>
      </c>
      <c r="AQ66">
        <v>6.75</v>
      </c>
      <c r="AR66">
        <v>3.6259550586820501</v>
      </c>
      <c r="AS66">
        <v>-48758.14</v>
      </c>
      <c r="AT66">
        <v>0.114740065695799</v>
      </c>
      <c r="AU66">
        <v>16531731.73</v>
      </c>
    </row>
    <row r="67" spans="1:47" ht="15" x14ac:dyDescent="0.25">
      <c r="A67" s="150" t="s">
        <v>851</v>
      </c>
      <c r="B67" s="150" t="s">
        <v>616</v>
      </c>
      <c r="C67" t="s">
        <v>141</v>
      </c>
      <c r="D67" t="s">
        <v>1561</v>
      </c>
      <c r="E67">
        <v>98.772999999999996</v>
      </c>
      <c r="F67" t="s">
        <v>1561</v>
      </c>
      <c r="G67" s="151">
        <v>550293</v>
      </c>
      <c r="H67">
        <v>0.67325559678307001</v>
      </c>
      <c r="I67">
        <v>559483</v>
      </c>
      <c r="J67">
        <v>0</v>
      </c>
      <c r="K67">
        <v>0.82779327853427298</v>
      </c>
      <c r="L67" s="152">
        <v>132628.1839</v>
      </c>
      <c r="M67" s="151">
        <v>38175</v>
      </c>
      <c r="N67">
        <v>107</v>
      </c>
      <c r="O67">
        <v>17.23</v>
      </c>
      <c r="P67">
        <v>0</v>
      </c>
      <c r="Q67">
        <v>-22.16</v>
      </c>
      <c r="R67">
        <v>11187.3</v>
      </c>
      <c r="S67">
        <v>1400.8224990000001</v>
      </c>
      <c r="T67">
        <v>1635.48877763362</v>
      </c>
      <c r="U67">
        <v>0.20547593517770901</v>
      </c>
      <c r="V67">
        <v>0.111725063033843</v>
      </c>
      <c r="W67">
        <v>7.1386631833359805E-4</v>
      </c>
      <c r="X67">
        <v>9582.1</v>
      </c>
      <c r="Y67">
        <v>86.29</v>
      </c>
      <c r="Z67">
        <v>62554.8269787924</v>
      </c>
      <c r="AA67">
        <v>14.97</v>
      </c>
      <c r="AB67">
        <v>16.2338915169776</v>
      </c>
      <c r="AC67">
        <v>8</v>
      </c>
      <c r="AD67">
        <v>175.10281237500001</v>
      </c>
      <c r="AE67">
        <v>0.23749999999999999</v>
      </c>
      <c r="AF67">
        <v>0.13647552173147801</v>
      </c>
      <c r="AG67">
        <v>0.12971159682817399</v>
      </c>
      <c r="AH67">
        <v>0.26799665868213501</v>
      </c>
      <c r="AI67">
        <v>186.12636517911901</v>
      </c>
      <c r="AJ67">
        <v>5.9102920262340302</v>
      </c>
      <c r="AK67">
        <v>0.92600763241667605</v>
      </c>
      <c r="AL67">
        <v>2.52441307099298</v>
      </c>
      <c r="AM67">
        <v>2.8</v>
      </c>
      <c r="AN67">
        <v>0.96332731453675802</v>
      </c>
      <c r="AO67">
        <v>37</v>
      </c>
      <c r="AP67">
        <v>1</v>
      </c>
      <c r="AQ67">
        <v>7.78</v>
      </c>
      <c r="AR67">
        <v>2.9495006242197301</v>
      </c>
      <c r="AS67">
        <v>116696.92</v>
      </c>
      <c r="AT67">
        <v>0.56822569162157199</v>
      </c>
      <c r="AU67">
        <v>15671404.189999999</v>
      </c>
    </row>
    <row r="68" spans="1:47" ht="15" x14ac:dyDescent="0.25">
      <c r="A68" s="150" t="s">
        <v>852</v>
      </c>
      <c r="B68" s="150" t="s">
        <v>429</v>
      </c>
      <c r="C68" t="s">
        <v>349</v>
      </c>
      <c r="D68" t="s">
        <v>1561</v>
      </c>
      <c r="E68">
        <v>81.007999999999996</v>
      </c>
      <c r="F68" t="s">
        <v>1561</v>
      </c>
      <c r="G68" s="151">
        <v>190190</v>
      </c>
      <c r="H68">
        <v>0.61905128778730001</v>
      </c>
      <c r="I68">
        <v>180409</v>
      </c>
      <c r="J68">
        <v>2.4247827697243098E-3</v>
      </c>
      <c r="K68">
        <v>0.64576137575616399</v>
      </c>
      <c r="L68" s="152">
        <v>221934.8933</v>
      </c>
      <c r="M68" s="151">
        <v>35123.5</v>
      </c>
      <c r="N68">
        <v>13</v>
      </c>
      <c r="O68">
        <v>16.16</v>
      </c>
      <c r="P68">
        <v>0</v>
      </c>
      <c r="Q68">
        <v>-36.58</v>
      </c>
      <c r="R68">
        <v>12965.7</v>
      </c>
      <c r="S68">
        <v>605.410348</v>
      </c>
      <c r="T68">
        <v>762.99287178904603</v>
      </c>
      <c r="U68">
        <v>0.54639474051408199</v>
      </c>
      <c r="V68">
        <v>0.147844676417721</v>
      </c>
      <c r="W68">
        <v>0</v>
      </c>
      <c r="X68">
        <v>10287.799999999999</v>
      </c>
      <c r="Y68">
        <v>47.52</v>
      </c>
      <c r="Z68">
        <v>44442.648358585902</v>
      </c>
      <c r="AA68">
        <v>9.3272727272727298</v>
      </c>
      <c r="AB68">
        <v>12.7401167508418</v>
      </c>
      <c r="AC68">
        <v>5.5</v>
      </c>
      <c r="AD68">
        <v>110.074608727273</v>
      </c>
      <c r="AE68">
        <v>0.23749999999999999</v>
      </c>
      <c r="AF68">
        <v>0.118499943601598</v>
      </c>
      <c r="AG68">
        <v>0.20684254032850799</v>
      </c>
      <c r="AH68">
        <v>0.32309163091093202</v>
      </c>
      <c r="AI68">
        <v>84.760691933201002</v>
      </c>
      <c r="AJ68">
        <v>11.6704554223911</v>
      </c>
      <c r="AK68">
        <v>2.8807763811750999</v>
      </c>
      <c r="AL68">
        <v>4.9130710318620299</v>
      </c>
      <c r="AM68">
        <v>1.5</v>
      </c>
      <c r="AN68">
        <v>1.34738849752993</v>
      </c>
      <c r="AO68">
        <v>33</v>
      </c>
      <c r="AP68">
        <v>0.29729729729729698</v>
      </c>
      <c r="AQ68">
        <v>7.3</v>
      </c>
      <c r="AR68">
        <v>2.7932299904227702</v>
      </c>
      <c r="AS68">
        <v>157030.94</v>
      </c>
      <c r="AT68">
        <v>0.60260321520342097</v>
      </c>
      <c r="AU68">
        <v>7849541.1500000004</v>
      </c>
    </row>
    <row r="69" spans="1:47" ht="15" x14ac:dyDescent="0.25">
      <c r="A69" s="150" t="s">
        <v>853</v>
      </c>
      <c r="B69" s="150" t="s">
        <v>127</v>
      </c>
      <c r="C69" t="s">
        <v>128</v>
      </c>
      <c r="D69" t="s">
        <v>1561</v>
      </c>
      <c r="E69">
        <v>94.22</v>
      </c>
      <c r="F69" t="s">
        <v>1561</v>
      </c>
      <c r="G69" s="151">
        <v>2538184</v>
      </c>
      <c r="H69">
        <v>0.189547227929109</v>
      </c>
      <c r="I69">
        <v>2024725</v>
      </c>
      <c r="J69">
        <v>0</v>
      </c>
      <c r="K69">
        <v>0.84122880877643202</v>
      </c>
      <c r="L69" s="152">
        <v>183280.05790000001</v>
      </c>
      <c r="M69" s="151">
        <v>42317</v>
      </c>
      <c r="N69">
        <v>112</v>
      </c>
      <c r="O69">
        <v>139.97999999999999</v>
      </c>
      <c r="P69">
        <v>9.98</v>
      </c>
      <c r="Q69">
        <v>-52.23</v>
      </c>
      <c r="R69">
        <v>11545.4</v>
      </c>
      <c r="S69">
        <v>6311.545228</v>
      </c>
      <c r="T69">
        <v>7340.4891289249999</v>
      </c>
      <c r="U69">
        <v>0.172172911029641</v>
      </c>
      <c r="V69">
        <v>0.12508014527056799</v>
      </c>
      <c r="W69">
        <v>8.0639830915270102E-3</v>
      </c>
      <c r="X69">
        <v>9927</v>
      </c>
      <c r="Y69">
        <v>379.08</v>
      </c>
      <c r="Z69">
        <v>69265.902896486194</v>
      </c>
      <c r="AA69">
        <v>14.287564766839401</v>
      </c>
      <c r="AB69">
        <v>16.649639200168799</v>
      </c>
      <c r="AC69">
        <v>40</v>
      </c>
      <c r="AD69">
        <v>157.7886307</v>
      </c>
      <c r="AE69">
        <v>0.47499999999999998</v>
      </c>
      <c r="AF69">
        <v>0.111951041839261</v>
      </c>
      <c r="AG69">
        <v>0.19338656962270601</v>
      </c>
      <c r="AH69">
        <v>0.31504901111517403</v>
      </c>
      <c r="AI69">
        <v>21154.280794452701</v>
      </c>
      <c r="AJ69">
        <v>4.1409114699190099E-2</v>
      </c>
      <c r="AK69">
        <v>7.8522981480899003E-3</v>
      </c>
      <c r="AL69">
        <v>2.20213155407359E-2</v>
      </c>
      <c r="AM69">
        <v>1.25</v>
      </c>
      <c r="AN69">
        <v>0.677793921264914</v>
      </c>
      <c r="AO69">
        <v>26</v>
      </c>
      <c r="AP69">
        <v>2.8985507246376802E-2</v>
      </c>
      <c r="AQ69">
        <v>69.19</v>
      </c>
      <c r="AR69">
        <v>4.6033295250203299</v>
      </c>
      <c r="AS69">
        <v>-503217.94</v>
      </c>
      <c r="AT69">
        <v>0.244257846336144</v>
      </c>
      <c r="AU69">
        <v>72869092.510000005</v>
      </c>
    </row>
    <row r="70" spans="1:47" ht="15" x14ac:dyDescent="0.25">
      <c r="A70" s="150" t="s">
        <v>854</v>
      </c>
      <c r="B70" s="150" t="s">
        <v>129</v>
      </c>
      <c r="C70" t="s">
        <v>130</v>
      </c>
      <c r="D70" t="s">
        <v>1561</v>
      </c>
      <c r="E70">
        <v>89.59</v>
      </c>
      <c r="F70" t="s">
        <v>1561</v>
      </c>
      <c r="G70" s="151">
        <v>677378</v>
      </c>
      <c r="H70">
        <v>0.55528998292377796</v>
      </c>
      <c r="I70">
        <v>677378</v>
      </c>
      <c r="J70">
        <v>0</v>
      </c>
      <c r="K70">
        <v>0.78268636256534896</v>
      </c>
      <c r="L70" s="152">
        <v>139037.66250000001</v>
      </c>
      <c r="M70" s="151">
        <v>33031</v>
      </c>
      <c r="N70">
        <v>89</v>
      </c>
      <c r="O70">
        <v>30.01</v>
      </c>
      <c r="P70">
        <v>0</v>
      </c>
      <c r="Q70">
        <v>8.4299999999999908</v>
      </c>
      <c r="R70">
        <v>12743.2</v>
      </c>
      <c r="S70">
        <v>1841.0465389999999</v>
      </c>
      <c r="T70">
        <v>2291.30560023408</v>
      </c>
      <c r="U70">
        <v>0.39936060845010501</v>
      </c>
      <c r="V70">
        <v>0.17744656806853301</v>
      </c>
      <c r="W70">
        <v>3.9600938083618996E-3</v>
      </c>
      <c r="X70">
        <v>10239.1</v>
      </c>
      <c r="Y70">
        <v>134.13999999999999</v>
      </c>
      <c r="Z70">
        <v>66027.590129715201</v>
      </c>
      <c r="AA70">
        <v>8.5398773006134991</v>
      </c>
      <c r="AB70">
        <v>13.7248139182943</v>
      </c>
      <c r="AC70">
        <v>18</v>
      </c>
      <c r="AD70">
        <v>102.28036327777799</v>
      </c>
      <c r="AE70">
        <v>0.3206</v>
      </c>
      <c r="AF70">
        <v>0.118957101697408</v>
      </c>
      <c r="AG70">
        <v>0.17030468736351401</v>
      </c>
      <c r="AH70">
        <v>0.291803230606558</v>
      </c>
      <c r="AI70">
        <v>148.80721057100899</v>
      </c>
      <c r="AJ70">
        <v>5.4986943032037399</v>
      </c>
      <c r="AK70">
        <v>1.3524211475356001</v>
      </c>
      <c r="AL70">
        <v>2.91541463930997</v>
      </c>
      <c r="AM70">
        <v>4.4000000000000004</v>
      </c>
      <c r="AN70">
        <v>0.95806380212827902</v>
      </c>
      <c r="AO70">
        <v>59</v>
      </c>
      <c r="AP70">
        <v>0.23406593406593401</v>
      </c>
      <c r="AQ70">
        <v>11.41</v>
      </c>
      <c r="AR70">
        <v>4.2285203180652697</v>
      </c>
      <c r="AS70">
        <v>36871.26</v>
      </c>
      <c r="AT70">
        <v>0.50345760916633098</v>
      </c>
      <c r="AU70">
        <v>23460904.600000001</v>
      </c>
    </row>
    <row r="71" spans="1:47" ht="15" x14ac:dyDescent="0.25">
      <c r="A71" s="150" t="s">
        <v>855</v>
      </c>
      <c r="B71" s="150" t="s">
        <v>455</v>
      </c>
      <c r="C71" t="s">
        <v>132</v>
      </c>
      <c r="D71" t="s">
        <v>1561</v>
      </c>
      <c r="E71">
        <v>98.337000000000003</v>
      </c>
      <c r="F71" t="s">
        <v>1561</v>
      </c>
      <c r="G71" s="151">
        <v>-1457932</v>
      </c>
      <c r="H71">
        <v>0.36831087666087498</v>
      </c>
      <c r="I71">
        <v>4946068</v>
      </c>
      <c r="J71">
        <v>0</v>
      </c>
      <c r="K71">
        <v>0.44667631381008599</v>
      </c>
      <c r="L71" s="152">
        <v>551600.54330000002</v>
      </c>
      <c r="M71" s="151">
        <v>33700.5</v>
      </c>
      <c r="N71">
        <v>16</v>
      </c>
      <c r="O71">
        <v>39.94</v>
      </c>
      <c r="P71">
        <v>0</v>
      </c>
      <c r="Q71">
        <v>-88.14</v>
      </c>
      <c r="R71">
        <v>17637.2</v>
      </c>
      <c r="S71">
        <v>604.026026</v>
      </c>
      <c r="T71">
        <v>724.81032141928097</v>
      </c>
      <c r="U71">
        <v>0.306029232256956</v>
      </c>
      <c r="V71">
        <v>0.166614285921514</v>
      </c>
      <c r="W71">
        <v>0</v>
      </c>
      <c r="X71">
        <v>14698.1</v>
      </c>
      <c r="Y71">
        <v>55.22</v>
      </c>
      <c r="Z71">
        <v>61717.710974284702</v>
      </c>
      <c r="AA71">
        <v>15.1724137931034</v>
      </c>
      <c r="AB71">
        <v>10.938537232886601</v>
      </c>
      <c r="AC71">
        <v>9.4</v>
      </c>
      <c r="AD71">
        <v>64.258087872340397</v>
      </c>
      <c r="AE71">
        <v>0.23749999999999999</v>
      </c>
      <c r="AF71">
        <v>7.7566233262780795E-2</v>
      </c>
      <c r="AG71">
        <v>0.237466693436791</v>
      </c>
      <c r="AH71">
        <v>0.31537001717282598</v>
      </c>
      <c r="AI71">
        <v>262.533389579475</v>
      </c>
      <c r="AJ71">
        <v>6.4328265133026896</v>
      </c>
      <c r="AK71">
        <v>0.98111460047800103</v>
      </c>
      <c r="AL71">
        <v>2.68746041355304</v>
      </c>
      <c r="AM71">
        <v>0.5</v>
      </c>
      <c r="AN71">
        <v>1.3815465030162499</v>
      </c>
      <c r="AO71">
        <v>133</v>
      </c>
      <c r="AP71">
        <v>0.35880398671096297</v>
      </c>
      <c r="AQ71">
        <v>1.8</v>
      </c>
      <c r="AR71">
        <v>3.8490891226067099</v>
      </c>
      <c r="AS71">
        <v>-32205.81</v>
      </c>
      <c r="AT71">
        <v>0.57041324316122199</v>
      </c>
      <c r="AU71">
        <v>10653341.050000001</v>
      </c>
    </row>
    <row r="72" spans="1:47" ht="15" x14ac:dyDescent="0.25">
      <c r="A72" s="150" t="s">
        <v>856</v>
      </c>
      <c r="B72" s="150" t="s">
        <v>404</v>
      </c>
      <c r="C72" t="s">
        <v>104</v>
      </c>
      <c r="D72" t="s">
        <v>1561</v>
      </c>
      <c r="E72">
        <v>85.364000000000004</v>
      </c>
      <c r="F72" t="s">
        <v>1561</v>
      </c>
      <c r="G72" s="151">
        <v>1300216</v>
      </c>
      <c r="H72">
        <v>0.82534906910163297</v>
      </c>
      <c r="I72">
        <v>1300216</v>
      </c>
      <c r="J72">
        <v>0</v>
      </c>
      <c r="K72">
        <v>0.70055305640404297</v>
      </c>
      <c r="L72" s="152">
        <v>158097.53090000001</v>
      </c>
      <c r="M72" s="151">
        <v>32255.5</v>
      </c>
      <c r="N72">
        <v>44</v>
      </c>
      <c r="O72">
        <v>38.08</v>
      </c>
      <c r="P72">
        <v>0</v>
      </c>
      <c r="Q72">
        <v>238.49</v>
      </c>
      <c r="R72">
        <v>10503.6</v>
      </c>
      <c r="S72">
        <v>1662.284656</v>
      </c>
      <c r="T72">
        <v>2040.9657319524399</v>
      </c>
      <c r="U72">
        <v>0.527480530386367</v>
      </c>
      <c r="V72">
        <v>0.156148977892027</v>
      </c>
      <c r="W72">
        <v>8.8261640068943801E-3</v>
      </c>
      <c r="X72">
        <v>8554.7999999999993</v>
      </c>
      <c r="Y72">
        <v>92.7</v>
      </c>
      <c r="Z72">
        <v>61553.531823085199</v>
      </c>
      <c r="AA72">
        <v>16.0729166666667</v>
      </c>
      <c r="AB72">
        <v>17.931873311758402</v>
      </c>
      <c r="AC72">
        <v>13</v>
      </c>
      <c r="AD72">
        <v>127.868050461538</v>
      </c>
      <c r="AE72">
        <v>0.42749999999999999</v>
      </c>
      <c r="AF72">
        <v>0.12157892322976099</v>
      </c>
      <c r="AG72">
        <v>0.164490922613969</v>
      </c>
      <c r="AH72">
        <v>0.28117444044176498</v>
      </c>
      <c r="AI72">
        <v>194.13642473037399</v>
      </c>
      <c r="AJ72">
        <v>5.8134279383966998</v>
      </c>
      <c r="AK72">
        <v>0.84027045954572199</v>
      </c>
      <c r="AL72">
        <v>3.5678362926466498</v>
      </c>
      <c r="AM72">
        <v>1.9</v>
      </c>
      <c r="AN72">
        <v>1.0369203532754701</v>
      </c>
      <c r="AO72">
        <v>70</v>
      </c>
      <c r="AP72">
        <v>3.07219662058372E-3</v>
      </c>
      <c r="AQ72">
        <v>4.66</v>
      </c>
      <c r="AR72">
        <v>2.6067318976242899</v>
      </c>
      <c r="AS72">
        <v>60122.35</v>
      </c>
      <c r="AT72">
        <v>0.47551021449922698</v>
      </c>
      <c r="AU72">
        <v>17459976.93</v>
      </c>
    </row>
    <row r="73" spans="1:47" ht="15" x14ac:dyDescent="0.25">
      <c r="A73" s="150" t="s">
        <v>857</v>
      </c>
      <c r="B73" s="150" t="s">
        <v>544</v>
      </c>
      <c r="C73" t="s">
        <v>295</v>
      </c>
      <c r="D73" t="s">
        <v>1561</v>
      </c>
      <c r="E73">
        <v>84.561000000000007</v>
      </c>
      <c r="F73" t="s">
        <v>1561</v>
      </c>
      <c r="G73" s="151">
        <v>2617854</v>
      </c>
      <c r="H73">
        <v>0.33627959224832299</v>
      </c>
      <c r="I73">
        <v>2621413</v>
      </c>
      <c r="J73">
        <v>1.09168568846625E-2</v>
      </c>
      <c r="K73">
        <v>0.58278575376285102</v>
      </c>
      <c r="L73" s="152">
        <v>278572.8333</v>
      </c>
      <c r="M73" s="151">
        <v>33796.5</v>
      </c>
      <c r="N73">
        <v>35</v>
      </c>
      <c r="O73">
        <v>48.59</v>
      </c>
      <c r="P73">
        <v>0</v>
      </c>
      <c r="Q73">
        <v>-272.89</v>
      </c>
      <c r="R73">
        <v>12641.8</v>
      </c>
      <c r="S73">
        <v>1444.594836</v>
      </c>
      <c r="T73">
        <v>1904.3879000494001</v>
      </c>
      <c r="U73">
        <v>0.61494495471116295</v>
      </c>
      <c r="V73">
        <v>0.21157321235225601</v>
      </c>
      <c r="W73">
        <v>0</v>
      </c>
      <c r="X73">
        <v>9589.6</v>
      </c>
      <c r="Y73">
        <v>125.46</v>
      </c>
      <c r="Z73">
        <v>46932.065997130601</v>
      </c>
      <c r="AA73">
        <v>15.3402777777778</v>
      </c>
      <c r="AB73">
        <v>11.514385748445701</v>
      </c>
      <c r="AC73">
        <v>13</v>
      </c>
      <c r="AD73">
        <v>111.122679692308</v>
      </c>
      <c r="AE73">
        <v>0.54620000000000002</v>
      </c>
      <c r="AF73">
        <v>9.8508873382444698E-2</v>
      </c>
      <c r="AG73">
        <v>0.235310194815573</v>
      </c>
      <c r="AH73">
        <v>0.33774235128441399</v>
      </c>
      <c r="AI73">
        <v>233.23217804995701</v>
      </c>
      <c r="AJ73">
        <v>5.37776286187471</v>
      </c>
      <c r="AK73">
        <v>0.93923241305212402</v>
      </c>
      <c r="AL73">
        <v>2.5365582650196199</v>
      </c>
      <c r="AM73">
        <v>0</v>
      </c>
      <c r="AN73">
        <v>1.6675394379491</v>
      </c>
      <c r="AO73">
        <v>128</v>
      </c>
      <c r="AP73">
        <v>0.23529411764705899</v>
      </c>
      <c r="AQ73">
        <v>6.14</v>
      </c>
      <c r="AR73">
        <v>3.1382366605347101</v>
      </c>
      <c r="AS73">
        <v>10855.63</v>
      </c>
      <c r="AT73">
        <v>0.44856868088652102</v>
      </c>
      <c r="AU73">
        <v>18262237.010000002</v>
      </c>
    </row>
    <row r="74" spans="1:47" ht="15" x14ac:dyDescent="0.25">
      <c r="A74" s="150" t="s">
        <v>858</v>
      </c>
      <c r="B74" s="150" t="s">
        <v>600</v>
      </c>
      <c r="C74" t="s">
        <v>128</v>
      </c>
      <c r="D74" t="s">
        <v>1561</v>
      </c>
      <c r="E74">
        <v>93.307000000000002</v>
      </c>
      <c r="F74" t="s">
        <v>1561</v>
      </c>
      <c r="G74" s="151">
        <v>2839493</v>
      </c>
      <c r="H74">
        <v>0.83766961631995696</v>
      </c>
      <c r="I74">
        <v>2914627</v>
      </c>
      <c r="J74">
        <v>0</v>
      </c>
      <c r="K74">
        <v>0.73824922383469105</v>
      </c>
      <c r="L74" s="152">
        <v>274237.451</v>
      </c>
      <c r="M74" s="151">
        <v>45815</v>
      </c>
      <c r="N74">
        <v>91</v>
      </c>
      <c r="O74">
        <v>53.7</v>
      </c>
      <c r="P74">
        <v>0</v>
      </c>
      <c r="Q74">
        <v>148.38</v>
      </c>
      <c r="R74">
        <v>11032</v>
      </c>
      <c r="S74">
        <v>2082.4798470000001</v>
      </c>
      <c r="T74">
        <v>2367.68734311455</v>
      </c>
      <c r="U74">
        <v>0.191713064390582</v>
      </c>
      <c r="V74">
        <v>0.110454345251582</v>
      </c>
      <c r="W74">
        <v>7.8971991127268805E-3</v>
      </c>
      <c r="X74">
        <v>9703.1</v>
      </c>
      <c r="Y74">
        <v>136.36000000000001</v>
      </c>
      <c r="Z74">
        <v>60181.732839542397</v>
      </c>
      <c r="AA74">
        <v>14.758169934640501</v>
      </c>
      <c r="AB74">
        <v>15.2719261293635</v>
      </c>
      <c r="AC74">
        <v>13.38</v>
      </c>
      <c r="AD74">
        <v>155.64124417040401</v>
      </c>
      <c r="AE74">
        <v>0.23749999999999999</v>
      </c>
      <c r="AF74">
        <v>0.105824708362988</v>
      </c>
      <c r="AG74">
        <v>0.167351022453016</v>
      </c>
      <c r="AH74">
        <v>0.27510795700075302</v>
      </c>
      <c r="AI74">
        <v>169.11232082621899</v>
      </c>
      <c r="AJ74">
        <v>4.42294000391853</v>
      </c>
      <c r="AK74">
        <v>0.93354842648357494</v>
      </c>
      <c r="AL74">
        <v>2.01776893742564</v>
      </c>
      <c r="AM74">
        <v>1</v>
      </c>
      <c r="AN74">
        <v>1.4082012919087901</v>
      </c>
      <c r="AO74">
        <v>71</v>
      </c>
      <c r="AP74">
        <v>4.0404040404040401E-2</v>
      </c>
      <c r="AQ74">
        <v>12.17</v>
      </c>
      <c r="AR74">
        <v>2.74272315666984</v>
      </c>
      <c r="AS74">
        <v>125227.72</v>
      </c>
      <c r="AT74">
        <v>0.39353188622824697</v>
      </c>
      <c r="AU74">
        <v>22973991.84</v>
      </c>
    </row>
    <row r="75" spans="1:47" ht="15" x14ac:dyDescent="0.25">
      <c r="A75" s="150" t="s">
        <v>859</v>
      </c>
      <c r="B75" s="150" t="s">
        <v>473</v>
      </c>
      <c r="C75" t="s">
        <v>162</v>
      </c>
      <c r="D75" t="s">
        <v>1561</v>
      </c>
      <c r="E75">
        <v>93.570999999999998</v>
      </c>
      <c r="F75" t="s">
        <v>1561</v>
      </c>
      <c r="G75" s="151">
        <v>1462569</v>
      </c>
      <c r="H75">
        <v>0.51856502088595102</v>
      </c>
      <c r="I75">
        <v>876013</v>
      </c>
      <c r="J75">
        <v>0</v>
      </c>
      <c r="K75">
        <v>0.70321435029636903</v>
      </c>
      <c r="L75" s="152">
        <v>297755.74829999998</v>
      </c>
      <c r="M75" s="151">
        <v>51345</v>
      </c>
      <c r="N75">
        <v>0</v>
      </c>
      <c r="O75">
        <v>77.069999999999993</v>
      </c>
      <c r="P75">
        <v>0</v>
      </c>
      <c r="Q75">
        <v>-47.12</v>
      </c>
      <c r="R75">
        <v>13290.3</v>
      </c>
      <c r="S75">
        <v>2133.4804549999999</v>
      </c>
      <c r="T75">
        <v>2513.8522314089</v>
      </c>
      <c r="U75">
        <v>0.15634177300208699</v>
      </c>
      <c r="V75">
        <v>0.145528887912873</v>
      </c>
      <c r="W75">
        <v>6.5620474596754597E-3</v>
      </c>
      <c r="X75">
        <v>11279.4</v>
      </c>
      <c r="Y75">
        <v>144.57</v>
      </c>
      <c r="Z75">
        <v>65702.392128380699</v>
      </c>
      <c r="AA75">
        <v>14.9868421052632</v>
      </c>
      <c r="AB75">
        <v>14.757421698830999</v>
      </c>
      <c r="AC75">
        <v>18</v>
      </c>
      <c r="AD75">
        <v>118.526691944444</v>
      </c>
      <c r="AE75">
        <v>0.36809999999999998</v>
      </c>
      <c r="AF75">
        <v>0.109429166728293</v>
      </c>
      <c r="AG75">
        <v>0.16058406114643201</v>
      </c>
      <c r="AH75">
        <v>0.27405281073930599</v>
      </c>
      <c r="AI75">
        <v>165.815908540864</v>
      </c>
      <c r="AJ75">
        <v>8.4099248936440905</v>
      </c>
      <c r="AK75">
        <v>1.19433462892033</v>
      </c>
      <c r="AL75">
        <v>4.3479732873517696</v>
      </c>
      <c r="AM75">
        <v>1.5</v>
      </c>
      <c r="AN75">
        <v>1.0599722807048999</v>
      </c>
      <c r="AO75">
        <v>206</v>
      </c>
      <c r="AP75">
        <v>0</v>
      </c>
      <c r="AQ75">
        <v>2.57</v>
      </c>
      <c r="AR75">
        <v>4.2389096910259401</v>
      </c>
      <c r="AS75">
        <v>-201268.92</v>
      </c>
      <c r="AT75">
        <v>0.39957400656540498</v>
      </c>
      <c r="AU75">
        <v>28354682.84</v>
      </c>
    </row>
    <row r="76" spans="1:47" ht="15" x14ac:dyDescent="0.25">
      <c r="A76" s="150" t="s">
        <v>860</v>
      </c>
      <c r="B76" s="150" t="s">
        <v>131</v>
      </c>
      <c r="C76" t="s">
        <v>132</v>
      </c>
      <c r="D76" t="s">
        <v>1561</v>
      </c>
      <c r="E76">
        <v>77.635000000000005</v>
      </c>
      <c r="F76" t="s">
        <v>1561</v>
      </c>
      <c r="G76" s="151">
        <v>452853</v>
      </c>
      <c r="H76">
        <v>0.63778783959421503</v>
      </c>
      <c r="I76">
        <v>-209719</v>
      </c>
      <c r="J76">
        <v>0</v>
      </c>
      <c r="K76">
        <v>0.57889140929675598</v>
      </c>
      <c r="L76" s="152">
        <v>82344.037700000001</v>
      </c>
      <c r="M76" t="s">
        <v>1556</v>
      </c>
      <c r="N76">
        <v>0</v>
      </c>
      <c r="O76">
        <v>104.73</v>
      </c>
      <c r="P76">
        <v>2.34</v>
      </c>
      <c r="Q76">
        <v>-349.75</v>
      </c>
      <c r="R76">
        <v>14763</v>
      </c>
      <c r="S76">
        <v>1039.4406839999999</v>
      </c>
      <c r="T76">
        <v>1444.44347569604</v>
      </c>
      <c r="U76">
        <v>0</v>
      </c>
      <c r="V76">
        <v>0</v>
      </c>
      <c r="W76">
        <v>0</v>
      </c>
      <c r="X76">
        <v>10623.7</v>
      </c>
      <c r="Y76">
        <v>82</v>
      </c>
      <c r="Z76">
        <v>54753.451219512201</v>
      </c>
      <c r="AA76">
        <v>14.0120481927711</v>
      </c>
      <c r="AB76">
        <v>12.676105902439</v>
      </c>
      <c r="AC76">
        <v>9</v>
      </c>
      <c r="AD76">
        <v>115.49340933333301</v>
      </c>
      <c r="AE76">
        <v>0.52239999999999998</v>
      </c>
      <c r="AF76">
        <v>0.112200066969005</v>
      </c>
      <c r="AG76">
        <v>0.195544029559515</v>
      </c>
      <c r="AH76">
        <v>0.31549327733521798</v>
      </c>
      <c r="AI76">
        <v>268.71278399951501</v>
      </c>
      <c r="AJ76">
        <v>4.4124770238193296</v>
      </c>
      <c r="AK76">
        <v>1.05654685995181</v>
      </c>
      <c r="AL76">
        <v>2.23211602836981</v>
      </c>
      <c r="AM76">
        <v>1</v>
      </c>
      <c r="AN76">
        <v>1.1337638434502999</v>
      </c>
      <c r="AO76">
        <v>6</v>
      </c>
      <c r="AP76">
        <v>0</v>
      </c>
      <c r="AQ76">
        <v>49.33</v>
      </c>
      <c r="AR76">
        <v>3.4695191596890398</v>
      </c>
      <c r="AS76">
        <v>87465.950000000099</v>
      </c>
      <c r="AT76">
        <v>0.66024290168474198</v>
      </c>
      <c r="AU76">
        <v>15345300.970000001</v>
      </c>
    </row>
    <row r="77" spans="1:47" ht="15" x14ac:dyDescent="0.25">
      <c r="A77" s="150" t="s">
        <v>861</v>
      </c>
      <c r="B77" s="150" t="s">
        <v>344</v>
      </c>
      <c r="C77" t="s">
        <v>345</v>
      </c>
      <c r="D77" t="s">
        <v>1561</v>
      </c>
      <c r="E77">
        <v>75.584999999999994</v>
      </c>
      <c r="F77" t="s">
        <v>1561</v>
      </c>
      <c r="G77" s="151">
        <v>272201</v>
      </c>
      <c r="H77">
        <v>0.515440446076736</v>
      </c>
      <c r="I77">
        <v>146201</v>
      </c>
      <c r="J77">
        <v>2.34988381976684E-3</v>
      </c>
      <c r="K77">
        <v>0.64854791596403605</v>
      </c>
      <c r="L77" s="152">
        <v>183053.74</v>
      </c>
      <c r="M77" s="151">
        <v>32424</v>
      </c>
      <c r="N77">
        <v>27</v>
      </c>
      <c r="O77">
        <v>21.95</v>
      </c>
      <c r="P77">
        <v>0</v>
      </c>
      <c r="Q77">
        <v>-99.24</v>
      </c>
      <c r="R77">
        <v>15766.3</v>
      </c>
      <c r="S77">
        <v>729.48747600000002</v>
      </c>
      <c r="T77">
        <v>889.341542005061</v>
      </c>
      <c r="U77">
        <v>0.39531695949225598</v>
      </c>
      <c r="V77">
        <v>0.16848218652625599</v>
      </c>
      <c r="W77">
        <v>0</v>
      </c>
      <c r="X77">
        <v>12932.4</v>
      </c>
      <c r="Y77">
        <v>57.25</v>
      </c>
      <c r="Z77">
        <v>48837.310043668098</v>
      </c>
      <c r="AA77">
        <v>12.2241379310345</v>
      </c>
      <c r="AB77">
        <v>12.7421393187773</v>
      </c>
      <c r="AC77">
        <v>10</v>
      </c>
      <c r="AD77">
        <v>72.948747600000004</v>
      </c>
      <c r="AE77">
        <v>0.33250000000000002</v>
      </c>
      <c r="AF77">
        <v>9.0246436062535199E-2</v>
      </c>
      <c r="AG77">
        <v>0.30717979496456799</v>
      </c>
      <c r="AH77">
        <v>0.39896573868707202</v>
      </c>
      <c r="AI77">
        <v>241.24334658214201</v>
      </c>
      <c r="AJ77">
        <v>5.4055573233930403</v>
      </c>
      <c r="AK77">
        <v>0.71207177925265897</v>
      </c>
      <c r="AL77">
        <v>2.6233576347849801</v>
      </c>
      <c r="AM77">
        <v>0</v>
      </c>
      <c r="AN77">
        <v>1.4695333329182301</v>
      </c>
      <c r="AO77">
        <v>157</v>
      </c>
      <c r="AP77">
        <v>0</v>
      </c>
      <c r="AQ77">
        <v>1.78</v>
      </c>
      <c r="AR77">
        <v>3.0499583720324202</v>
      </c>
      <c r="AS77">
        <v>-76696.66</v>
      </c>
      <c r="AT77">
        <v>0.590734382029793</v>
      </c>
      <c r="AU77">
        <v>11501332.859999999</v>
      </c>
    </row>
    <row r="78" spans="1:47" ht="15" x14ac:dyDescent="0.25">
      <c r="A78" s="150" t="s">
        <v>862</v>
      </c>
      <c r="B78" s="150" t="s">
        <v>133</v>
      </c>
      <c r="C78" t="s">
        <v>134</v>
      </c>
      <c r="D78" t="s">
        <v>1561</v>
      </c>
      <c r="E78">
        <v>82.018000000000001</v>
      </c>
      <c r="F78" t="s">
        <v>1561</v>
      </c>
      <c r="G78" s="151">
        <v>1005258</v>
      </c>
      <c r="H78">
        <v>0.31157241277654402</v>
      </c>
      <c r="I78">
        <v>877495</v>
      </c>
      <c r="J78">
        <v>0</v>
      </c>
      <c r="K78">
        <v>0.69559257180678402</v>
      </c>
      <c r="L78" s="152">
        <v>133673.33110000001</v>
      </c>
      <c r="M78" s="151">
        <v>28865</v>
      </c>
      <c r="N78">
        <v>40</v>
      </c>
      <c r="O78">
        <v>60.64</v>
      </c>
      <c r="P78">
        <v>0</v>
      </c>
      <c r="Q78">
        <v>-177.78</v>
      </c>
      <c r="R78">
        <v>11978.3</v>
      </c>
      <c r="S78">
        <v>1864.2293990000001</v>
      </c>
      <c r="T78">
        <v>2518.2867805575502</v>
      </c>
      <c r="U78">
        <v>0.73333180762696504</v>
      </c>
      <c r="V78">
        <v>0.20037156489451999</v>
      </c>
      <c r="W78">
        <v>8.4979048224955098E-3</v>
      </c>
      <c r="X78">
        <v>8867.2999999999993</v>
      </c>
      <c r="Y78">
        <v>127.5</v>
      </c>
      <c r="Z78">
        <v>52612.580392156902</v>
      </c>
      <c r="AA78">
        <v>13.618320610687</v>
      </c>
      <c r="AB78">
        <v>14.6214070509804</v>
      </c>
      <c r="AC78">
        <v>14.5</v>
      </c>
      <c r="AD78">
        <v>128.56754475862101</v>
      </c>
      <c r="AE78">
        <v>0.73619999999999997</v>
      </c>
      <c r="AF78">
        <v>0.10100316481287699</v>
      </c>
      <c r="AG78">
        <v>0.21026413700757199</v>
      </c>
      <c r="AH78">
        <v>0.31485333885396599</v>
      </c>
      <c r="AI78">
        <v>226.09663822815801</v>
      </c>
      <c r="AJ78">
        <v>5.6836240676068099</v>
      </c>
      <c r="AK78">
        <v>1.3782773739252601</v>
      </c>
      <c r="AL78">
        <v>3.1824851955890399</v>
      </c>
      <c r="AM78">
        <v>4.9000000000000004</v>
      </c>
      <c r="AN78">
        <v>1.16994184319683</v>
      </c>
      <c r="AO78">
        <v>77</v>
      </c>
      <c r="AP78">
        <v>0.484615384615385</v>
      </c>
      <c r="AQ78">
        <v>6.53</v>
      </c>
      <c r="AR78">
        <v>2.6662084806646198</v>
      </c>
      <c r="AS78">
        <v>142612.47</v>
      </c>
      <c r="AT78">
        <v>0.49032175048443299</v>
      </c>
      <c r="AU78">
        <v>22330305.98</v>
      </c>
    </row>
    <row r="79" spans="1:47" ht="15" x14ac:dyDescent="0.25">
      <c r="A79" s="150" t="s">
        <v>863</v>
      </c>
      <c r="B79" s="150" t="s">
        <v>135</v>
      </c>
      <c r="C79" t="s">
        <v>136</v>
      </c>
      <c r="D79" t="s">
        <v>1561</v>
      </c>
      <c r="E79">
        <v>71.215999999999994</v>
      </c>
      <c r="F79" t="s">
        <v>1561</v>
      </c>
      <c r="G79" s="151">
        <v>646845</v>
      </c>
      <c r="H79">
        <v>0.22971591583551901</v>
      </c>
      <c r="I79">
        <v>648452</v>
      </c>
      <c r="J79">
        <v>2.0622106900762799E-2</v>
      </c>
      <c r="K79">
        <v>0.64099909555676404</v>
      </c>
      <c r="L79" s="152">
        <v>45919.816599999998</v>
      </c>
      <c r="M79" s="151">
        <v>24474.5</v>
      </c>
      <c r="N79">
        <v>7</v>
      </c>
      <c r="O79">
        <v>102.65</v>
      </c>
      <c r="P79">
        <v>24.67</v>
      </c>
      <c r="Q79">
        <v>-177.08</v>
      </c>
      <c r="R79">
        <v>16117.4</v>
      </c>
      <c r="S79">
        <v>1001.539394</v>
      </c>
      <c r="T79">
        <v>1389.7173485273599</v>
      </c>
      <c r="U79">
        <v>0.99874901276224803</v>
      </c>
      <c r="V79">
        <v>0.15429181410711401</v>
      </c>
      <c r="W79">
        <v>0.118655477469916</v>
      </c>
      <c r="X79">
        <v>11615.5</v>
      </c>
      <c r="Y79">
        <v>80.599999999999994</v>
      </c>
      <c r="Z79">
        <v>53656.021091811403</v>
      </c>
      <c r="AA79">
        <v>12.5119047619048</v>
      </c>
      <c r="AB79">
        <v>12.4260470719603</v>
      </c>
      <c r="AC79">
        <v>13.17</v>
      </c>
      <c r="AD79">
        <v>76.047030675778302</v>
      </c>
      <c r="AE79">
        <v>0.55810000000000004</v>
      </c>
      <c r="AF79">
        <v>0.130295206400248</v>
      </c>
      <c r="AG79">
        <v>0.14115529806018501</v>
      </c>
      <c r="AH79">
        <v>0.26897964516495498</v>
      </c>
      <c r="AI79">
        <v>276.574243269357</v>
      </c>
      <c r="AJ79">
        <v>7.8136532851985603</v>
      </c>
      <c r="AK79">
        <v>1.8950548736462101</v>
      </c>
      <c r="AL79">
        <v>4.7161753068592098</v>
      </c>
      <c r="AM79">
        <v>0.5</v>
      </c>
      <c r="AN79">
        <v>0.19197588516359301</v>
      </c>
      <c r="AO79">
        <v>4</v>
      </c>
      <c r="AP79">
        <v>6.0563380281690102E-2</v>
      </c>
      <c r="AQ79">
        <v>11.75</v>
      </c>
      <c r="AR79">
        <v>3.1156410442236901</v>
      </c>
      <c r="AS79">
        <v>-40347.730000000098</v>
      </c>
      <c r="AT79">
        <v>0.584511317895411</v>
      </c>
      <c r="AU79">
        <v>16142233.51</v>
      </c>
    </row>
    <row r="80" spans="1:47" ht="15" x14ac:dyDescent="0.25">
      <c r="A80" s="150" t="s">
        <v>864</v>
      </c>
      <c r="B80" s="150" t="s">
        <v>487</v>
      </c>
      <c r="C80" t="s">
        <v>122</v>
      </c>
      <c r="D80" t="s">
        <v>1561</v>
      </c>
      <c r="E80">
        <v>89.454999999999998</v>
      </c>
      <c r="F80" t="s">
        <v>1561</v>
      </c>
      <c r="G80" s="151">
        <v>4645560</v>
      </c>
      <c r="H80">
        <v>0.76447953012226</v>
      </c>
      <c r="I80">
        <v>4645560</v>
      </c>
      <c r="J80">
        <v>5.68395919157482E-3</v>
      </c>
      <c r="K80">
        <v>0.67290729621936995</v>
      </c>
      <c r="L80" s="152">
        <v>135661.1648</v>
      </c>
      <c r="M80" s="151">
        <v>43761.5</v>
      </c>
      <c r="N80">
        <v>69</v>
      </c>
      <c r="O80">
        <v>156.02000000000001</v>
      </c>
      <c r="P80">
        <v>1</v>
      </c>
      <c r="Q80">
        <v>21.19</v>
      </c>
      <c r="R80">
        <v>11917.8</v>
      </c>
      <c r="S80">
        <v>3668.8353630000001</v>
      </c>
      <c r="T80">
        <v>4546.3277882413004</v>
      </c>
      <c r="U80">
        <v>0.31900022083384</v>
      </c>
      <c r="V80">
        <v>0.144611855127281</v>
      </c>
      <c r="W80">
        <v>5.0715149520324798E-2</v>
      </c>
      <c r="X80">
        <v>9617.5</v>
      </c>
      <c r="Y80">
        <v>237.3</v>
      </c>
      <c r="Z80">
        <v>63292.025790139101</v>
      </c>
      <c r="AA80">
        <v>12.8467741935484</v>
      </c>
      <c r="AB80">
        <v>15.460747420986101</v>
      </c>
      <c r="AC80">
        <v>23.2</v>
      </c>
      <c r="AD80">
        <v>158.13945530172401</v>
      </c>
      <c r="AE80">
        <v>0.30880000000000002</v>
      </c>
      <c r="AF80">
        <v>0.12446163527845901</v>
      </c>
      <c r="AG80">
        <v>0.14960363219949699</v>
      </c>
      <c r="AH80">
        <v>0.27955057216609103</v>
      </c>
      <c r="AI80">
        <v>158.33307917229601</v>
      </c>
      <c r="AJ80">
        <v>6.0475877004224499</v>
      </c>
      <c r="AK80">
        <v>1.1786049874504601</v>
      </c>
      <c r="AL80">
        <v>0.557372154836133</v>
      </c>
      <c r="AM80">
        <v>0.5</v>
      </c>
      <c r="AN80">
        <v>0.59132467516051102</v>
      </c>
      <c r="AO80">
        <v>32</v>
      </c>
      <c r="AP80">
        <v>0.40756302521008397</v>
      </c>
      <c r="AQ80">
        <v>18.190000000000001</v>
      </c>
      <c r="AR80">
        <v>2.7247033416921802</v>
      </c>
      <c r="AS80">
        <v>231065.32</v>
      </c>
      <c r="AT80">
        <v>0.50243918962865297</v>
      </c>
      <c r="AU80">
        <v>43724430.479999997</v>
      </c>
    </row>
    <row r="81" spans="1:47" ht="15" x14ac:dyDescent="0.25">
      <c r="A81" s="150" t="s">
        <v>865</v>
      </c>
      <c r="B81" s="150" t="s">
        <v>586</v>
      </c>
      <c r="C81" t="s">
        <v>136</v>
      </c>
      <c r="D81" t="s">
        <v>1561</v>
      </c>
      <c r="E81">
        <v>104.553</v>
      </c>
      <c r="F81" t="s">
        <v>1561</v>
      </c>
      <c r="G81" s="151">
        <v>2017553</v>
      </c>
      <c r="H81">
        <v>0.60396707821861495</v>
      </c>
      <c r="I81">
        <v>1546255</v>
      </c>
      <c r="J81">
        <v>0</v>
      </c>
      <c r="K81">
        <v>0.75554305398125299</v>
      </c>
      <c r="L81" s="152">
        <v>228995.37890000001</v>
      </c>
      <c r="M81" s="151">
        <v>45815</v>
      </c>
      <c r="N81">
        <v>65</v>
      </c>
      <c r="O81">
        <v>45.21</v>
      </c>
      <c r="P81">
        <v>0</v>
      </c>
      <c r="Q81">
        <v>-123.91</v>
      </c>
      <c r="R81">
        <v>11057.1</v>
      </c>
      <c r="S81">
        <v>2491.944974</v>
      </c>
      <c r="T81">
        <v>2794.13539802373</v>
      </c>
      <c r="U81">
        <v>0.10657076691935</v>
      </c>
      <c r="V81">
        <v>9.8742293897858796E-2</v>
      </c>
      <c r="W81">
        <v>5.1300871942929196E-3</v>
      </c>
      <c r="X81">
        <v>9861.2000000000007</v>
      </c>
      <c r="Y81">
        <v>153.66</v>
      </c>
      <c r="Z81">
        <v>71509.043342444405</v>
      </c>
      <c r="AA81">
        <v>17.624203821656</v>
      </c>
      <c r="AB81">
        <v>16.217265221918499</v>
      </c>
      <c r="AC81">
        <v>12.54</v>
      </c>
      <c r="AD81">
        <v>198.71969489633199</v>
      </c>
      <c r="AE81">
        <v>0.4037</v>
      </c>
      <c r="AF81">
        <v>0.118566006036671</v>
      </c>
      <c r="AG81">
        <v>0.15749243230028501</v>
      </c>
      <c r="AH81">
        <v>0.279904264777534</v>
      </c>
      <c r="AI81">
        <v>172.734953817644</v>
      </c>
      <c r="AJ81">
        <v>4.8430117831272703</v>
      </c>
      <c r="AK81">
        <v>1.0766563982474</v>
      </c>
      <c r="AL81">
        <v>2.94026330828954</v>
      </c>
      <c r="AM81">
        <v>1</v>
      </c>
      <c r="AN81">
        <v>0.83148986590797302</v>
      </c>
      <c r="AO81">
        <v>30</v>
      </c>
      <c r="AP81">
        <v>0.15913555992141501</v>
      </c>
      <c r="AQ81">
        <v>33.43</v>
      </c>
      <c r="AR81">
        <v>4.5447602012174304</v>
      </c>
      <c r="AS81">
        <v>-51701.72</v>
      </c>
      <c r="AT81">
        <v>0.38174554366740598</v>
      </c>
      <c r="AU81">
        <v>27553644.059999999</v>
      </c>
    </row>
    <row r="82" spans="1:47" ht="15" x14ac:dyDescent="0.25">
      <c r="A82" s="150" t="s">
        <v>866</v>
      </c>
      <c r="B82" s="150" t="s">
        <v>137</v>
      </c>
      <c r="C82" t="s">
        <v>100</v>
      </c>
      <c r="D82" t="s">
        <v>1561</v>
      </c>
      <c r="E82">
        <v>64.429000000000002</v>
      </c>
      <c r="F82" t="s">
        <v>1561</v>
      </c>
      <c r="G82" s="151">
        <v>9004867</v>
      </c>
      <c r="H82">
        <v>0.110748109776957</v>
      </c>
      <c r="I82">
        <v>7266498</v>
      </c>
      <c r="J82">
        <v>0</v>
      </c>
      <c r="K82">
        <v>0.68704729816492904</v>
      </c>
      <c r="L82" s="152">
        <v>66725.285300000003</v>
      </c>
      <c r="M82" s="151">
        <v>23074</v>
      </c>
      <c r="N82">
        <v>150</v>
      </c>
      <c r="O82">
        <v>1140.51</v>
      </c>
      <c r="P82">
        <v>632.63</v>
      </c>
      <c r="Q82">
        <v>-371.66</v>
      </c>
      <c r="R82">
        <v>16374.2</v>
      </c>
      <c r="S82">
        <v>7927.8426419999996</v>
      </c>
      <c r="T82">
        <v>11218.110828119599</v>
      </c>
      <c r="U82">
        <v>1</v>
      </c>
      <c r="V82">
        <v>0.17005772552265</v>
      </c>
      <c r="W82">
        <v>3.1935826609208302E-2</v>
      </c>
      <c r="X82">
        <v>11571.6</v>
      </c>
      <c r="Y82">
        <v>627.98</v>
      </c>
      <c r="Z82">
        <v>69526.566068983098</v>
      </c>
      <c r="AA82">
        <v>15.6794117647059</v>
      </c>
      <c r="AB82">
        <v>12.624355301124201</v>
      </c>
      <c r="AC82">
        <v>93.01</v>
      </c>
      <c r="AD82">
        <v>85.236454596279998</v>
      </c>
      <c r="AE82">
        <v>0.48680000000000001</v>
      </c>
      <c r="AF82">
        <v>0.12446569113305</v>
      </c>
      <c r="AG82">
        <v>0.163143883753644</v>
      </c>
      <c r="AH82">
        <v>0.29530800819415698</v>
      </c>
      <c r="AI82">
        <v>251.729012559783</v>
      </c>
      <c r="AJ82">
        <v>6.4079249805077803</v>
      </c>
      <c r="AK82">
        <v>1.1642644818677299</v>
      </c>
      <c r="AL82">
        <v>3.9176986803416201</v>
      </c>
      <c r="AM82">
        <v>2.5</v>
      </c>
      <c r="AN82">
        <v>0.49893386680069002</v>
      </c>
      <c r="AO82">
        <v>17</v>
      </c>
      <c r="AP82">
        <v>2.9953917050691201E-2</v>
      </c>
      <c r="AQ82">
        <v>69.650000000000006</v>
      </c>
      <c r="AR82">
        <v>4.7009076001827399</v>
      </c>
      <c r="AS82">
        <v>-1753068.87</v>
      </c>
      <c r="AT82">
        <v>0.372574386815271</v>
      </c>
      <c r="AU82">
        <v>129811920.08</v>
      </c>
    </row>
    <row r="83" spans="1:47" ht="15" x14ac:dyDescent="0.25">
      <c r="A83" s="150" t="s">
        <v>867</v>
      </c>
      <c r="B83" s="150" t="s">
        <v>707</v>
      </c>
      <c r="C83" t="s">
        <v>100</v>
      </c>
      <c r="D83" t="s">
        <v>1561</v>
      </c>
      <c r="E83">
        <v>86.113</v>
      </c>
      <c r="F83" t="s">
        <v>1561</v>
      </c>
      <c r="G83" s="151">
        <v>457205</v>
      </c>
      <c r="H83">
        <v>0.34452888595568398</v>
      </c>
      <c r="I83">
        <v>310406</v>
      </c>
      <c r="J83">
        <v>3.8830109247924701E-3</v>
      </c>
      <c r="K83">
        <v>0.70529787853679804</v>
      </c>
      <c r="L83" s="152">
        <v>226420.0491</v>
      </c>
      <c r="M83" s="151">
        <v>31485</v>
      </c>
      <c r="N83">
        <v>50</v>
      </c>
      <c r="O83">
        <v>45.51</v>
      </c>
      <c r="P83">
        <v>0</v>
      </c>
      <c r="Q83">
        <v>-6.22</v>
      </c>
      <c r="R83">
        <v>14265</v>
      </c>
      <c r="S83">
        <v>1851.325585</v>
      </c>
      <c r="T83">
        <v>2431.2463593285102</v>
      </c>
      <c r="U83">
        <v>0.81707014706437997</v>
      </c>
      <c r="V83">
        <v>0.152050616747675</v>
      </c>
      <c r="W83">
        <v>2.1606140121484901E-3</v>
      </c>
      <c r="X83">
        <v>10862.4</v>
      </c>
      <c r="Y83">
        <v>126.05</v>
      </c>
      <c r="Z83">
        <v>72252.503768345894</v>
      </c>
      <c r="AA83">
        <v>15.5075757575758</v>
      </c>
      <c r="AB83">
        <v>14.6872319317731</v>
      </c>
      <c r="AC83">
        <v>15</v>
      </c>
      <c r="AD83">
        <v>123.42170566666699</v>
      </c>
      <c r="AE83">
        <v>0.28489999999999999</v>
      </c>
      <c r="AF83">
        <v>0.114294609379138</v>
      </c>
      <c r="AG83">
        <v>0.15388358305852601</v>
      </c>
      <c r="AH83">
        <v>0.27169349946065802</v>
      </c>
      <c r="AI83">
        <v>205.33017157001001</v>
      </c>
      <c r="AJ83">
        <v>4.8275499364696</v>
      </c>
      <c r="AK83">
        <v>0.93980096439930205</v>
      </c>
      <c r="AL83">
        <v>2.8206527452233798</v>
      </c>
      <c r="AM83">
        <v>1.9</v>
      </c>
      <c r="AN83">
        <v>0.85111064057399</v>
      </c>
      <c r="AO83">
        <v>36</v>
      </c>
      <c r="AP83">
        <v>1.67597765363128E-2</v>
      </c>
      <c r="AQ83">
        <v>15.53</v>
      </c>
      <c r="AR83">
        <v>3.0903648041679102</v>
      </c>
      <c r="AS83">
        <v>163697.66</v>
      </c>
      <c r="AT83">
        <v>0.64978065733130097</v>
      </c>
      <c r="AU83">
        <v>26409225.66</v>
      </c>
    </row>
    <row r="84" spans="1:47" ht="15" x14ac:dyDescent="0.25">
      <c r="A84" s="150" t="s">
        <v>868</v>
      </c>
      <c r="B84" s="150" t="s">
        <v>503</v>
      </c>
      <c r="C84" t="s">
        <v>502</v>
      </c>
      <c r="D84" t="s">
        <v>1561</v>
      </c>
      <c r="E84">
        <v>84.024000000000001</v>
      </c>
      <c r="F84" t="s">
        <v>1561</v>
      </c>
      <c r="G84" s="151">
        <v>429825</v>
      </c>
      <c r="H84">
        <v>6.4753260695289694E-2</v>
      </c>
      <c r="I84">
        <v>434767</v>
      </c>
      <c r="J84">
        <v>5.7236965932618098E-3</v>
      </c>
      <c r="K84">
        <v>0.63808826707377397</v>
      </c>
      <c r="L84" s="152">
        <v>329375.67050000001</v>
      </c>
      <c r="M84" s="151">
        <v>22837</v>
      </c>
      <c r="N84">
        <v>133</v>
      </c>
      <c r="O84">
        <v>39.01</v>
      </c>
      <c r="P84">
        <v>0</v>
      </c>
      <c r="Q84">
        <v>-25.51</v>
      </c>
      <c r="R84">
        <v>14712.6</v>
      </c>
      <c r="S84">
        <v>813.861717</v>
      </c>
      <c r="T84">
        <v>997.00526730200204</v>
      </c>
      <c r="U84">
        <v>0.39503039118286498</v>
      </c>
      <c r="V84">
        <v>0.17595223985768199</v>
      </c>
      <c r="W84">
        <v>3.6220412796262501E-2</v>
      </c>
      <c r="X84">
        <v>12010</v>
      </c>
      <c r="Y84">
        <v>71.14</v>
      </c>
      <c r="Z84">
        <v>58713.735872926598</v>
      </c>
      <c r="AA84">
        <v>13.722891566265099</v>
      </c>
      <c r="AB84">
        <v>11.4402827804329</v>
      </c>
      <c r="AC84">
        <v>13</v>
      </c>
      <c r="AD84">
        <v>62.604747461538501</v>
      </c>
      <c r="AE84">
        <v>0.47499999999999998</v>
      </c>
      <c r="AF84">
        <v>6.0894969447167102E-2</v>
      </c>
      <c r="AG84">
        <v>0.21630997920585099</v>
      </c>
      <c r="AH84">
        <v>0.280468773759389</v>
      </c>
      <c r="AI84">
        <v>0</v>
      </c>
      <c r="AJ84" t="s">
        <v>1556</v>
      </c>
      <c r="AK84" t="s">
        <v>1556</v>
      </c>
      <c r="AL84" t="s">
        <v>1556</v>
      </c>
      <c r="AM84">
        <v>1</v>
      </c>
      <c r="AN84">
        <v>1.2414030984424</v>
      </c>
      <c r="AO84">
        <v>79</v>
      </c>
      <c r="AP84">
        <v>9.8231827111984305E-2</v>
      </c>
      <c r="AQ84">
        <v>4.4800000000000004</v>
      </c>
      <c r="AR84">
        <v>4.2501481943430104</v>
      </c>
      <c r="AS84">
        <v>-137978.85</v>
      </c>
      <c r="AT84">
        <v>0.45529847670670098</v>
      </c>
      <c r="AU84">
        <v>11974015.439999999</v>
      </c>
    </row>
    <row r="85" spans="1:47" ht="15" x14ac:dyDescent="0.25">
      <c r="A85" s="150" t="s">
        <v>869</v>
      </c>
      <c r="B85" s="150" t="s">
        <v>627</v>
      </c>
      <c r="C85" t="s">
        <v>379</v>
      </c>
      <c r="D85" t="s">
        <v>1561</v>
      </c>
      <c r="E85">
        <v>83.438999999999993</v>
      </c>
      <c r="F85" t="s">
        <v>1561</v>
      </c>
      <c r="G85" s="151">
        <v>313444</v>
      </c>
      <c r="H85">
        <v>0.213358346425956</v>
      </c>
      <c r="I85">
        <v>312014</v>
      </c>
      <c r="J85">
        <v>0</v>
      </c>
      <c r="K85">
        <v>0.71673479131918805</v>
      </c>
      <c r="L85" s="152">
        <v>133484.47880000001</v>
      </c>
      <c r="M85" s="151">
        <v>36499</v>
      </c>
      <c r="N85">
        <v>68</v>
      </c>
      <c r="O85">
        <v>53.1</v>
      </c>
      <c r="P85">
        <v>0</v>
      </c>
      <c r="Q85">
        <v>-19.55</v>
      </c>
      <c r="R85">
        <v>12521.9</v>
      </c>
      <c r="S85">
        <v>1011.938055</v>
      </c>
      <c r="T85">
        <v>1266.49590150836</v>
      </c>
      <c r="U85">
        <v>0.31276863384686099</v>
      </c>
      <c r="V85">
        <v>0.18751196880326801</v>
      </c>
      <c r="W85">
        <v>9.8820278085104711E-4</v>
      </c>
      <c r="X85">
        <v>10005.1</v>
      </c>
      <c r="Y85">
        <v>69</v>
      </c>
      <c r="Z85">
        <v>54223.736811594201</v>
      </c>
      <c r="AA85">
        <v>10.9861111111111</v>
      </c>
      <c r="AB85">
        <v>14.6657689130435</v>
      </c>
      <c r="AC85">
        <v>10.26</v>
      </c>
      <c r="AD85">
        <v>98.629440058479503</v>
      </c>
      <c r="AE85">
        <v>0.33250000000000002</v>
      </c>
      <c r="AF85">
        <v>0.111976314968318</v>
      </c>
      <c r="AG85">
        <v>0.175790985205803</v>
      </c>
      <c r="AH85">
        <v>0.29222145317520598</v>
      </c>
      <c r="AI85">
        <v>3.2413051211914401</v>
      </c>
      <c r="AJ85">
        <v>443.98925304877997</v>
      </c>
      <c r="AK85">
        <v>123.36320121951201</v>
      </c>
      <c r="AL85">
        <v>182.91489329268299</v>
      </c>
      <c r="AM85">
        <v>1</v>
      </c>
      <c r="AN85">
        <v>1.5856171479119201</v>
      </c>
      <c r="AO85">
        <v>71</v>
      </c>
      <c r="AP85">
        <v>2.7397260273972601E-2</v>
      </c>
      <c r="AQ85">
        <v>4.07</v>
      </c>
      <c r="AR85">
        <v>2.9392626159754101</v>
      </c>
      <c r="AS85">
        <v>-33265.89</v>
      </c>
      <c r="AT85">
        <v>0.644977994999682</v>
      </c>
      <c r="AU85">
        <v>12671419.41</v>
      </c>
    </row>
    <row r="86" spans="1:47" ht="15" x14ac:dyDescent="0.25">
      <c r="A86" s="150" t="s">
        <v>1534</v>
      </c>
      <c r="B86" s="150" t="s">
        <v>346</v>
      </c>
      <c r="C86" t="s">
        <v>347</v>
      </c>
      <c r="D86" t="s">
        <v>1561</v>
      </c>
      <c r="E86">
        <v>86.730999999999995</v>
      </c>
      <c r="F86" t="s">
        <v>1561</v>
      </c>
      <c r="G86" s="151">
        <v>75895</v>
      </c>
      <c r="H86">
        <v>0.382243680844989</v>
      </c>
      <c r="I86">
        <v>-178772</v>
      </c>
      <c r="J86">
        <v>1.07280603706257E-2</v>
      </c>
      <c r="K86">
        <v>0.73770652384103597</v>
      </c>
      <c r="L86" s="152">
        <v>137918.84710000001</v>
      </c>
      <c r="M86" s="151">
        <v>37226</v>
      </c>
      <c r="N86">
        <v>18</v>
      </c>
      <c r="O86">
        <v>15.38</v>
      </c>
      <c r="P86">
        <v>0</v>
      </c>
      <c r="Q86">
        <v>36.17</v>
      </c>
      <c r="R86">
        <v>12124.2</v>
      </c>
      <c r="S86">
        <v>814.76695900000004</v>
      </c>
      <c r="T86">
        <v>986.79967175075001</v>
      </c>
      <c r="U86">
        <v>0.24896691349507699</v>
      </c>
      <c r="V86">
        <v>0.13266626340943699</v>
      </c>
      <c r="W86">
        <v>0</v>
      </c>
      <c r="X86">
        <v>10010.6</v>
      </c>
      <c r="Y86">
        <v>56.14</v>
      </c>
      <c r="Z86">
        <v>61527.930174563597</v>
      </c>
      <c r="AA86">
        <v>17.0701754385965</v>
      </c>
      <c r="AB86">
        <v>14.5131271642323</v>
      </c>
      <c r="AC86">
        <v>7</v>
      </c>
      <c r="AD86">
        <v>116.395279857143</v>
      </c>
      <c r="AE86">
        <v>0.23749999999999999</v>
      </c>
      <c r="AF86">
        <v>0.117647696130576</v>
      </c>
      <c r="AG86">
        <v>0.18796665663217901</v>
      </c>
      <c r="AH86">
        <v>0.31051090208645199</v>
      </c>
      <c r="AI86">
        <v>177.22859083194601</v>
      </c>
      <c r="AJ86">
        <v>6.0487875346260402</v>
      </c>
      <c r="AK86">
        <v>1.6609344182825501</v>
      </c>
      <c r="AL86">
        <v>2.9153400277008301</v>
      </c>
      <c r="AM86">
        <v>0.5</v>
      </c>
      <c r="AN86">
        <v>1.3130800051427201</v>
      </c>
      <c r="AO86">
        <v>50</v>
      </c>
      <c r="AP86">
        <v>7.8059071729957796E-2</v>
      </c>
      <c r="AQ86">
        <v>3.3</v>
      </c>
      <c r="AR86">
        <v>3.7734678836908899</v>
      </c>
      <c r="AS86">
        <v>19928.16</v>
      </c>
      <c r="AT86">
        <v>0.53417455503098998</v>
      </c>
      <c r="AU86">
        <v>9878436.5800000001</v>
      </c>
    </row>
    <row r="87" spans="1:47" ht="15" x14ac:dyDescent="0.25">
      <c r="A87" s="150" t="s">
        <v>870</v>
      </c>
      <c r="B87" s="150" t="s">
        <v>756</v>
      </c>
      <c r="C87" t="s">
        <v>183</v>
      </c>
      <c r="D87" t="s">
        <v>1561</v>
      </c>
      <c r="E87">
        <v>91.046999999999997</v>
      </c>
      <c r="F87" t="s">
        <v>1561</v>
      </c>
      <c r="G87" s="151">
        <v>-218219</v>
      </c>
      <c r="H87">
        <v>0.41963516214010299</v>
      </c>
      <c r="I87">
        <v>-235064</v>
      </c>
      <c r="J87">
        <v>0</v>
      </c>
      <c r="K87">
        <v>0.82725703121331096</v>
      </c>
      <c r="L87" s="152">
        <v>119100.10219999999</v>
      </c>
      <c r="M87" s="151">
        <v>38159</v>
      </c>
      <c r="N87">
        <v>76</v>
      </c>
      <c r="O87">
        <v>49.74</v>
      </c>
      <c r="P87">
        <v>0</v>
      </c>
      <c r="Q87">
        <v>47.21</v>
      </c>
      <c r="R87">
        <v>13733.8</v>
      </c>
      <c r="S87">
        <v>1517.4502170000001</v>
      </c>
      <c r="T87">
        <v>1773.2056070932399</v>
      </c>
      <c r="U87">
        <v>0.28505100869480399</v>
      </c>
      <c r="V87">
        <v>0.116904089513205</v>
      </c>
      <c r="W87">
        <v>8.4039527999882997E-4</v>
      </c>
      <c r="X87">
        <v>11752.9</v>
      </c>
      <c r="Y87">
        <v>95.13</v>
      </c>
      <c r="Z87">
        <v>66083.355933985105</v>
      </c>
      <c r="AA87">
        <v>14.7241379310345</v>
      </c>
      <c r="AB87">
        <v>15.9513320403658</v>
      </c>
      <c r="AC87">
        <v>10</v>
      </c>
      <c r="AD87">
        <v>151.7450217</v>
      </c>
      <c r="AE87">
        <v>0.4037</v>
      </c>
      <c r="AF87">
        <v>0.10705201449111899</v>
      </c>
      <c r="AG87">
        <v>0.21709611725567701</v>
      </c>
      <c r="AH87">
        <v>0.32746275234727601</v>
      </c>
      <c r="AI87">
        <v>139.049042687639</v>
      </c>
      <c r="AJ87">
        <v>7.1671935071090003</v>
      </c>
      <c r="AK87">
        <v>0.97435189573459702</v>
      </c>
      <c r="AL87">
        <v>4.60800473933649</v>
      </c>
      <c r="AM87">
        <v>2</v>
      </c>
      <c r="AN87">
        <v>1.1015501151221301</v>
      </c>
      <c r="AO87">
        <v>11</v>
      </c>
      <c r="AP87">
        <v>0.46124031007751898</v>
      </c>
      <c r="AQ87">
        <v>53.27</v>
      </c>
      <c r="AR87">
        <v>2.6548980466772298</v>
      </c>
      <c r="AS87">
        <v>186852.32</v>
      </c>
      <c r="AT87">
        <v>0.58977955328277598</v>
      </c>
      <c r="AU87">
        <v>20840303.370000001</v>
      </c>
    </row>
    <row r="88" spans="1:47" ht="15" x14ac:dyDescent="0.25">
      <c r="A88" s="150" t="s">
        <v>871</v>
      </c>
      <c r="B88" s="150" t="s">
        <v>348</v>
      </c>
      <c r="C88" t="s">
        <v>349</v>
      </c>
      <c r="D88" t="s">
        <v>1561</v>
      </c>
      <c r="E88">
        <v>88.385999999999996</v>
      </c>
      <c r="F88" t="s">
        <v>1561</v>
      </c>
      <c r="G88" s="151">
        <v>1270987</v>
      </c>
      <c r="H88">
        <v>0.492470960154407</v>
      </c>
      <c r="I88">
        <v>1222000</v>
      </c>
      <c r="J88">
        <v>0</v>
      </c>
      <c r="K88">
        <v>0.72702982505522495</v>
      </c>
      <c r="L88" s="152">
        <v>319861.42119999998</v>
      </c>
      <c r="M88" s="151">
        <v>32653</v>
      </c>
      <c r="N88">
        <v>104</v>
      </c>
      <c r="O88">
        <v>34</v>
      </c>
      <c r="P88">
        <v>0</v>
      </c>
      <c r="Q88">
        <v>-93.76</v>
      </c>
      <c r="R88">
        <v>14643.4</v>
      </c>
      <c r="S88">
        <v>1741.297489</v>
      </c>
      <c r="T88">
        <v>2151.3043861623801</v>
      </c>
      <c r="U88">
        <v>0.49872857997327502</v>
      </c>
      <c r="V88">
        <v>0.17444104635701299</v>
      </c>
      <c r="W88">
        <v>9.5276586021654803E-3</v>
      </c>
      <c r="X88">
        <v>11852.6</v>
      </c>
      <c r="Y88">
        <v>115</v>
      </c>
      <c r="Z88">
        <v>64440.834782608697</v>
      </c>
      <c r="AA88">
        <v>14.6521739130435</v>
      </c>
      <c r="AB88">
        <v>15.141717295652199</v>
      </c>
      <c r="AC88">
        <v>35.5</v>
      </c>
      <c r="AD88">
        <v>49.0506334929578</v>
      </c>
      <c r="AE88">
        <v>0.30880000000000002</v>
      </c>
      <c r="AF88">
        <v>9.5543900150359795E-2</v>
      </c>
      <c r="AG88">
        <v>0.24994617044196399</v>
      </c>
      <c r="AH88">
        <v>0.35008354900725303</v>
      </c>
      <c r="AI88">
        <v>215.678252781309</v>
      </c>
      <c r="AJ88">
        <v>5.8464907338374701</v>
      </c>
      <c r="AK88">
        <v>0.96610767919906304</v>
      </c>
      <c r="AL88">
        <v>3.6029506603472101</v>
      </c>
      <c r="AM88">
        <v>0</v>
      </c>
      <c r="AN88">
        <v>2.13233216866149</v>
      </c>
      <c r="AO88">
        <v>289</v>
      </c>
      <c r="AP88">
        <v>7.6804915514592899E-3</v>
      </c>
      <c r="AQ88">
        <v>2.34</v>
      </c>
      <c r="AR88">
        <v>4.7174753855976403</v>
      </c>
      <c r="AS88">
        <v>-63973.580000000104</v>
      </c>
      <c r="AT88">
        <v>0.63119599433362505</v>
      </c>
      <c r="AU88">
        <v>25498560.82</v>
      </c>
    </row>
    <row r="89" spans="1:47" ht="15" x14ac:dyDescent="0.25">
      <c r="A89" s="150" t="s">
        <v>872</v>
      </c>
      <c r="B89" s="150" t="s">
        <v>508</v>
      </c>
      <c r="C89" t="s">
        <v>176</v>
      </c>
      <c r="D89" t="s">
        <v>1561</v>
      </c>
      <c r="E89">
        <v>96.974999999999994</v>
      </c>
      <c r="F89" t="s">
        <v>1561</v>
      </c>
      <c r="G89" s="151">
        <v>-905795</v>
      </c>
      <c r="H89">
        <v>0.57786514221257301</v>
      </c>
      <c r="I89">
        <v>-909301</v>
      </c>
      <c r="J89">
        <v>0.18054911035496601</v>
      </c>
      <c r="K89">
        <v>0.73517586585135697</v>
      </c>
      <c r="L89" s="152">
        <v>194287.09650000001</v>
      </c>
      <c r="M89" s="151">
        <v>36442</v>
      </c>
      <c r="N89">
        <v>143</v>
      </c>
      <c r="O89">
        <v>10.24</v>
      </c>
      <c r="P89">
        <v>0</v>
      </c>
      <c r="Q89">
        <v>61.56</v>
      </c>
      <c r="R89">
        <v>11890.2</v>
      </c>
      <c r="S89">
        <v>556.66104499999994</v>
      </c>
      <c r="T89">
        <v>643.55257358015899</v>
      </c>
      <c r="U89">
        <v>0.21153422546389999</v>
      </c>
      <c r="V89">
        <v>0.13299585208086501</v>
      </c>
      <c r="W89">
        <v>1.6552586322975101E-3</v>
      </c>
      <c r="X89">
        <v>10284.799999999999</v>
      </c>
      <c r="Y89">
        <v>37.06</v>
      </c>
      <c r="Z89">
        <v>59746.612250404702</v>
      </c>
      <c r="AA89">
        <v>14.1</v>
      </c>
      <c r="AB89">
        <v>15.020535483000501</v>
      </c>
      <c r="AC89">
        <v>8.75</v>
      </c>
      <c r="AD89">
        <v>63.6184051428571</v>
      </c>
      <c r="AE89">
        <v>0.27310000000000001</v>
      </c>
      <c r="AF89">
        <v>0.126686221294291</v>
      </c>
      <c r="AG89">
        <v>0.121502783385127</v>
      </c>
      <c r="AH89">
        <v>0.25484790068184299</v>
      </c>
      <c r="AI89">
        <v>189.06119072873199</v>
      </c>
      <c r="AJ89">
        <v>6.6309671902169303</v>
      </c>
      <c r="AK89">
        <v>0.92471727335784804</v>
      </c>
      <c r="AL89">
        <v>2.4870923481846798</v>
      </c>
      <c r="AM89">
        <v>3</v>
      </c>
      <c r="AN89">
        <v>0.87388051157552205</v>
      </c>
      <c r="AO89">
        <v>49</v>
      </c>
      <c r="AP89">
        <v>0.25714285714285701</v>
      </c>
      <c r="AQ89">
        <v>1.88</v>
      </c>
      <c r="AR89">
        <v>3.4694303830726398</v>
      </c>
      <c r="AS89">
        <v>14330.26</v>
      </c>
      <c r="AT89">
        <v>0.47905673410687899</v>
      </c>
      <c r="AU89">
        <v>6618818.3899999997</v>
      </c>
    </row>
    <row r="90" spans="1:47" ht="15" x14ac:dyDescent="0.25">
      <c r="A90" s="150" t="s">
        <v>873</v>
      </c>
      <c r="B90" s="150" t="s">
        <v>138</v>
      </c>
      <c r="C90" t="s">
        <v>139</v>
      </c>
      <c r="D90" t="s">
        <v>1561</v>
      </c>
      <c r="E90">
        <v>89.462000000000003</v>
      </c>
      <c r="F90" t="s">
        <v>1561</v>
      </c>
      <c r="G90" s="151">
        <v>1508708</v>
      </c>
      <c r="H90">
        <v>0.17741276831150701</v>
      </c>
      <c r="I90">
        <v>1746616</v>
      </c>
      <c r="J90">
        <v>0</v>
      </c>
      <c r="K90">
        <v>0.72681660549174898</v>
      </c>
      <c r="L90" s="152">
        <v>159060.73790000001</v>
      </c>
      <c r="M90" s="151">
        <v>34320</v>
      </c>
      <c r="N90">
        <v>117</v>
      </c>
      <c r="O90">
        <v>70.52</v>
      </c>
      <c r="P90">
        <v>0</v>
      </c>
      <c r="Q90">
        <v>-271.22000000000003</v>
      </c>
      <c r="R90">
        <v>13669</v>
      </c>
      <c r="S90">
        <v>2617.8645350000002</v>
      </c>
      <c r="T90">
        <v>3256.9406530227402</v>
      </c>
      <c r="U90">
        <v>0.47140294025947399</v>
      </c>
      <c r="V90">
        <v>0.188421859651344</v>
      </c>
      <c r="W90">
        <v>3.5729773160321297E-2</v>
      </c>
      <c r="X90">
        <v>10986.9</v>
      </c>
      <c r="Y90">
        <v>186.47</v>
      </c>
      <c r="Z90">
        <v>62434.3447203303</v>
      </c>
      <c r="AA90">
        <v>16.561224489795901</v>
      </c>
      <c r="AB90">
        <v>14.0390654528879</v>
      </c>
      <c r="AC90">
        <v>28</v>
      </c>
      <c r="AD90">
        <v>93.4951619642857</v>
      </c>
      <c r="AE90">
        <v>0.33250000000000002</v>
      </c>
      <c r="AF90">
        <v>0.115393673573</v>
      </c>
      <c r="AG90">
        <v>0.17984841681438801</v>
      </c>
      <c r="AH90">
        <v>0.30690645776254499</v>
      </c>
      <c r="AI90">
        <v>250.95416176681599</v>
      </c>
      <c r="AJ90">
        <v>4.4203252232999102</v>
      </c>
      <c r="AK90">
        <v>1.00281899769242</v>
      </c>
      <c r="AL90">
        <v>2.6968409532333601</v>
      </c>
      <c r="AM90">
        <v>0</v>
      </c>
      <c r="AN90">
        <v>1.78475468518171</v>
      </c>
      <c r="AO90">
        <v>146</v>
      </c>
      <c r="AP90">
        <v>0</v>
      </c>
      <c r="AQ90">
        <v>7.29</v>
      </c>
      <c r="AR90">
        <v>3.4964930922096298</v>
      </c>
      <c r="AS90">
        <v>-89354.200000000201</v>
      </c>
      <c r="AT90">
        <v>0.53807427264587404</v>
      </c>
      <c r="AU90">
        <v>35783522.289999999</v>
      </c>
    </row>
    <row r="91" spans="1:47" ht="15" x14ac:dyDescent="0.25">
      <c r="A91" s="150" t="s">
        <v>874</v>
      </c>
      <c r="B91" s="150" t="s">
        <v>547</v>
      </c>
      <c r="C91" t="s">
        <v>244</v>
      </c>
      <c r="D91" t="s">
        <v>1561</v>
      </c>
      <c r="E91">
        <v>92.989000000000004</v>
      </c>
      <c r="F91" t="s">
        <v>1561</v>
      </c>
      <c r="G91" s="151">
        <v>138345</v>
      </c>
      <c r="H91">
        <v>0.41712681815904401</v>
      </c>
      <c r="I91">
        <v>48681</v>
      </c>
      <c r="J91">
        <v>0</v>
      </c>
      <c r="K91">
        <v>0.76882697270559996</v>
      </c>
      <c r="L91" s="152">
        <v>147284.1434</v>
      </c>
      <c r="M91" s="151">
        <v>43236.5</v>
      </c>
      <c r="N91">
        <v>52</v>
      </c>
      <c r="O91">
        <v>26.1</v>
      </c>
      <c r="P91">
        <v>0</v>
      </c>
      <c r="Q91">
        <v>36.78</v>
      </c>
      <c r="R91">
        <v>11562.4</v>
      </c>
      <c r="S91">
        <v>1061.328493</v>
      </c>
      <c r="T91">
        <v>1225.2880523200299</v>
      </c>
      <c r="U91">
        <v>0.23675091609926299</v>
      </c>
      <c r="V91">
        <v>0.10150805967290701</v>
      </c>
      <c r="W91">
        <v>9.4221535235839598E-4</v>
      </c>
      <c r="X91">
        <v>10015.200000000001</v>
      </c>
      <c r="Y91">
        <v>68.2</v>
      </c>
      <c r="Z91">
        <v>56097.910263929603</v>
      </c>
      <c r="AA91">
        <v>11.9189189189189</v>
      </c>
      <c r="AB91">
        <v>15.5620013636364</v>
      </c>
      <c r="AC91">
        <v>6</v>
      </c>
      <c r="AD91">
        <v>176.888082166667</v>
      </c>
      <c r="AE91">
        <v>0.21379999999999999</v>
      </c>
      <c r="AF91">
        <v>0.11816729338792401</v>
      </c>
      <c r="AG91">
        <v>0.22420225056519899</v>
      </c>
      <c r="AH91">
        <v>0.343804886088449</v>
      </c>
      <c r="AI91">
        <v>197.95944553049901</v>
      </c>
      <c r="AJ91">
        <v>6.08326492146597</v>
      </c>
      <c r="AK91">
        <v>1.5484792003807699</v>
      </c>
      <c r="AL91">
        <v>3.0505278914802498</v>
      </c>
      <c r="AM91">
        <v>2</v>
      </c>
      <c r="AN91">
        <v>1.0463095140901399</v>
      </c>
      <c r="AO91">
        <v>64</v>
      </c>
      <c r="AP91">
        <v>0.28478964401294499</v>
      </c>
      <c r="AQ91">
        <v>6.59</v>
      </c>
      <c r="AR91">
        <v>3.3762009313385501</v>
      </c>
      <c r="AS91">
        <v>913.07000000000698</v>
      </c>
      <c r="AT91">
        <v>0.38160768676462098</v>
      </c>
      <c r="AU91">
        <v>12271455.93</v>
      </c>
    </row>
    <row r="92" spans="1:47" ht="15" x14ac:dyDescent="0.25">
      <c r="A92" s="150" t="s">
        <v>875</v>
      </c>
      <c r="B92" s="150" t="s">
        <v>140</v>
      </c>
      <c r="C92" t="s">
        <v>141</v>
      </c>
      <c r="D92" t="s">
        <v>1561</v>
      </c>
      <c r="E92">
        <v>96.474999999999994</v>
      </c>
      <c r="F92" t="s">
        <v>1561</v>
      </c>
      <c r="G92" s="151">
        <v>4026424</v>
      </c>
      <c r="H92">
        <v>0.28631837588492498</v>
      </c>
      <c r="I92">
        <v>4027275</v>
      </c>
      <c r="J92">
        <v>0</v>
      </c>
      <c r="K92">
        <v>0.87622075686790901</v>
      </c>
      <c r="L92" s="152">
        <v>237631.6427</v>
      </c>
      <c r="M92" s="151">
        <v>50837.5</v>
      </c>
      <c r="N92">
        <v>406</v>
      </c>
      <c r="O92">
        <v>126.17</v>
      </c>
      <c r="P92">
        <v>0</v>
      </c>
      <c r="Q92">
        <v>-42.73</v>
      </c>
      <c r="R92">
        <v>14578</v>
      </c>
      <c r="S92">
        <v>7666.694544</v>
      </c>
      <c r="T92">
        <v>9132.3121049214697</v>
      </c>
      <c r="U92">
        <v>0.123939925550267</v>
      </c>
      <c r="V92">
        <v>0.13703863066022801</v>
      </c>
      <c r="W92">
        <v>2.87996607576857E-2</v>
      </c>
      <c r="X92">
        <v>12238.4</v>
      </c>
      <c r="Y92">
        <v>498.43</v>
      </c>
      <c r="Z92">
        <v>79646.227735088207</v>
      </c>
      <c r="AA92">
        <v>15.198863636363599</v>
      </c>
      <c r="AB92">
        <v>15.381687587023301</v>
      </c>
      <c r="AC92">
        <v>35.5</v>
      </c>
      <c r="AD92">
        <v>215.96322659154899</v>
      </c>
      <c r="AE92" t="s">
        <v>1556</v>
      </c>
      <c r="AF92">
        <v>0.104502545533307</v>
      </c>
      <c r="AG92">
        <v>0.20492455330651299</v>
      </c>
      <c r="AH92">
        <v>0.32178484089749698</v>
      </c>
      <c r="AI92">
        <v>163.53788360868299</v>
      </c>
      <c r="AJ92">
        <v>4.7571753516324398</v>
      </c>
      <c r="AK92">
        <v>0.66899533017758095</v>
      </c>
      <c r="AL92">
        <v>3.0284414597282598</v>
      </c>
      <c r="AM92">
        <v>2.8</v>
      </c>
      <c r="AN92">
        <v>8.7406616247925104E-2</v>
      </c>
      <c r="AO92">
        <v>31</v>
      </c>
      <c r="AP92">
        <v>1.40997830802603E-2</v>
      </c>
      <c r="AQ92">
        <v>9</v>
      </c>
      <c r="AR92">
        <v>3.1319246442286</v>
      </c>
      <c r="AS92">
        <v>208425.99</v>
      </c>
      <c r="AT92">
        <v>0.23548537561827801</v>
      </c>
      <c r="AU92">
        <v>111765134.54000001</v>
      </c>
    </row>
    <row r="93" spans="1:47" ht="15" x14ac:dyDescent="0.25">
      <c r="A93" s="150" t="s">
        <v>876</v>
      </c>
      <c r="B93" s="150" t="s">
        <v>470</v>
      </c>
      <c r="C93" t="s">
        <v>160</v>
      </c>
      <c r="D93" t="s">
        <v>1561</v>
      </c>
      <c r="E93">
        <v>95.738</v>
      </c>
      <c r="F93" t="s">
        <v>1561</v>
      </c>
      <c r="G93" s="151">
        <v>-34165</v>
      </c>
      <c r="H93">
        <v>0.25754427152808701</v>
      </c>
      <c r="I93">
        <v>-34165</v>
      </c>
      <c r="J93">
        <v>1.28026085667704E-2</v>
      </c>
      <c r="K93">
        <v>0.79482357591028097</v>
      </c>
      <c r="L93" s="152">
        <v>166485.9755</v>
      </c>
      <c r="M93" s="151">
        <v>34597</v>
      </c>
      <c r="N93">
        <v>81</v>
      </c>
      <c r="O93">
        <v>13.51</v>
      </c>
      <c r="P93">
        <v>0</v>
      </c>
      <c r="Q93">
        <v>-33.020000000000003</v>
      </c>
      <c r="R93">
        <v>13235.7</v>
      </c>
      <c r="S93">
        <v>919.02267200000006</v>
      </c>
      <c r="T93">
        <v>1079.08443659816</v>
      </c>
      <c r="U93">
        <v>0.29284728462063397</v>
      </c>
      <c r="V93">
        <v>0.14002042704774501</v>
      </c>
      <c r="W93">
        <v>3.9405219374174499E-3</v>
      </c>
      <c r="X93">
        <v>11272.5</v>
      </c>
      <c r="Y93">
        <v>70.930000000000007</v>
      </c>
      <c r="Z93">
        <v>64967.784717326896</v>
      </c>
      <c r="AA93">
        <v>17.076923076923102</v>
      </c>
      <c r="AB93">
        <v>12.956755561821501</v>
      </c>
      <c r="AC93">
        <v>10</v>
      </c>
      <c r="AD93">
        <v>91.902267199999997</v>
      </c>
      <c r="AE93">
        <v>0.3206</v>
      </c>
      <c r="AF93">
        <v>0.121243307750246</v>
      </c>
      <c r="AG93">
        <v>0.18253412232302299</v>
      </c>
      <c r="AH93">
        <v>0.31376084023290202</v>
      </c>
      <c r="AI93">
        <v>183.28165901874499</v>
      </c>
      <c r="AJ93">
        <v>4.9623548444549996</v>
      </c>
      <c r="AK93">
        <v>1.17903164331513</v>
      </c>
      <c r="AL93">
        <v>2.5588369745903599</v>
      </c>
      <c r="AM93">
        <v>0.5</v>
      </c>
      <c r="AN93">
        <v>1.20191856132708</v>
      </c>
      <c r="AO93">
        <v>161</v>
      </c>
      <c r="AP93">
        <v>5.7943330149633897E-2</v>
      </c>
      <c r="AQ93">
        <v>3.03</v>
      </c>
      <c r="AR93">
        <v>3.13595755564871</v>
      </c>
      <c r="AS93">
        <v>44248.29</v>
      </c>
      <c r="AT93">
        <v>0.483285139237566</v>
      </c>
      <c r="AU93">
        <v>12163941.42</v>
      </c>
    </row>
    <row r="94" spans="1:47" ht="15" x14ac:dyDescent="0.25">
      <c r="A94" s="150" t="s">
        <v>877</v>
      </c>
      <c r="B94" s="150" t="s">
        <v>350</v>
      </c>
      <c r="C94" t="s">
        <v>109</v>
      </c>
      <c r="D94" t="s">
        <v>1561</v>
      </c>
      <c r="E94">
        <v>109.224</v>
      </c>
      <c r="F94" t="s">
        <v>1561</v>
      </c>
      <c r="G94" s="151">
        <v>2232375</v>
      </c>
      <c r="H94">
        <v>0.485097536196264</v>
      </c>
      <c r="I94">
        <v>2305428</v>
      </c>
      <c r="J94">
        <v>0</v>
      </c>
      <c r="K94">
        <v>0.73397134203816405</v>
      </c>
      <c r="L94" s="152">
        <v>319968.85460000002</v>
      </c>
      <c r="M94" s="151">
        <v>65383</v>
      </c>
      <c r="N94" t="s">
        <v>1556</v>
      </c>
      <c r="O94">
        <v>5.38</v>
      </c>
      <c r="P94">
        <v>0</v>
      </c>
      <c r="Q94">
        <v>21.45</v>
      </c>
      <c r="R94">
        <v>16744.8</v>
      </c>
      <c r="S94">
        <v>1747.02583</v>
      </c>
      <c r="T94">
        <v>1993.1946157017901</v>
      </c>
      <c r="U94">
        <v>3.2666139801722303E-2</v>
      </c>
      <c r="V94">
        <v>0.10530798791910199</v>
      </c>
      <c r="W94">
        <v>8.0022554675107504E-3</v>
      </c>
      <c r="X94">
        <v>14676.7</v>
      </c>
      <c r="Y94">
        <v>125.06</v>
      </c>
      <c r="Z94">
        <v>82298.883415960299</v>
      </c>
      <c r="AA94">
        <v>14.8627450980392</v>
      </c>
      <c r="AB94">
        <v>13.9695012793859</v>
      </c>
      <c r="AC94">
        <v>21</v>
      </c>
      <c r="AD94">
        <v>83.191706190476197</v>
      </c>
      <c r="AE94">
        <v>0.39179999999999998</v>
      </c>
      <c r="AF94">
        <v>0.11885151796005</v>
      </c>
      <c r="AG94">
        <v>0.14159296784667899</v>
      </c>
      <c r="AH94">
        <v>0.26414527636226398</v>
      </c>
      <c r="AI94">
        <v>214.75526781421399</v>
      </c>
      <c r="AJ94">
        <v>6.8376662855193304</v>
      </c>
      <c r="AK94">
        <v>1.19527811761194</v>
      </c>
      <c r="AL94">
        <v>4.55031832465757</v>
      </c>
      <c r="AM94">
        <v>1.5</v>
      </c>
      <c r="AN94">
        <v>0.55049701815227603</v>
      </c>
      <c r="AO94">
        <v>12</v>
      </c>
      <c r="AP94">
        <v>1.6103059581320401E-2</v>
      </c>
      <c r="AQ94">
        <v>29.42</v>
      </c>
      <c r="AR94">
        <v>10.8421592291596</v>
      </c>
      <c r="AS94">
        <v>-299718.14</v>
      </c>
      <c r="AT94">
        <v>0.130691955609049</v>
      </c>
      <c r="AU94">
        <v>29253563.949999999</v>
      </c>
    </row>
    <row r="95" spans="1:47" ht="15" x14ac:dyDescent="0.25">
      <c r="A95" s="150" t="s">
        <v>878</v>
      </c>
      <c r="B95" s="150" t="s">
        <v>734</v>
      </c>
      <c r="C95" t="s">
        <v>192</v>
      </c>
      <c r="D95" t="s">
        <v>1561</v>
      </c>
      <c r="E95">
        <v>98.432000000000002</v>
      </c>
      <c r="F95" t="s">
        <v>1561</v>
      </c>
      <c r="G95" s="151">
        <v>509474</v>
      </c>
      <c r="H95">
        <v>0.34308684469363199</v>
      </c>
      <c r="I95">
        <v>509474</v>
      </c>
      <c r="J95">
        <v>0</v>
      </c>
      <c r="K95">
        <v>0.79811267262546304</v>
      </c>
      <c r="L95" s="152">
        <v>126564.2662</v>
      </c>
      <c r="M95" s="151">
        <v>36396</v>
      </c>
      <c r="N95">
        <v>42</v>
      </c>
      <c r="O95">
        <v>29.89</v>
      </c>
      <c r="P95">
        <v>0</v>
      </c>
      <c r="Q95">
        <v>-2.74</v>
      </c>
      <c r="R95">
        <v>12593.4</v>
      </c>
      <c r="S95">
        <v>1257.039383</v>
      </c>
      <c r="T95">
        <v>1432.1149783118301</v>
      </c>
      <c r="U95">
        <v>0.27736591288643803</v>
      </c>
      <c r="V95">
        <v>0.10849714722104301</v>
      </c>
      <c r="W95">
        <v>5.5686401672587803E-3</v>
      </c>
      <c r="X95">
        <v>11053.9</v>
      </c>
      <c r="Y95">
        <v>82.45</v>
      </c>
      <c r="Z95">
        <v>67682.261855670105</v>
      </c>
      <c r="AA95">
        <v>13.4673913043478</v>
      </c>
      <c r="AB95">
        <v>15.246081055185</v>
      </c>
      <c r="AC95">
        <v>12.64</v>
      </c>
      <c r="AD95">
        <v>99.4493182753165</v>
      </c>
      <c r="AE95">
        <v>0.58179999999999998</v>
      </c>
      <c r="AF95">
        <v>0.13636429170242001</v>
      </c>
      <c r="AG95">
        <v>0.13849566372389999</v>
      </c>
      <c r="AH95">
        <v>0.27555411167455002</v>
      </c>
      <c r="AI95">
        <v>203.159903702078</v>
      </c>
      <c r="AJ95">
        <v>8.0010395489075101</v>
      </c>
      <c r="AK95">
        <v>1.0757960686036501</v>
      </c>
      <c r="AL95">
        <v>2.9710131568642799</v>
      </c>
      <c r="AM95">
        <v>2</v>
      </c>
      <c r="AN95">
        <v>0.51175628292314801</v>
      </c>
      <c r="AO95">
        <v>26</v>
      </c>
      <c r="AP95">
        <v>2.17186024551464E-2</v>
      </c>
      <c r="AQ95">
        <v>8.8800000000000008</v>
      </c>
      <c r="AR95">
        <v>2.7745784649365</v>
      </c>
      <c r="AS95">
        <v>80346.009999999995</v>
      </c>
      <c r="AT95">
        <v>0.34346135076059497</v>
      </c>
      <c r="AU95">
        <v>15830430.699999999</v>
      </c>
    </row>
    <row r="96" spans="1:47" ht="15" x14ac:dyDescent="0.25">
      <c r="A96" s="150" t="s">
        <v>879</v>
      </c>
      <c r="B96" s="150" t="s">
        <v>504</v>
      </c>
      <c r="C96" t="s">
        <v>502</v>
      </c>
      <c r="D96" t="s">
        <v>1561</v>
      </c>
      <c r="E96">
        <v>101.79600000000001</v>
      </c>
      <c r="F96" t="s">
        <v>1561</v>
      </c>
      <c r="G96" s="151">
        <v>2933034</v>
      </c>
      <c r="H96">
        <v>0.53083617065771005</v>
      </c>
      <c r="I96">
        <v>2433034</v>
      </c>
      <c r="J96">
        <v>0</v>
      </c>
      <c r="K96">
        <v>0.72969123655118595</v>
      </c>
      <c r="L96" s="152">
        <v>246635.45860000001</v>
      </c>
      <c r="M96" s="151">
        <v>44067.5</v>
      </c>
      <c r="N96">
        <v>227</v>
      </c>
      <c r="O96">
        <v>90.23</v>
      </c>
      <c r="P96">
        <v>0</v>
      </c>
      <c r="Q96">
        <v>0.68</v>
      </c>
      <c r="R96">
        <v>12938.5</v>
      </c>
      <c r="S96">
        <v>2647.054529</v>
      </c>
      <c r="T96">
        <v>3002.3363513967902</v>
      </c>
      <c r="U96">
        <v>0.14162327481089801</v>
      </c>
      <c r="V96">
        <v>9.7542828895762407E-2</v>
      </c>
      <c r="W96">
        <v>6.6886427181719801E-3</v>
      </c>
      <c r="X96">
        <v>11407.5</v>
      </c>
      <c r="Y96">
        <v>165.98</v>
      </c>
      <c r="Z96">
        <v>69504.167128569694</v>
      </c>
      <c r="AA96">
        <v>16.834285714285699</v>
      </c>
      <c r="AB96">
        <v>15.9480330702494</v>
      </c>
      <c r="AC96">
        <v>14</v>
      </c>
      <c r="AD96">
        <v>189.0753235</v>
      </c>
      <c r="AE96">
        <v>0.42749999999999999</v>
      </c>
      <c r="AF96">
        <v>0.110168670451062</v>
      </c>
      <c r="AG96">
        <v>0.18195347615400301</v>
      </c>
      <c r="AH96">
        <v>0.29412493300704901</v>
      </c>
      <c r="AI96">
        <v>122.643487862958</v>
      </c>
      <c r="AJ96">
        <v>8.0285845110336194</v>
      </c>
      <c r="AK96">
        <v>0.99226669829105096</v>
      </c>
      <c r="AL96">
        <v>3.37254414065869</v>
      </c>
      <c r="AM96">
        <v>2</v>
      </c>
      <c r="AN96">
        <v>0.95376296717676901</v>
      </c>
      <c r="AO96">
        <v>75</v>
      </c>
      <c r="AP96">
        <v>0.17142857142857101</v>
      </c>
      <c r="AQ96">
        <v>11.25</v>
      </c>
      <c r="AR96">
        <v>2.6262719937813999</v>
      </c>
      <c r="AS96">
        <v>29009.71</v>
      </c>
      <c r="AT96">
        <v>0.418104135112981</v>
      </c>
      <c r="AU96">
        <v>34249030.439999998</v>
      </c>
    </row>
    <row r="97" spans="1:47" ht="15" x14ac:dyDescent="0.25">
      <c r="A97" s="150" t="s">
        <v>880</v>
      </c>
      <c r="B97" s="150" t="s">
        <v>351</v>
      </c>
      <c r="C97" t="s">
        <v>206</v>
      </c>
      <c r="D97" t="s">
        <v>1561</v>
      </c>
      <c r="E97">
        <v>87.906000000000006</v>
      </c>
      <c r="F97" t="s">
        <v>1561</v>
      </c>
      <c r="G97" s="151">
        <v>239976</v>
      </c>
      <c r="H97">
        <v>0.31128205257334801</v>
      </c>
      <c r="I97">
        <v>959731</v>
      </c>
      <c r="J97">
        <v>1.28958707277982E-2</v>
      </c>
      <c r="K97">
        <v>0.73253261440835205</v>
      </c>
      <c r="L97" s="152">
        <v>143968.5693</v>
      </c>
      <c r="M97" s="151">
        <v>33800</v>
      </c>
      <c r="N97">
        <v>43</v>
      </c>
      <c r="O97">
        <v>44.87</v>
      </c>
      <c r="P97">
        <v>0</v>
      </c>
      <c r="Q97">
        <v>140.16999999999999</v>
      </c>
      <c r="R97">
        <v>12380.6</v>
      </c>
      <c r="S97">
        <v>1175.468822</v>
      </c>
      <c r="T97">
        <v>1534.7447933138201</v>
      </c>
      <c r="U97">
        <v>0.53399839302585905</v>
      </c>
      <c r="V97">
        <v>0.14868784499330601</v>
      </c>
      <c r="W97">
        <v>8.5072439292651898E-4</v>
      </c>
      <c r="X97">
        <v>9482.4</v>
      </c>
      <c r="Y97">
        <v>81.83</v>
      </c>
      <c r="Z97">
        <v>58948.270805328102</v>
      </c>
      <c r="AA97">
        <v>14.891566265060201</v>
      </c>
      <c r="AB97">
        <v>14.364766247097601</v>
      </c>
      <c r="AC97">
        <v>11.5</v>
      </c>
      <c r="AD97">
        <v>102.214680173913</v>
      </c>
      <c r="AE97">
        <v>0.49869999999999998</v>
      </c>
      <c r="AF97">
        <v>9.5754403578469996E-2</v>
      </c>
      <c r="AG97">
        <v>0.18888300141362599</v>
      </c>
      <c r="AH97">
        <v>0.28943915759515598</v>
      </c>
      <c r="AI97">
        <v>177.002567916684</v>
      </c>
      <c r="AJ97">
        <v>5.1663020940974</v>
      </c>
      <c r="AK97">
        <v>1.30830592951106</v>
      </c>
      <c r="AL97">
        <v>2.1175627340058898</v>
      </c>
      <c r="AM97">
        <v>2.5</v>
      </c>
      <c r="AN97">
        <v>1.1634539136781099</v>
      </c>
      <c r="AO97">
        <v>31</v>
      </c>
      <c r="AP97">
        <v>0.11038961038961</v>
      </c>
      <c r="AQ97">
        <v>17.84</v>
      </c>
      <c r="AR97">
        <v>3.8062741056456102</v>
      </c>
      <c r="AS97">
        <v>-95055.11</v>
      </c>
      <c r="AT97">
        <v>0.259849039572778</v>
      </c>
      <c r="AU97">
        <v>14553023</v>
      </c>
    </row>
    <row r="98" spans="1:47" ht="15" x14ac:dyDescent="0.25">
      <c r="A98" s="150" t="s">
        <v>881</v>
      </c>
      <c r="B98" s="150" t="s">
        <v>142</v>
      </c>
      <c r="C98" t="s">
        <v>143</v>
      </c>
      <c r="D98" t="s">
        <v>1561</v>
      </c>
      <c r="E98">
        <v>76.367000000000004</v>
      </c>
      <c r="F98" t="s">
        <v>1561</v>
      </c>
      <c r="G98" s="151">
        <v>-514547</v>
      </c>
      <c r="H98">
        <v>0.257671696856202</v>
      </c>
      <c r="I98">
        <v>-509290</v>
      </c>
      <c r="J98">
        <v>0</v>
      </c>
      <c r="K98">
        <v>0.70575163125539797</v>
      </c>
      <c r="L98" s="152">
        <v>134247.54730000001</v>
      </c>
      <c r="M98" s="151">
        <v>29747.5</v>
      </c>
      <c r="N98">
        <v>64</v>
      </c>
      <c r="O98">
        <v>84.46</v>
      </c>
      <c r="P98">
        <v>64.849999999999994</v>
      </c>
      <c r="Q98">
        <v>-403.51</v>
      </c>
      <c r="R98">
        <v>12706</v>
      </c>
      <c r="S98">
        <v>2525.6747249999999</v>
      </c>
      <c r="T98">
        <v>3445.74404449656</v>
      </c>
      <c r="U98">
        <v>0.99991701385854403</v>
      </c>
      <c r="V98">
        <v>0.140201579995619</v>
      </c>
      <c r="W98">
        <v>5.3810808911666204E-3</v>
      </c>
      <c r="X98">
        <v>9313.2999999999993</v>
      </c>
      <c r="Y98">
        <v>157.91</v>
      </c>
      <c r="Z98">
        <v>64775.409790386897</v>
      </c>
      <c r="AA98">
        <v>8.9647058823529395</v>
      </c>
      <c r="AB98">
        <v>15.994393800266</v>
      </c>
      <c r="AC98">
        <v>27</v>
      </c>
      <c r="AD98">
        <v>93.543508333333307</v>
      </c>
      <c r="AE98">
        <v>0.51060000000000005</v>
      </c>
      <c r="AF98">
        <v>0.105099052715841</v>
      </c>
      <c r="AG98">
        <v>0.176512594387742</v>
      </c>
      <c r="AH98">
        <v>0.28108914798832002</v>
      </c>
      <c r="AI98">
        <v>183.45671966923601</v>
      </c>
      <c r="AJ98">
        <v>7.8362192242614697</v>
      </c>
      <c r="AK98">
        <v>1.18532379271051</v>
      </c>
      <c r="AL98">
        <v>3.9360512957751301</v>
      </c>
      <c r="AM98">
        <v>2.5</v>
      </c>
      <c r="AN98">
        <v>0.83078592576932098</v>
      </c>
      <c r="AO98">
        <v>25</v>
      </c>
      <c r="AP98">
        <v>7.8984485190409001E-2</v>
      </c>
      <c r="AQ98">
        <v>22.72</v>
      </c>
      <c r="AR98">
        <v>3.6613646804129201</v>
      </c>
      <c r="AS98">
        <v>-113923.22</v>
      </c>
      <c r="AT98">
        <v>0.51669801269089</v>
      </c>
      <c r="AU98">
        <v>32091256.25</v>
      </c>
    </row>
    <row r="99" spans="1:47" ht="15" x14ac:dyDescent="0.25">
      <c r="A99" s="150" t="s">
        <v>882</v>
      </c>
      <c r="B99" s="150" t="s">
        <v>766</v>
      </c>
      <c r="C99" t="s">
        <v>267</v>
      </c>
      <c r="D99" t="s">
        <v>1561</v>
      </c>
      <c r="E99">
        <v>100.529</v>
      </c>
      <c r="F99" t="s">
        <v>1561</v>
      </c>
      <c r="G99" s="151">
        <v>2007798</v>
      </c>
      <c r="H99">
        <v>0.47565578571071898</v>
      </c>
      <c r="I99">
        <v>2061813</v>
      </c>
      <c r="J99">
        <v>0</v>
      </c>
      <c r="K99">
        <v>0.633822174830595</v>
      </c>
      <c r="L99" s="152">
        <v>210084.03599999999</v>
      </c>
      <c r="M99" s="151">
        <v>37433</v>
      </c>
      <c r="N99" t="s">
        <v>1556</v>
      </c>
      <c r="O99">
        <v>19.98</v>
      </c>
      <c r="P99">
        <v>0</v>
      </c>
      <c r="Q99">
        <v>44.64</v>
      </c>
      <c r="R99">
        <v>10401.299999999999</v>
      </c>
      <c r="S99">
        <v>1203.6381160000001</v>
      </c>
      <c r="T99">
        <v>1388.2741967508</v>
      </c>
      <c r="U99">
        <v>0.28633777330461302</v>
      </c>
      <c r="V99">
        <v>0.11116398959236699</v>
      </c>
      <c r="W99">
        <v>2.4924435011827099E-3</v>
      </c>
      <c r="X99">
        <v>9017.9</v>
      </c>
      <c r="Y99">
        <v>75</v>
      </c>
      <c r="Z99">
        <v>63184.800000000003</v>
      </c>
      <c r="AA99">
        <v>14.12</v>
      </c>
      <c r="AB99">
        <v>16.048508213333299</v>
      </c>
      <c r="AC99">
        <v>12</v>
      </c>
      <c r="AD99">
        <v>100.303176333333</v>
      </c>
      <c r="AE99">
        <v>0.26119999999999999</v>
      </c>
      <c r="AF99">
        <v>0.125537387897457</v>
      </c>
      <c r="AG99">
        <v>9.5434828792727397E-2</v>
      </c>
      <c r="AH99">
        <v>0.22447940126393301</v>
      </c>
      <c r="AI99">
        <v>150.731351548525</v>
      </c>
      <c r="AJ99">
        <v>5.9955980950911103</v>
      </c>
      <c r="AK99">
        <v>1.5661243702666701</v>
      </c>
      <c r="AL99">
        <v>3.0717916395665501</v>
      </c>
      <c r="AM99">
        <v>0.5</v>
      </c>
      <c r="AN99">
        <v>1.20681176813874</v>
      </c>
      <c r="AO99">
        <v>30</v>
      </c>
      <c r="AP99">
        <v>0.31635388739946402</v>
      </c>
      <c r="AQ99">
        <v>11.03</v>
      </c>
      <c r="AR99">
        <v>2.2415821658491302</v>
      </c>
      <c r="AS99">
        <v>189378.33</v>
      </c>
      <c r="AT99">
        <v>0.52947808110124694</v>
      </c>
      <c r="AU99">
        <v>12519373.74</v>
      </c>
    </row>
    <row r="100" spans="1:47" ht="15" x14ac:dyDescent="0.25">
      <c r="A100" s="150" t="s">
        <v>883</v>
      </c>
      <c r="B100" s="150" t="s">
        <v>144</v>
      </c>
      <c r="C100" t="s">
        <v>145</v>
      </c>
      <c r="D100" t="s">
        <v>1561</v>
      </c>
      <c r="E100">
        <v>72.578999999999994</v>
      </c>
      <c r="F100" t="s">
        <v>1561</v>
      </c>
      <c r="G100" s="151">
        <v>8179425</v>
      </c>
      <c r="H100">
        <v>0.141239931928026</v>
      </c>
      <c r="I100">
        <v>6467332</v>
      </c>
      <c r="J100">
        <v>0</v>
      </c>
      <c r="K100">
        <v>0.27983047024103802</v>
      </c>
      <c r="L100" s="152">
        <v>140133.62469999999</v>
      </c>
      <c r="M100" s="151">
        <v>33171</v>
      </c>
      <c r="N100">
        <v>0</v>
      </c>
      <c r="O100">
        <v>6423.69</v>
      </c>
      <c r="P100">
        <v>5507.31</v>
      </c>
      <c r="Q100">
        <v>271.79000000000002</v>
      </c>
      <c r="R100">
        <v>15868.9</v>
      </c>
      <c r="S100">
        <v>35265.908777999997</v>
      </c>
      <c r="T100">
        <v>49428.7755280169</v>
      </c>
      <c r="U100">
        <v>0.81653950783664098</v>
      </c>
      <c r="V100">
        <v>0.19624568694845099</v>
      </c>
      <c r="W100">
        <v>7.95466368004112E-2</v>
      </c>
      <c r="X100">
        <v>11321.9</v>
      </c>
      <c r="Y100">
        <v>2419.38</v>
      </c>
      <c r="Z100">
        <v>70657.418710578801</v>
      </c>
      <c r="AA100">
        <v>12.3511348464619</v>
      </c>
      <c r="AB100">
        <v>14.576424033430101</v>
      </c>
      <c r="AC100">
        <v>235.57</v>
      </c>
      <c r="AD100">
        <v>149.70458368213301</v>
      </c>
      <c r="AE100">
        <v>0.19370000000000001</v>
      </c>
      <c r="AF100">
        <v>0.117025335251458</v>
      </c>
      <c r="AG100">
        <v>0.12873966790619101</v>
      </c>
      <c r="AH100">
        <v>0.25153734902959601</v>
      </c>
      <c r="AI100">
        <v>189.03652935661199</v>
      </c>
      <c r="AJ100">
        <v>6.9034934902562002</v>
      </c>
      <c r="AK100">
        <v>1.6031741479282</v>
      </c>
      <c r="AL100">
        <v>3.3330874358456999</v>
      </c>
      <c r="AM100">
        <v>0</v>
      </c>
      <c r="AN100">
        <v>6.9168385161152604E-2</v>
      </c>
      <c r="AO100">
        <v>91</v>
      </c>
      <c r="AP100">
        <v>0</v>
      </c>
      <c r="AQ100">
        <v>5.03</v>
      </c>
      <c r="AR100">
        <v>3.66351144134345</v>
      </c>
      <c r="AS100">
        <v>-3440589.73</v>
      </c>
      <c r="AT100">
        <v>0.42493178468447901</v>
      </c>
      <c r="AU100">
        <v>559629574.30999994</v>
      </c>
    </row>
    <row r="101" spans="1:47" ht="15" x14ac:dyDescent="0.25">
      <c r="A101" s="150" t="s">
        <v>884</v>
      </c>
      <c r="B101" s="150" t="s">
        <v>146</v>
      </c>
      <c r="C101" t="s">
        <v>147</v>
      </c>
      <c r="D101" t="s">
        <v>1561</v>
      </c>
      <c r="E101">
        <v>81.635000000000005</v>
      </c>
      <c r="F101" t="s">
        <v>1561</v>
      </c>
      <c r="G101" s="151">
        <v>2439068</v>
      </c>
      <c r="H101">
        <v>0.719632977294413</v>
      </c>
      <c r="I101">
        <v>2421972</v>
      </c>
      <c r="J101">
        <v>3.4396401369035101E-2</v>
      </c>
      <c r="K101">
        <v>0.66549277717798705</v>
      </c>
      <c r="L101" s="152">
        <v>135032.95800000001</v>
      </c>
      <c r="M101" s="151">
        <v>32131</v>
      </c>
      <c r="N101">
        <v>67</v>
      </c>
      <c r="O101">
        <v>70.23</v>
      </c>
      <c r="P101">
        <v>0</v>
      </c>
      <c r="Q101">
        <v>45.75</v>
      </c>
      <c r="R101">
        <v>12054.4</v>
      </c>
      <c r="S101">
        <v>2089.5681140000002</v>
      </c>
      <c r="T101">
        <v>2844.9799845631601</v>
      </c>
      <c r="U101">
        <v>0.86032398702653601</v>
      </c>
      <c r="V101">
        <v>0.179472234232227</v>
      </c>
      <c r="W101">
        <v>2.2092661010044501E-3</v>
      </c>
      <c r="X101">
        <v>8853.6</v>
      </c>
      <c r="Y101">
        <v>121.2</v>
      </c>
      <c r="Z101">
        <v>68954.554455445497</v>
      </c>
      <c r="AA101">
        <v>12.663934426229501</v>
      </c>
      <c r="AB101">
        <v>17.2406610066007</v>
      </c>
      <c r="AC101">
        <v>19</v>
      </c>
      <c r="AD101">
        <v>109.97726915789499</v>
      </c>
      <c r="AE101">
        <v>0.48680000000000001</v>
      </c>
      <c r="AF101">
        <v>0.108295659425321</v>
      </c>
      <c r="AG101">
        <v>0.13105603961308801</v>
      </c>
      <c r="AH101">
        <v>0.24675965648961601</v>
      </c>
      <c r="AI101">
        <v>157.10279928209101</v>
      </c>
      <c r="AJ101">
        <v>6.5445193845441496</v>
      </c>
      <c r="AK101">
        <v>1.0064378558351601</v>
      </c>
      <c r="AL101">
        <v>2.9638891850479898</v>
      </c>
      <c r="AM101">
        <v>2.75</v>
      </c>
      <c r="AN101">
        <v>1.72255875962956</v>
      </c>
      <c r="AO101">
        <v>41</v>
      </c>
      <c r="AP101">
        <v>0.48130841121495299</v>
      </c>
      <c r="AQ101">
        <v>18.73</v>
      </c>
      <c r="AR101">
        <v>3.3787821004738898</v>
      </c>
      <c r="AS101">
        <v>164203.72</v>
      </c>
      <c r="AT101">
        <v>0.42213933251514402</v>
      </c>
      <c r="AU101">
        <v>25188411.809999999</v>
      </c>
    </row>
    <row r="102" spans="1:47" ht="15" x14ac:dyDescent="0.25">
      <c r="A102" s="150" t="s">
        <v>885</v>
      </c>
      <c r="B102" s="150" t="s">
        <v>438</v>
      </c>
      <c r="C102" t="s">
        <v>293</v>
      </c>
      <c r="D102" t="s">
        <v>1561</v>
      </c>
      <c r="E102">
        <v>88.212000000000003</v>
      </c>
      <c r="F102" t="s">
        <v>1561</v>
      </c>
      <c r="G102" s="151">
        <v>-713258</v>
      </c>
      <c r="H102">
        <v>0.28032903643416501</v>
      </c>
      <c r="I102">
        <v>-713258</v>
      </c>
      <c r="J102">
        <v>0</v>
      </c>
      <c r="K102">
        <v>0.73122284546310101</v>
      </c>
      <c r="L102" s="152">
        <v>193499.60550000001</v>
      </c>
      <c r="M102" s="151">
        <v>37998.5</v>
      </c>
      <c r="N102">
        <v>3</v>
      </c>
      <c r="O102">
        <v>127.77</v>
      </c>
      <c r="P102">
        <v>2</v>
      </c>
      <c r="Q102">
        <v>-9.9600000000000097</v>
      </c>
      <c r="R102">
        <v>13011</v>
      </c>
      <c r="S102">
        <v>1649.92966</v>
      </c>
      <c r="T102">
        <v>2049.5964269129299</v>
      </c>
      <c r="U102">
        <v>0.481907064450251</v>
      </c>
      <c r="V102">
        <v>0.14553190649351699</v>
      </c>
      <c r="W102">
        <v>5.8277248013106197E-3</v>
      </c>
      <c r="X102">
        <v>10473.9</v>
      </c>
      <c r="Y102">
        <v>113.98</v>
      </c>
      <c r="Z102">
        <v>65556.019477101203</v>
      </c>
      <c r="AA102">
        <v>16.709923664122101</v>
      </c>
      <c r="AB102">
        <v>14.4756067731181</v>
      </c>
      <c r="AC102">
        <v>12</v>
      </c>
      <c r="AD102">
        <v>137.49413833333301</v>
      </c>
      <c r="AE102">
        <v>0.48680000000000001</v>
      </c>
      <c r="AF102">
        <v>0.13010443027746699</v>
      </c>
      <c r="AG102">
        <v>0.17941712874537999</v>
      </c>
      <c r="AH102">
        <v>0.31422000420153601</v>
      </c>
      <c r="AI102">
        <v>120.96939938639601</v>
      </c>
      <c r="AJ102">
        <v>9.5941697270919004</v>
      </c>
      <c r="AK102">
        <v>1.7059474625609401</v>
      </c>
      <c r="AL102">
        <v>4.1478332189327203</v>
      </c>
      <c r="AM102">
        <v>0</v>
      </c>
      <c r="AN102">
        <v>0.49543019872699701</v>
      </c>
      <c r="AO102">
        <v>38</v>
      </c>
      <c r="AP102">
        <v>0.72413793103448298</v>
      </c>
      <c r="AQ102">
        <v>6.97</v>
      </c>
      <c r="AR102">
        <v>7.2313100825913397</v>
      </c>
      <c r="AS102">
        <v>-16773.319999999901</v>
      </c>
      <c r="AT102">
        <v>0.22210037729729601</v>
      </c>
      <c r="AU102">
        <v>21467246.809999999</v>
      </c>
    </row>
    <row r="103" spans="1:47" ht="15" x14ac:dyDescent="0.25">
      <c r="A103" s="150" t="s">
        <v>886</v>
      </c>
      <c r="B103" s="150" t="s">
        <v>689</v>
      </c>
      <c r="C103" t="s">
        <v>250</v>
      </c>
      <c r="D103" t="s">
        <v>1561</v>
      </c>
      <c r="E103">
        <v>78.83</v>
      </c>
      <c r="F103" t="s">
        <v>1561</v>
      </c>
      <c r="G103" s="151">
        <v>308634</v>
      </c>
      <c r="H103">
        <v>0.363783986858012</v>
      </c>
      <c r="I103">
        <v>308634</v>
      </c>
      <c r="J103">
        <v>0</v>
      </c>
      <c r="K103">
        <v>0.644123524469015</v>
      </c>
      <c r="L103" s="152">
        <v>137959.3498</v>
      </c>
      <c r="M103" s="151">
        <v>32739.5</v>
      </c>
      <c r="N103">
        <v>9</v>
      </c>
      <c r="O103">
        <v>18.32</v>
      </c>
      <c r="P103">
        <v>0</v>
      </c>
      <c r="Q103">
        <v>129.46</v>
      </c>
      <c r="R103">
        <v>10880.3</v>
      </c>
      <c r="S103">
        <v>600.03122699999994</v>
      </c>
      <c r="T103">
        <v>745.49251394980297</v>
      </c>
      <c r="U103">
        <v>0.607400867821834</v>
      </c>
      <c r="V103">
        <v>0.151480599525531</v>
      </c>
      <c r="W103">
        <v>0</v>
      </c>
      <c r="X103">
        <v>8757.4</v>
      </c>
      <c r="Y103">
        <v>90.3</v>
      </c>
      <c r="Z103">
        <v>43479.062679955699</v>
      </c>
      <c r="AA103">
        <v>9.7157894736842092</v>
      </c>
      <c r="AB103">
        <v>6.6448640863787398</v>
      </c>
      <c r="AC103">
        <v>10.7</v>
      </c>
      <c r="AD103">
        <v>56.077684766355098</v>
      </c>
      <c r="AE103">
        <v>0.39179999999999998</v>
      </c>
      <c r="AF103">
        <v>0.119445917630658</v>
      </c>
      <c r="AG103">
        <v>0.16135203114264801</v>
      </c>
      <c r="AH103">
        <v>0.28450798104312902</v>
      </c>
      <c r="AI103">
        <v>171.392746531173</v>
      </c>
      <c r="AJ103">
        <v>5.6185394930037598</v>
      </c>
      <c r="AK103">
        <v>1.47810999504089</v>
      </c>
      <c r="AL103">
        <v>3.23078655400084</v>
      </c>
      <c r="AM103">
        <v>0.5</v>
      </c>
      <c r="AN103">
        <v>1.4463553637767399</v>
      </c>
      <c r="AO103">
        <v>22</v>
      </c>
      <c r="AP103">
        <v>2.0592020592020598E-2</v>
      </c>
      <c r="AQ103">
        <v>9.9499999999999993</v>
      </c>
      <c r="AR103">
        <v>2.0346839156171499</v>
      </c>
      <c r="AS103">
        <v>141430.15</v>
      </c>
      <c r="AT103">
        <v>0.49644638467013202</v>
      </c>
      <c r="AU103">
        <v>6528541.6900000004</v>
      </c>
    </row>
    <row r="104" spans="1:47" ht="15" x14ac:dyDescent="0.25">
      <c r="A104" s="150" t="s">
        <v>887</v>
      </c>
      <c r="B104" s="150" t="s">
        <v>148</v>
      </c>
      <c r="C104" t="s">
        <v>149</v>
      </c>
      <c r="D104" t="s">
        <v>1561</v>
      </c>
      <c r="E104">
        <v>84.429000000000002</v>
      </c>
      <c r="F104" t="s">
        <v>1561</v>
      </c>
      <c r="G104" s="151">
        <v>1159240</v>
      </c>
      <c r="H104">
        <v>0.25315720294813099</v>
      </c>
      <c r="I104">
        <v>1120687</v>
      </c>
      <c r="J104">
        <v>6.6280373181105802E-3</v>
      </c>
      <c r="K104">
        <v>0.73065669135788003</v>
      </c>
      <c r="L104" s="152">
        <v>101896.4365</v>
      </c>
      <c r="M104" s="151">
        <v>30433</v>
      </c>
      <c r="N104">
        <v>39</v>
      </c>
      <c r="O104">
        <v>45.49</v>
      </c>
      <c r="P104">
        <v>0</v>
      </c>
      <c r="Q104">
        <v>-172.7</v>
      </c>
      <c r="R104">
        <v>13162.2</v>
      </c>
      <c r="S104">
        <v>1705.3806609999999</v>
      </c>
      <c r="T104">
        <v>2364.9304856551598</v>
      </c>
      <c r="U104">
        <v>0.99231265822358194</v>
      </c>
      <c r="V104">
        <v>0.17720199771867801</v>
      </c>
      <c r="W104">
        <v>1.17275869589564E-3</v>
      </c>
      <c r="X104">
        <v>9491.4</v>
      </c>
      <c r="Y104">
        <v>121.5</v>
      </c>
      <c r="Z104">
        <v>60058.895720164597</v>
      </c>
      <c r="AA104">
        <v>15.578125</v>
      </c>
      <c r="AB104">
        <v>14.036054823045299</v>
      </c>
      <c r="AC104">
        <v>14.25</v>
      </c>
      <c r="AD104">
        <v>119.675835859649</v>
      </c>
      <c r="AE104">
        <v>0.46310000000000001</v>
      </c>
      <c r="AF104">
        <v>0.10094866827790799</v>
      </c>
      <c r="AG104">
        <v>0.22072747685506799</v>
      </c>
      <c r="AH104">
        <v>0.327096212675627</v>
      </c>
      <c r="AI104">
        <v>228.254024982168</v>
      </c>
      <c r="AJ104">
        <v>6.1162872116323301</v>
      </c>
      <c r="AK104">
        <v>1.17882317731079</v>
      </c>
      <c r="AL104">
        <v>3.1413666957817399</v>
      </c>
      <c r="AM104">
        <v>0.5</v>
      </c>
      <c r="AN104">
        <v>1.25331799160038</v>
      </c>
      <c r="AO104">
        <v>72</v>
      </c>
      <c r="AP104">
        <v>4.3394033320418399E-2</v>
      </c>
      <c r="AQ104">
        <v>5.44</v>
      </c>
      <c r="AR104">
        <v>3.9726671628027401</v>
      </c>
      <c r="AS104">
        <v>-135318.78</v>
      </c>
      <c r="AT104">
        <v>0.38053413551378101</v>
      </c>
      <c r="AU104">
        <v>22446512.73</v>
      </c>
    </row>
    <row r="105" spans="1:47" ht="15" x14ac:dyDescent="0.25">
      <c r="A105" s="150" t="s">
        <v>888</v>
      </c>
      <c r="B105" s="150" t="s">
        <v>673</v>
      </c>
      <c r="C105" t="s">
        <v>228</v>
      </c>
      <c r="D105" t="s">
        <v>1561</v>
      </c>
      <c r="E105">
        <v>89.248999999999995</v>
      </c>
      <c r="F105" t="s">
        <v>1561</v>
      </c>
      <c r="G105" s="151">
        <v>434745</v>
      </c>
      <c r="H105">
        <v>0.19949336026573</v>
      </c>
      <c r="I105">
        <v>434745</v>
      </c>
      <c r="J105">
        <v>0</v>
      </c>
      <c r="K105">
        <v>0.74031643224476895</v>
      </c>
      <c r="L105" s="152">
        <v>142991.30410000001</v>
      </c>
      <c r="M105" s="151">
        <v>36907</v>
      </c>
      <c r="N105">
        <v>182</v>
      </c>
      <c r="O105">
        <v>62.05</v>
      </c>
      <c r="P105">
        <v>0</v>
      </c>
      <c r="Q105">
        <v>106.9</v>
      </c>
      <c r="R105">
        <v>11169.8</v>
      </c>
      <c r="S105">
        <v>1552.725424</v>
      </c>
      <c r="T105">
        <v>1885.49721743593</v>
      </c>
      <c r="U105">
        <v>0.25642786538156098</v>
      </c>
      <c r="V105">
        <v>0.181020410727815</v>
      </c>
      <c r="W105">
        <v>0</v>
      </c>
      <c r="X105">
        <v>9198.5</v>
      </c>
      <c r="Y105">
        <v>107.85</v>
      </c>
      <c r="Z105">
        <v>50652.598516457998</v>
      </c>
      <c r="AA105">
        <v>12.811475409836101</v>
      </c>
      <c r="AB105">
        <v>14.397083208159501</v>
      </c>
      <c r="AC105">
        <v>18</v>
      </c>
      <c r="AD105">
        <v>86.262523555555603</v>
      </c>
      <c r="AE105">
        <v>0.49869999999999998</v>
      </c>
      <c r="AF105">
        <v>0.110737115956652</v>
      </c>
      <c r="AG105">
        <v>0.219123620667556</v>
      </c>
      <c r="AH105">
        <v>0.33364620216669799</v>
      </c>
      <c r="AI105">
        <v>175.53650876524799</v>
      </c>
      <c r="AJ105">
        <v>6.1615290211329601</v>
      </c>
      <c r="AK105">
        <v>1.0669869019665399</v>
      </c>
      <c r="AL105">
        <v>3.3078517757557999</v>
      </c>
      <c r="AM105">
        <v>1.75</v>
      </c>
      <c r="AN105">
        <v>1.04374309022252</v>
      </c>
      <c r="AO105">
        <v>110</v>
      </c>
      <c r="AP105">
        <v>0.140350877192982</v>
      </c>
      <c r="AQ105">
        <v>3.43</v>
      </c>
      <c r="AR105">
        <v>3.1817343956558601</v>
      </c>
      <c r="AS105">
        <v>32885.5600000001</v>
      </c>
      <c r="AT105">
        <v>0.37097851872217302</v>
      </c>
      <c r="AU105">
        <v>17343671.489999998</v>
      </c>
    </row>
    <row r="106" spans="1:47" ht="15" x14ac:dyDescent="0.25">
      <c r="A106" s="150" t="s">
        <v>889</v>
      </c>
      <c r="B106" s="150" t="s">
        <v>572</v>
      </c>
      <c r="C106" t="s">
        <v>173</v>
      </c>
      <c r="D106" t="s">
        <v>1561</v>
      </c>
      <c r="E106">
        <v>78.668999999999997</v>
      </c>
      <c r="F106" t="s">
        <v>1561</v>
      </c>
      <c r="G106" s="151">
        <v>-843421</v>
      </c>
      <c r="H106">
        <v>0.69289677383711501</v>
      </c>
      <c r="I106">
        <v>-227633</v>
      </c>
      <c r="J106">
        <v>0</v>
      </c>
      <c r="K106">
        <v>0.69854398579216004</v>
      </c>
      <c r="L106" s="152">
        <v>84315.978499999997</v>
      </c>
      <c r="M106" s="151">
        <v>25715</v>
      </c>
      <c r="N106">
        <v>18</v>
      </c>
      <c r="O106">
        <v>88.85</v>
      </c>
      <c r="P106">
        <v>0</v>
      </c>
      <c r="Q106">
        <v>621.07000000000005</v>
      </c>
      <c r="R106">
        <v>12178.3</v>
      </c>
      <c r="S106">
        <v>1455.990511</v>
      </c>
      <c r="T106">
        <v>1914.0944633071099</v>
      </c>
      <c r="U106">
        <v>1</v>
      </c>
      <c r="V106">
        <v>9.1563085056397001E-2</v>
      </c>
      <c r="W106">
        <v>3.2084066926999402E-2</v>
      </c>
      <c r="X106">
        <v>9263.6</v>
      </c>
      <c r="Y106">
        <v>90</v>
      </c>
      <c r="Z106">
        <v>68878.2</v>
      </c>
      <c r="AA106">
        <v>13.554347826087</v>
      </c>
      <c r="AB106">
        <v>16.177672344444399</v>
      </c>
      <c r="AC106">
        <v>12</v>
      </c>
      <c r="AD106">
        <v>121.33254258333299</v>
      </c>
      <c r="AE106">
        <v>0.54620000000000002</v>
      </c>
      <c r="AF106">
        <v>9.1452300158717595E-2</v>
      </c>
      <c r="AG106">
        <v>0.15817395427480399</v>
      </c>
      <c r="AH106">
        <v>0.25168269549828198</v>
      </c>
      <c r="AI106">
        <v>169.29437255103099</v>
      </c>
      <c r="AJ106">
        <v>7.4311453562198997</v>
      </c>
      <c r="AK106">
        <v>1.1060111322522901</v>
      </c>
      <c r="AL106">
        <v>2.2963210015781499</v>
      </c>
      <c r="AM106">
        <v>1.5</v>
      </c>
      <c r="AN106">
        <v>0.24908510375651899</v>
      </c>
      <c r="AO106">
        <v>4</v>
      </c>
      <c r="AP106">
        <v>0</v>
      </c>
      <c r="AQ106">
        <v>17.75</v>
      </c>
      <c r="AR106">
        <v>3.0816418926871898</v>
      </c>
      <c r="AS106">
        <v>12252.7</v>
      </c>
      <c r="AT106">
        <v>0.48951402663212701</v>
      </c>
      <c r="AU106">
        <v>17731487.449999999</v>
      </c>
    </row>
    <row r="107" spans="1:47" ht="15" x14ac:dyDescent="0.25">
      <c r="A107" s="150" t="s">
        <v>890</v>
      </c>
      <c r="B107" s="150" t="s">
        <v>441</v>
      </c>
      <c r="C107" t="s">
        <v>375</v>
      </c>
      <c r="D107" t="s">
        <v>1561</v>
      </c>
      <c r="E107">
        <v>80.546000000000006</v>
      </c>
      <c r="F107" t="s">
        <v>1561</v>
      </c>
      <c r="G107" s="151">
        <v>-58286</v>
      </c>
      <c r="H107">
        <v>0.21466603968968001</v>
      </c>
      <c r="I107">
        <v>-58286</v>
      </c>
      <c r="J107">
        <v>0</v>
      </c>
      <c r="K107">
        <v>0.57268427167632896</v>
      </c>
      <c r="L107" s="152">
        <v>213254.96539999999</v>
      </c>
      <c r="M107" s="151">
        <v>38781</v>
      </c>
      <c r="N107">
        <v>139</v>
      </c>
      <c r="O107">
        <v>36.92</v>
      </c>
      <c r="P107">
        <v>0</v>
      </c>
      <c r="Q107">
        <v>-167.08</v>
      </c>
      <c r="R107">
        <v>12663.6</v>
      </c>
      <c r="S107">
        <v>1378.90967</v>
      </c>
      <c r="T107">
        <v>1649.76694602558</v>
      </c>
      <c r="U107">
        <v>0.30714543107091302</v>
      </c>
      <c r="V107">
        <v>0.144118873283411</v>
      </c>
      <c r="W107">
        <v>0</v>
      </c>
      <c r="X107">
        <v>10584.5</v>
      </c>
      <c r="Y107">
        <v>81.33</v>
      </c>
      <c r="Z107">
        <v>64415.595229312697</v>
      </c>
      <c r="AA107">
        <v>13.6907216494845</v>
      </c>
      <c r="AB107">
        <v>16.954502274683399</v>
      </c>
      <c r="AC107">
        <v>12</v>
      </c>
      <c r="AD107">
        <v>114.909139166667</v>
      </c>
      <c r="AE107">
        <v>0.59370000000000001</v>
      </c>
      <c r="AF107">
        <v>0.12114023614297</v>
      </c>
      <c r="AG107">
        <v>0.136617590695292</v>
      </c>
      <c r="AH107">
        <v>0.26033472074820402</v>
      </c>
      <c r="AI107">
        <v>144.931175948603</v>
      </c>
      <c r="AJ107">
        <v>6.5901019279749002</v>
      </c>
      <c r="AK107">
        <v>1.0620320044834299</v>
      </c>
      <c r="AL107">
        <v>2.5603704333815398</v>
      </c>
      <c r="AM107">
        <v>3</v>
      </c>
      <c r="AN107">
        <v>0.97419399142960195</v>
      </c>
      <c r="AO107">
        <v>78</v>
      </c>
      <c r="AP107">
        <v>2.26415094339623E-3</v>
      </c>
      <c r="AQ107">
        <v>7.06</v>
      </c>
      <c r="AR107">
        <v>3.5123689283336001</v>
      </c>
      <c r="AS107">
        <v>367092.69</v>
      </c>
      <c r="AT107">
        <v>0.57488658170528795</v>
      </c>
      <c r="AU107">
        <v>17462026.210000001</v>
      </c>
    </row>
    <row r="108" spans="1:47" ht="15" x14ac:dyDescent="0.25">
      <c r="A108" s="150" t="s">
        <v>891</v>
      </c>
      <c r="B108" s="150" t="s">
        <v>151</v>
      </c>
      <c r="C108" t="s">
        <v>109</v>
      </c>
      <c r="D108" t="s">
        <v>1561</v>
      </c>
      <c r="E108">
        <v>75.177000000000007</v>
      </c>
      <c r="F108" t="s">
        <v>1561</v>
      </c>
      <c r="G108" s="151">
        <v>730161</v>
      </c>
      <c r="H108">
        <v>0.12271453833210599</v>
      </c>
      <c r="I108">
        <v>-835120</v>
      </c>
      <c r="J108">
        <v>0</v>
      </c>
      <c r="K108">
        <v>0.72847648794211795</v>
      </c>
      <c r="L108" s="152">
        <v>156946.92939999999</v>
      </c>
      <c r="M108" s="151">
        <v>38352</v>
      </c>
      <c r="N108">
        <v>185</v>
      </c>
      <c r="O108">
        <v>401.34</v>
      </c>
      <c r="P108">
        <v>1775.8</v>
      </c>
      <c r="Q108">
        <v>-135.93</v>
      </c>
      <c r="R108">
        <v>21669.1</v>
      </c>
      <c r="S108">
        <v>4849.7929510000004</v>
      </c>
      <c r="T108">
        <v>7129.0087111247703</v>
      </c>
      <c r="U108">
        <v>0.99997770873909597</v>
      </c>
      <c r="V108">
        <v>0.19329448544946801</v>
      </c>
      <c r="W108">
        <v>1.32026178533658E-2</v>
      </c>
      <c r="X108">
        <v>14741.3</v>
      </c>
      <c r="Y108">
        <v>373.17</v>
      </c>
      <c r="Z108">
        <v>85133.680976498697</v>
      </c>
      <c r="AA108">
        <v>16.406947890818898</v>
      </c>
      <c r="AB108">
        <v>12.9962026717046</v>
      </c>
      <c r="AC108">
        <v>31</v>
      </c>
      <c r="AD108">
        <v>156.444933903226</v>
      </c>
      <c r="AE108">
        <v>0.55810000000000004</v>
      </c>
      <c r="AF108">
        <v>0.108773316246507</v>
      </c>
      <c r="AG108">
        <v>0.214340776609275</v>
      </c>
      <c r="AH108">
        <v>0.32779139862030499</v>
      </c>
      <c r="AI108">
        <v>239.81642345374399</v>
      </c>
      <c r="AJ108">
        <v>10.226268627585901</v>
      </c>
      <c r="AK108">
        <v>1.2551441542138799</v>
      </c>
      <c r="AL108">
        <v>4.1995760493869598</v>
      </c>
      <c r="AM108">
        <v>3.8</v>
      </c>
      <c r="AN108">
        <v>0.11872037664447101</v>
      </c>
      <c r="AO108">
        <v>10</v>
      </c>
      <c r="AP108">
        <v>0</v>
      </c>
      <c r="AQ108">
        <v>3.6</v>
      </c>
      <c r="AR108">
        <v>1.9422461356888701</v>
      </c>
      <c r="AS108">
        <v>1007676.44</v>
      </c>
      <c r="AT108">
        <v>0.60203830155451699</v>
      </c>
      <c r="AU108">
        <v>105090732.56999999</v>
      </c>
    </row>
    <row r="109" spans="1:47" ht="15" x14ac:dyDescent="0.25">
      <c r="A109" s="150" t="s">
        <v>1535</v>
      </c>
      <c r="B109" s="150" t="s">
        <v>150</v>
      </c>
      <c r="C109" t="s">
        <v>109</v>
      </c>
      <c r="D109" t="s">
        <v>1561</v>
      </c>
      <c r="E109">
        <v>61.564</v>
      </c>
      <c r="F109" t="s">
        <v>1561</v>
      </c>
      <c r="G109" s="151">
        <v>64876299</v>
      </c>
      <c r="H109">
        <v>0.118389724345034</v>
      </c>
      <c r="I109">
        <v>67464515</v>
      </c>
      <c r="J109">
        <v>0</v>
      </c>
      <c r="K109">
        <v>0.60508171030474101</v>
      </c>
      <c r="L109" s="152">
        <v>101302.96799999999</v>
      </c>
      <c r="M109" s="151">
        <v>26644</v>
      </c>
      <c r="N109">
        <v>326</v>
      </c>
      <c r="O109">
        <v>15414.98</v>
      </c>
      <c r="P109">
        <v>0</v>
      </c>
      <c r="Q109">
        <v>823.11</v>
      </c>
      <c r="R109">
        <v>19045.2</v>
      </c>
      <c r="S109">
        <v>34510.604403999998</v>
      </c>
      <c r="T109">
        <v>53822.6729244034</v>
      </c>
      <c r="U109">
        <v>0.99952588593324998</v>
      </c>
      <c r="V109">
        <v>0.235976445722756</v>
      </c>
      <c r="W109">
        <v>0.10391904702730501</v>
      </c>
      <c r="X109">
        <v>12211.6</v>
      </c>
      <c r="Y109">
        <v>2490.4899999999998</v>
      </c>
      <c r="Z109">
        <v>74435.875887877497</v>
      </c>
      <c r="AA109">
        <v>13.9271653543307</v>
      </c>
      <c r="AB109">
        <v>13.8569536131444</v>
      </c>
      <c r="AC109">
        <v>688.19</v>
      </c>
      <c r="AD109">
        <v>50.1469135035383</v>
      </c>
      <c r="AE109">
        <v>0.373</v>
      </c>
      <c r="AF109">
        <v>0.10890269769825101</v>
      </c>
      <c r="AG109">
        <v>0.181613419975794</v>
      </c>
      <c r="AH109">
        <v>0.30169531760864998</v>
      </c>
      <c r="AI109">
        <v>279.88223234016903</v>
      </c>
      <c r="AJ109">
        <v>5.1018368034471804</v>
      </c>
      <c r="AK109">
        <v>0.93907915027635103</v>
      </c>
      <c r="AL109">
        <v>3.0465142746512202</v>
      </c>
      <c r="AM109">
        <v>1</v>
      </c>
      <c r="AN109">
        <v>0.24794156771061901</v>
      </c>
      <c r="AO109">
        <v>79</v>
      </c>
      <c r="AP109">
        <v>0.90710382513661203</v>
      </c>
      <c r="AQ109">
        <v>1.8</v>
      </c>
      <c r="AR109">
        <v>4.4477575589812304</v>
      </c>
      <c r="AS109">
        <v>-1914806.22</v>
      </c>
      <c r="AT109">
        <v>0.19163706997680299</v>
      </c>
      <c r="AU109">
        <v>657262269.13</v>
      </c>
    </row>
    <row r="110" spans="1:47" ht="15" x14ac:dyDescent="0.25">
      <c r="A110" s="150" t="s">
        <v>892</v>
      </c>
      <c r="B110" s="150" t="s">
        <v>447</v>
      </c>
      <c r="C110" t="s">
        <v>328</v>
      </c>
      <c r="D110" t="s">
        <v>1561</v>
      </c>
      <c r="E110">
        <v>92.233999999999995</v>
      </c>
      <c r="F110" t="s">
        <v>1561</v>
      </c>
      <c r="G110" s="151">
        <v>161505</v>
      </c>
      <c r="H110">
        <v>0.17887187179063799</v>
      </c>
      <c r="I110">
        <v>161505</v>
      </c>
      <c r="J110">
        <v>6.0676138160306496E-3</v>
      </c>
      <c r="K110">
        <v>0.77796067194063001</v>
      </c>
      <c r="L110" s="152">
        <v>174566.7493</v>
      </c>
      <c r="M110" s="151">
        <v>42476</v>
      </c>
      <c r="N110">
        <v>110</v>
      </c>
      <c r="O110">
        <v>34.74</v>
      </c>
      <c r="P110">
        <v>0</v>
      </c>
      <c r="Q110">
        <v>121.41</v>
      </c>
      <c r="R110">
        <v>11089.4</v>
      </c>
      <c r="S110">
        <v>1667.9968060000001</v>
      </c>
      <c r="T110">
        <v>1929.1566806457699</v>
      </c>
      <c r="U110">
        <v>0.18310239498144501</v>
      </c>
      <c r="V110">
        <v>0.13477528025914001</v>
      </c>
      <c r="W110">
        <v>1.7528288960044899E-3</v>
      </c>
      <c r="X110">
        <v>9588.2000000000007</v>
      </c>
      <c r="Y110">
        <v>96.62</v>
      </c>
      <c r="Z110">
        <v>58366.746843303699</v>
      </c>
      <c r="AA110">
        <v>14.2156862745098</v>
      </c>
      <c r="AB110">
        <v>17.263473463051099</v>
      </c>
      <c r="AC110">
        <v>13.28</v>
      </c>
      <c r="AD110">
        <v>125.602169126506</v>
      </c>
      <c r="AE110">
        <v>0.52239999999999998</v>
      </c>
      <c r="AF110">
        <v>0.10016720555936701</v>
      </c>
      <c r="AG110">
        <v>0.20009362942954201</v>
      </c>
      <c r="AH110">
        <v>0.30847172596869199</v>
      </c>
      <c r="AI110">
        <v>161.28148389272201</v>
      </c>
      <c r="AJ110">
        <v>6.7230112223391103</v>
      </c>
      <c r="AK110">
        <v>1.5644583427813099</v>
      </c>
      <c r="AL110">
        <v>2.04235342004409</v>
      </c>
      <c r="AM110">
        <v>0.5</v>
      </c>
      <c r="AN110">
        <v>1.4715222857143899</v>
      </c>
      <c r="AO110">
        <v>127</v>
      </c>
      <c r="AP110">
        <v>0.146991622239147</v>
      </c>
      <c r="AQ110">
        <v>4.8600000000000003</v>
      </c>
      <c r="AR110">
        <v>2.2471933058257099</v>
      </c>
      <c r="AS110">
        <v>101985.17</v>
      </c>
      <c r="AT110">
        <v>0.47050116740118297</v>
      </c>
      <c r="AU110">
        <v>18497150.170000002</v>
      </c>
    </row>
    <row r="111" spans="1:47" ht="15" x14ac:dyDescent="0.25">
      <c r="A111" s="150" t="s">
        <v>893</v>
      </c>
      <c r="B111" s="150" t="s">
        <v>601</v>
      </c>
      <c r="C111" t="s">
        <v>128</v>
      </c>
      <c r="D111" t="s">
        <v>1561</v>
      </c>
      <c r="E111">
        <v>95.713999999999999</v>
      </c>
      <c r="F111" t="s">
        <v>1561</v>
      </c>
      <c r="G111" s="151">
        <v>3974062</v>
      </c>
      <c r="H111">
        <v>0.83291588634061098</v>
      </c>
      <c r="I111">
        <v>3602894</v>
      </c>
      <c r="J111">
        <v>0</v>
      </c>
      <c r="K111">
        <v>0.632399976205961</v>
      </c>
      <c r="L111" s="152">
        <v>294233.16820000001</v>
      </c>
      <c r="M111" s="151">
        <v>39581.5</v>
      </c>
      <c r="N111">
        <v>130</v>
      </c>
      <c r="O111">
        <v>52.42</v>
      </c>
      <c r="P111">
        <v>0</v>
      </c>
      <c r="Q111">
        <v>-15.44</v>
      </c>
      <c r="R111">
        <v>13666.4</v>
      </c>
      <c r="S111">
        <v>2260.0895869999999</v>
      </c>
      <c r="T111">
        <v>2680.6357131868699</v>
      </c>
      <c r="U111">
        <v>0.32616167484691799</v>
      </c>
      <c r="V111">
        <v>0.13409098371285</v>
      </c>
      <c r="W111">
        <v>1.6173004915490501E-3</v>
      </c>
      <c r="X111">
        <v>11522.4</v>
      </c>
      <c r="Y111">
        <v>153.96</v>
      </c>
      <c r="Z111">
        <v>63947.1215900233</v>
      </c>
      <c r="AA111">
        <v>13.588235294117601</v>
      </c>
      <c r="AB111">
        <v>14.6797193232008</v>
      </c>
      <c r="AC111">
        <v>15.95</v>
      </c>
      <c r="AD111">
        <v>141.69840670846401</v>
      </c>
      <c r="AE111">
        <v>0.48680000000000001</v>
      </c>
      <c r="AF111">
        <v>0.10414371399795901</v>
      </c>
      <c r="AG111">
        <v>0.178370154668719</v>
      </c>
      <c r="AH111">
        <v>0.28555433157621901</v>
      </c>
      <c r="AI111">
        <v>178.648670531661</v>
      </c>
      <c r="AJ111">
        <v>7.5742024509488299</v>
      </c>
      <c r="AK111">
        <v>1.5491154937809899</v>
      </c>
      <c r="AL111">
        <v>4.2045198656634399</v>
      </c>
      <c r="AM111">
        <v>2</v>
      </c>
      <c r="AN111">
        <v>1.12527026142787</v>
      </c>
      <c r="AO111">
        <v>117</v>
      </c>
      <c r="AP111">
        <v>3.1358885017421602E-2</v>
      </c>
      <c r="AQ111">
        <v>7.46</v>
      </c>
      <c r="AR111">
        <v>2.961268421193</v>
      </c>
      <c r="AS111">
        <v>-2830.41999999993</v>
      </c>
      <c r="AT111">
        <v>0.44971422827251201</v>
      </c>
      <c r="AU111">
        <v>30887346.030000001</v>
      </c>
    </row>
    <row r="112" spans="1:47" ht="15" x14ac:dyDescent="0.25">
      <c r="A112" s="150" t="s">
        <v>894</v>
      </c>
      <c r="B112" s="150" t="s">
        <v>352</v>
      </c>
      <c r="C112" t="s">
        <v>185</v>
      </c>
      <c r="D112" t="s">
        <v>1561</v>
      </c>
      <c r="E112">
        <v>88.71</v>
      </c>
      <c r="F112" t="s">
        <v>1561</v>
      </c>
      <c r="G112" s="151">
        <v>57561</v>
      </c>
      <c r="H112">
        <v>0.26094383642880697</v>
      </c>
      <c r="I112">
        <v>-415383</v>
      </c>
      <c r="J112">
        <v>6.3225925434954505E-2</v>
      </c>
      <c r="K112">
        <v>0.745850426293998</v>
      </c>
      <c r="L112" s="152">
        <v>121179.533</v>
      </c>
      <c r="M112" s="151">
        <v>34865.5</v>
      </c>
      <c r="N112">
        <v>79</v>
      </c>
      <c r="O112">
        <v>57.19</v>
      </c>
      <c r="P112">
        <v>0</v>
      </c>
      <c r="Q112">
        <v>143.02000000000001</v>
      </c>
      <c r="R112">
        <v>12514</v>
      </c>
      <c r="S112">
        <v>2039.8128369999999</v>
      </c>
      <c r="T112">
        <v>2498.3051010576401</v>
      </c>
      <c r="U112">
        <v>0.37611514845075</v>
      </c>
      <c r="V112">
        <v>0.179049304610294</v>
      </c>
      <c r="W112">
        <v>2.0083675941686401E-3</v>
      </c>
      <c r="X112">
        <v>10217.4</v>
      </c>
      <c r="Y112">
        <v>134.69999999999999</v>
      </c>
      <c r="Z112">
        <v>65567.861915367495</v>
      </c>
      <c r="AA112">
        <v>10.352941176470599</v>
      </c>
      <c r="AB112">
        <v>15.1433766666667</v>
      </c>
      <c r="AC112">
        <v>13.5</v>
      </c>
      <c r="AD112">
        <v>151.09724718518501</v>
      </c>
      <c r="AE112">
        <v>0.45119999999999999</v>
      </c>
      <c r="AF112">
        <v>0.107020776152598</v>
      </c>
      <c r="AG112">
        <v>0.18082066493135299</v>
      </c>
      <c r="AH112">
        <v>0.29310858736822798</v>
      </c>
      <c r="AI112">
        <v>179.669425229723</v>
      </c>
      <c r="AJ112">
        <v>5.3409821769643004</v>
      </c>
      <c r="AK112">
        <v>1.36840888750641</v>
      </c>
      <c r="AL112">
        <v>3.0171167174181202</v>
      </c>
      <c r="AM112">
        <v>1.5</v>
      </c>
      <c r="AN112">
        <v>0.47983312654450699</v>
      </c>
      <c r="AO112">
        <v>67</v>
      </c>
      <c r="AP112">
        <v>0.29653401797175899</v>
      </c>
      <c r="AQ112">
        <v>2.4300000000000002</v>
      </c>
      <c r="AR112">
        <v>3.5728402633457601</v>
      </c>
      <c r="AS112">
        <v>-35554.6499999999</v>
      </c>
      <c r="AT112">
        <v>0.56153572376884597</v>
      </c>
      <c r="AU112">
        <v>25526183.199999999</v>
      </c>
    </row>
    <row r="113" spans="1:47" ht="15" x14ac:dyDescent="0.25">
      <c r="A113" s="150" t="s">
        <v>895</v>
      </c>
      <c r="B113" s="150" t="s">
        <v>353</v>
      </c>
      <c r="C113" t="s">
        <v>139</v>
      </c>
      <c r="D113" t="s">
        <v>1561</v>
      </c>
      <c r="E113">
        <v>98.751999999999995</v>
      </c>
      <c r="F113" t="s">
        <v>1561</v>
      </c>
      <c r="G113" s="151">
        <v>-413224</v>
      </c>
      <c r="H113">
        <v>0.329110096955053</v>
      </c>
      <c r="I113">
        <v>-422293</v>
      </c>
      <c r="J113">
        <v>0</v>
      </c>
      <c r="K113">
        <v>0.84610773263768402</v>
      </c>
      <c r="L113" s="152">
        <v>147077.56349999999</v>
      </c>
      <c r="M113" s="151">
        <v>40950</v>
      </c>
      <c r="N113">
        <v>19</v>
      </c>
      <c r="O113">
        <v>3.97</v>
      </c>
      <c r="P113">
        <v>0</v>
      </c>
      <c r="Q113">
        <v>166.32</v>
      </c>
      <c r="R113">
        <v>11506.7</v>
      </c>
      <c r="S113">
        <v>1332.6991290000001</v>
      </c>
      <c r="T113">
        <v>1491.45583632905</v>
      </c>
      <c r="U113">
        <v>0.143306155788746</v>
      </c>
      <c r="V113">
        <v>0.101796782220303</v>
      </c>
      <c r="W113">
        <v>2.6132064051195201E-2</v>
      </c>
      <c r="X113">
        <v>10281.9</v>
      </c>
      <c r="Y113">
        <v>92.73</v>
      </c>
      <c r="Z113">
        <v>67501.486034724498</v>
      </c>
      <c r="AA113">
        <v>16.771428571428601</v>
      </c>
      <c r="AB113">
        <v>14.3718228081527</v>
      </c>
      <c r="AC113">
        <v>7</v>
      </c>
      <c r="AD113">
        <v>190.385589857143</v>
      </c>
      <c r="AE113">
        <v>0.39179999999999998</v>
      </c>
      <c r="AF113">
        <v>0.100310948452157</v>
      </c>
      <c r="AG113">
        <v>0.16565062654607299</v>
      </c>
      <c r="AH113">
        <v>0.26979488922141598</v>
      </c>
      <c r="AI113">
        <v>222.113148841114</v>
      </c>
      <c r="AJ113">
        <v>4.1743525218742601</v>
      </c>
      <c r="AK113">
        <v>0.60276257558866297</v>
      </c>
      <c r="AL113">
        <v>2.10002439106787</v>
      </c>
      <c r="AM113">
        <v>0.5</v>
      </c>
      <c r="AN113">
        <v>1.16801153520755</v>
      </c>
      <c r="AO113">
        <v>44</v>
      </c>
      <c r="AP113">
        <v>0.68702290076335903</v>
      </c>
      <c r="AQ113">
        <v>4.3600000000000003</v>
      </c>
      <c r="AR113">
        <v>3.1167823264518399</v>
      </c>
      <c r="AS113">
        <v>140868.25</v>
      </c>
      <c r="AT113">
        <v>0.70817851407846799</v>
      </c>
      <c r="AU113">
        <v>15334943.970000001</v>
      </c>
    </row>
    <row r="114" spans="1:47" ht="15" x14ac:dyDescent="0.25">
      <c r="A114" s="150" t="s">
        <v>896</v>
      </c>
      <c r="B114" s="150" t="s">
        <v>456</v>
      </c>
      <c r="C114" t="s">
        <v>132</v>
      </c>
      <c r="D114" t="s">
        <v>1561</v>
      </c>
      <c r="E114">
        <v>90.212000000000003</v>
      </c>
      <c r="F114" t="s">
        <v>1561</v>
      </c>
      <c r="G114" s="151">
        <v>530434</v>
      </c>
      <c r="H114">
        <v>0.63013319587671501</v>
      </c>
      <c r="I114">
        <v>572106</v>
      </c>
      <c r="J114">
        <v>5.7241495389121497E-3</v>
      </c>
      <c r="K114">
        <v>0.75592660947891899</v>
      </c>
      <c r="L114" s="152">
        <v>185506.739</v>
      </c>
      <c r="M114" s="151">
        <v>36504.5</v>
      </c>
      <c r="N114">
        <v>40</v>
      </c>
      <c r="O114">
        <v>10.08</v>
      </c>
      <c r="P114">
        <v>0</v>
      </c>
      <c r="Q114">
        <v>233.02</v>
      </c>
      <c r="R114">
        <v>11926.4</v>
      </c>
      <c r="S114">
        <v>923.34301000000005</v>
      </c>
      <c r="T114">
        <v>1095.9111730995101</v>
      </c>
      <c r="U114">
        <v>0.25377730969122703</v>
      </c>
      <c r="V114">
        <v>0.14046879068267401</v>
      </c>
      <c r="W114">
        <v>0</v>
      </c>
      <c r="X114">
        <v>10048.4</v>
      </c>
      <c r="Y114">
        <v>53.72</v>
      </c>
      <c r="Z114">
        <v>61076.4519731943</v>
      </c>
      <c r="AA114">
        <v>16.838709677419399</v>
      </c>
      <c r="AB114">
        <v>17.188067944899501</v>
      </c>
      <c r="AC114">
        <v>6</v>
      </c>
      <c r="AD114">
        <v>153.89050166666701</v>
      </c>
      <c r="AE114">
        <v>0.2969</v>
      </c>
      <c r="AF114">
        <v>0.11189548116653</v>
      </c>
      <c r="AG114">
        <v>0.21169920802064501</v>
      </c>
      <c r="AH114">
        <v>0.325876402885862</v>
      </c>
      <c r="AI114">
        <v>196.730790218469</v>
      </c>
      <c r="AJ114">
        <v>5.2773899807321802</v>
      </c>
      <c r="AK114">
        <v>1.4098470134874801</v>
      </c>
      <c r="AL114">
        <v>2.4071673548031902</v>
      </c>
      <c r="AM114">
        <v>0.5</v>
      </c>
      <c r="AN114">
        <v>2.2492085501755401</v>
      </c>
      <c r="AO114">
        <v>109</v>
      </c>
      <c r="AP114">
        <v>3.9719626168224297E-2</v>
      </c>
      <c r="AQ114">
        <v>3.56</v>
      </c>
      <c r="AR114">
        <v>2.6532843025862398</v>
      </c>
      <c r="AS114">
        <v>56913.55</v>
      </c>
      <c r="AT114">
        <v>0.53954308197268197</v>
      </c>
      <c r="AU114">
        <v>11012161.060000001</v>
      </c>
    </row>
    <row r="115" spans="1:47" ht="15" x14ac:dyDescent="0.25">
      <c r="A115" s="150" t="s">
        <v>897</v>
      </c>
      <c r="B115" s="150" t="s">
        <v>573</v>
      </c>
      <c r="C115" t="s">
        <v>173</v>
      </c>
      <c r="D115" t="s">
        <v>1561</v>
      </c>
      <c r="E115">
        <v>95.174999999999997</v>
      </c>
      <c r="F115" t="s">
        <v>1561</v>
      </c>
      <c r="G115" s="151">
        <v>289384</v>
      </c>
      <c r="H115">
        <v>0.62434904925161605</v>
      </c>
      <c r="I115">
        <v>396507</v>
      </c>
      <c r="J115">
        <v>0</v>
      </c>
      <c r="K115">
        <v>0.79294565809817297</v>
      </c>
      <c r="L115" s="152">
        <v>293248.06310000003</v>
      </c>
      <c r="M115" s="151">
        <v>41748</v>
      </c>
      <c r="N115">
        <v>32</v>
      </c>
      <c r="O115">
        <v>19.149999999999999</v>
      </c>
      <c r="P115">
        <v>0</v>
      </c>
      <c r="Q115">
        <v>79.489999999999995</v>
      </c>
      <c r="R115">
        <v>12969</v>
      </c>
      <c r="S115">
        <v>867.55098199999998</v>
      </c>
      <c r="T115">
        <v>975.969377963694</v>
      </c>
      <c r="U115">
        <v>0.22514798674967099</v>
      </c>
      <c r="V115">
        <v>9.8162723306098404E-2</v>
      </c>
      <c r="W115">
        <v>0</v>
      </c>
      <c r="X115">
        <v>11528.3</v>
      </c>
      <c r="Y115">
        <v>63.05</v>
      </c>
      <c r="Z115">
        <v>64217.938144329899</v>
      </c>
      <c r="AA115">
        <v>15.0149253731343</v>
      </c>
      <c r="AB115">
        <v>13.7597300872324</v>
      </c>
      <c r="AC115">
        <v>8.25</v>
      </c>
      <c r="AD115">
        <v>105.157694787879</v>
      </c>
      <c r="AE115">
        <v>0.21379999999999999</v>
      </c>
      <c r="AF115">
        <v>0.12518905873841099</v>
      </c>
      <c r="AG115">
        <v>0.12931439021431401</v>
      </c>
      <c r="AH115">
        <v>0.26370878099287398</v>
      </c>
      <c r="AI115">
        <v>166.01214567007401</v>
      </c>
      <c r="AJ115">
        <v>6.8509172776759399</v>
      </c>
      <c r="AK115">
        <v>0.90233405543520495</v>
      </c>
      <c r="AL115">
        <v>3.8349295950674902</v>
      </c>
      <c r="AM115">
        <v>2</v>
      </c>
      <c r="AN115">
        <v>0.62753207649978804</v>
      </c>
      <c r="AO115">
        <v>25</v>
      </c>
      <c r="AP115">
        <v>0.118072289156627</v>
      </c>
      <c r="AQ115">
        <v>5.04</v>
      </c>
      <c r="AR115">
        <v>4.8888067467884797</v>
      </c>
      <c r="AS115">
        <v>-98485.89</v>
      </c>
      <c r="AT115">
        <v>0.29292546841676897</v>
      </c>
      <c r="AU115">
        <v>11251253.189999999</v>
      </c>
    </row>
    <row r="116" spans="1:47" ht="15" x14ac:dyDescent="0.25">
      <c r="A116" s="150" t="s">
        <v>898</v>
      </c>
      <c r="B116" s="150" t="s">
        <v>354</v>
      </c>
      <c r="C116" t="s">
        <v>168</v>
      </c>
      <c r="D116" t="s">
        <v>1561</v>
      </c>
      <c r="E116">
        <v>98.153000000000006</v>
      </c>
      <c r="F116" t="s">
        <v>1561</v>
      </c>
      <c r="G116" s="151">
        <v>639686</v>
      </c>
      <c r="H116">
        <v>0.350957148429832</v>
      </c>
      <c r="I116">
        <v>377247</v>
      </c>
      <c r="J116">
        <v>1.15304348851767E-2</v>
      </c>
      <c r="K116">
        <v>0.68813820075810195</v>
      </c>
      <c r="L116" s="152">
        <v>221498.90489999999</v>
      </c>
      <c r="M116" s="151">
        <v>34129.5</v>
      </c>
      <c r="N116">
        <v>51</v>
      </c>
      <c r="O116">
        <v>12.11</v>
      </c>
      <c r="P116">
        <v>0</v>
      </c>
      <c r="Q116">
        <v>112.24</v>
      </c>
      <c r="R116">
        <v>9582.4</v>
      </c>
      <c r="S116">
        <v>1087.357665</v>
      </c>
      <c r="T116">
        <v>1253.44779348362</v>
      </c>
      <c r="U116">
        <v>0.279826587694124</v>
      </c>
      <c r="V116">
        <v>0.14653486992249201</v>
      </c>
      <c r="W116">
        <v>2.0206313623585899E-3</v>
      </c>
      <c r="X116">
        <v>8312.7000000000007</v>
      </c>
      <c r="Y116">
        <v>69.37</v>
      </c>
      <c r="Z116">
        <v>55730.966267839103</v>
      </c>
      <c r="AA116">
        <v>12.105882352941199</v>
      </c>
      <c r="AB116">
        <v>15.6747537119792</v>
      </c>
      <c r="AC116">
        <v>11.14</v>
      </c>
      <c r="AD116">
        <v>97.608407989227999</v>
      </c>
      <c r="AE116">
        <v>0.59370000000000001</v>
      </c>
      <c r="AF116">
        <v>0.12418212778740501</v>
      </c>
      <c r="AG116">
        <v>0.17052635887813999</v>
      </c>
      <c r="AH116">
        <v>0.30068315333601198</v>
      </c>
      <c r="AI116">
        <v>176.616219466297</v>
      </c>
      <c r="AJ116">
        <v>4.9691203103439303</v>
      </c>
      <c r="AK116">
        <v>1.0597589627431101</v>
      </c>
      <c r="AL116">
        <v>2.0148965607019198</v>
      </c>
      <c r="AM116">
        <v>4.5999999999999996</v>
      </c>
      <c r="AN116">
        <v>1.13296333163032</v>
      </c>
      <c r="AO116">
        <v>16</v>
      </c>
      <c r="AP116">
        <v>1.3059701492537301E-2</v>
      </c>
      <c r="AQ116">
        <v>15.5</v>
      </c>
      <c r="AR116">
        <v>3.6820504345284299</v>
      </c>
      <c r="AS116">
        <v>-28297.85</v>
      </c>
      <c r="AT116">
        <v>0.30610902991151501</v>
      </c>
      <c r="AU116">
        <v>10419539.74</v>
      </c>
    </row>
    <row r="117" spans="1:47" ht="15" x14ac:dyDescent="0.25">
      <c r="A117" s="150" t="s">
        <v>1536</v>
      </c>
      <c r="B117" s="150" t="s">
        <v>152</v>
      </c>
      <c r="C117" t="s">
        <v>122</v>
      </c>
      <c r="D117" t="s">
        <v>1561</v>
      </c>
      <c r="E117">
        <v>63.1</v>
      </c>
      <c r="F117" t="s">
        <v>1561</v>
      </c>
      <c r="G117" s="151">
        <v>-2369227</v>
      </c>
      <c r="H117">
        <v>0.26028026310949098</v>
      </c>
      <c r="I117">
        <v>-9224091</v>
      </c>
      <c r="J117">
        <v>4.1945197163189797E-3</v>
      </c>
      <c r="K117">
        <v>0.61303876905213495</v>
      </c>
      <c r="L117" s="152">
        <v>142473.70000000001</v>
      </c>
      <c r="M117" s="151">
        <v>32563</v>
      </c>
      <c r="N117">
        <v>1352</v>
      </c>
      <c r="O117">
        <v>20933.23</v>
      </c>
      <c r="P117">
        <v>6025.21</v>
      </c>
      <c r="Q117">
        <v>-163.4</v>
      </c>
      <c r="R117">
        <v>13930.4</v>
      </c>
      <c r="S117">
        <v>45507.470847999997</v>
      </c>
      <c r="T117">
        <v>68019.987752117595</v>
      </c>
      <c r="U117">
        <v>0.99999986435641397</v>
      </c>
      <c r="V117">
        <v>0.178758487511644</v>
      </c>
      <c r="W117">
        <v>0.16965399711602799</v>
      </c>
      <c r="X117">
        <v>9319.9</v>
      </c>
      <c r="Y117">
        <v>3074.23</v>
      </c>
      <c r="Z117">
        <v>74619.433139355198</v>
      </c>
      <c r="AA117">
        <v>12.9563106796117</v>
      </c>
      <c r="AB117">
        <v>14.802884250039799</v>
      </c>
      <c r="AC117">
        <v>325</v>
      </c>
      <c r="AD117">
        <v>140.02298722461501</v>
      </c>
      <c r="AE117">
        <v>1.0330999999999999</v>
      </c>
      <c r="AF117">
        <v>0.116947052398472</v>
      </c>
      <c r="AG117">
        <v>0.16670330070460199</v>
      </c>
      <c r="AH117">
        <v>0.29255089412088198</v>
      </c>
      <c r="AI117">
        <v>179.782876251836</v>
      </c>
      <c r="AJ117">
        <v>6.1897939280793803</v>
      </c>
      <c r="AK117">
        <v>1.26820898680236</v>
      </c>
      <c r="AL117">
        <v>3.9124127454450699</v>
      </c>
      <c r="AM117">
        <v>1</v>
      </c>
      <c r="AN117">
        <v>0.132381484030684</v>
      </c>
      <c r="AO117">
        <v>137</v>
      </c>
      <c r="AP117">
        <v>2.9624277456647401E-2</v>
      </c>
      <c r="AQ117">
        <v>9.58</v>
      </c>
      <c r="AR117" t="s">
        <v>1556</v>
      </c>
      <c r="AS117" t="s">
        <v>1556</v>
      </c>
      <c r="AT117">
        <v>0.27291159968325301</v>
      </c>
      <c r="AU117">
        <v>633936111.13</v>
      </c>
    </row>
    <row r="118" spans="1:47" ht="15" x14ac:dyDescent="0.25">
      <c r="A118" s="150" t="s">
        <v>899</v>
      </c>
      <c r="B118" s="150" t="s">
        <v>663</v>
      </c>
      <c r="C118" t="s">
        <v>664</v>
      </c>
      <c r="D118" t="s">
        <v>1561</v>
      </c>
      <c r="E118">
        <v>96.186999999999998</v>
      </c>
      <c r="F118" t="s">
        <v>1561</v>
      </c>
      <c r="G118" s="151">
        <v>177616</v>
      </c>
      <c r="H118">
        <v>0.57697100417281599</v>
      </c>
      <c r="I118">
        <v>257003</v>
      </c>
      <c r="J118">
        <v>0</v>
      </c>
      <c r="K118">
        <v>0.76301493494994699</v>
      </c>
      <c r="L118" s="152">
        <v>154027.07019999999</v>
      </c>
      <c r="M118" s="151">
        <v>37722</v>
      </c>
      <c r="N118">
        <v>49</v>
      </c>
      <c r="O118">
        <v>12.16</v>
      </c>
      <c r="P118">
        <v>0</v>
      </c>
      <c r="Q118">
        <v>-4.3899999999999997</v>
      </c>
      <c r="R118">
        <v>12041.2</v>
      </c>
      <c r="S118">
        <v>773.72006699999997</v>
      </c>
      <c r="T118">
        <v>940.59887470888498</v>
      </c>
      <c r="U118">
        <v>0.21128486641668001</v>
      </c>
      <c r="V118">
        <v>0.1546762002232</v>
      </c>
      <c r="W118">
        <v>0</v>
      </c>
      <c r="X118">
        <v>9904.7999999999993</v>
      </c>
      <c r="Y118">
        <v>59.6</v>
      </c>
      <c r="Z118">
        <v>62064.133053691301</v>
      </c>
      <c r="AA118">
        <v>15.6621621621622</v>
      </c>
      <c r="AB118">
        <v>12.9818803187919</v>
      </c>
      <c r="AC118">
        <v>4.5999999999999996</v>
      </c>
      <c r="AD118">
        <v>168.200014565217</v>
      </c>
      <c r="AE118">
        <v>0.23749999999999999</v>
      </c>
      <c r="AF118">
        <v>0.10661499055859799</v>
      </c>
      <c r="AG118">
        <v>0.190299377279087</v>
      </c>
      <c r="AH118">
        <v>0.32314407876363499</v>
      </c>
      <c r="AI118">
        <v>176.136054643649</v>
      </c>
      <c r="AJ118">
        <v>5.5797986498385699</v>
      </c>
      <c r="AK118">
        <v>1.3077188875843899</v>
      </c>
      <c r="AL118">
        <v>3.38060742588788</v>
      </c>
      <c r="AM118">
        <v>0.5</v>
      </c>
      <c r="AN118">
        <v>0.95179006089432305</v>
      </c>
      <c r="AO118">
        <v>73</v>
      </c>
      <c r="AP118">
        <v>6.1886051080550099E-2</v>
      </c>
      <c r="AQ118">
        <v>2.85</v>
      </c>
      <c r="AR118">
        <v>3.8056676893904502</v>
      </c>
      <c r="AS118">
        <v>-18720.97</v>
      </c>
      <c r="AT118">
        <v>0.50216266826298195</v>
      </c>
      <c r="AU118">
        <v>9316484.0899999999</v>
      </c>
    </row>
    <row r="119" spans="1:47" ht="15" x14ac:dyDescent="0.25">
      <c r="A119" s="150" t="s">
        <v>900</v>
      </c>
      <c r="B119" s="150" t="s">
        <v>153</v>
      </c>
      <c r="C119" t="s">
        <v>104</v>
      </c>
      <c r="D119" t="s">
        <v>1561</v>
      </c>
      <c r="E119">
        <v>81.436999999999998</v>
      </c>
      <c r="F119" t="s">
        <v>1561</v>
      </c>
      <c r="G119" s="151">
        <v>1418393</v>
      </c>
      <c r="H119">
        <v>0.31109235192375201</v>
      </c>
      <c r="I119">
        <v>1418393</v>
      </c>
      <c r="J119">
        <v>5.5572150638165197E-3</v>
      </c>
      <c r="K119">
        <v>0.67695268544444798</v>
      </c>
      <c r="L119" s="152">
        <v>130850.86320000001</v>
      </c>
      <c r="M119" s="151">
        <v>28965</v>
      </c>
      <c r="N119">
        <v>73</v>
      </c>
      <c r="O119">
        <v>68.14</v>
      </c>
      <c r="P119">
        <v>4.28</v>
      </c>
      <c r="Q119">
        <v>-9.9000000000000092</v>
      </c>
      <c r="R119">
        <v>11990.4</v>
      </c>
      <c r="S119">
        <v>1516.858244</v>
      </c>
      <c r="T119">
        <v>2047.1360072198499</v>
      </c>
      <c r="U119">
        <v>0.62765158627439899</v>
      </c>
      <c r="V119">
        <v>0.212529509777975</v>
      </c>
      <c r="W119">
        <v>6.4552287853735704E-3</v>
      </c>
      <c r="X119">
        <v>8884.5</v>
      </c>
      <c r="Y119">
        <v>95.68</v>
      </c>
      <c r="Z119">
        <v>61276.6807065217</v>
      </c>
      <c r="AA119">
        <v>14.881188118811901</v>
      </c>
      <c r="AB119">
        <v>15.853451546822701</v>
      </c>
      <c r="AC119">
        <v>11.8</v>
      </c>
      <c r="AD119">
        <v>128.547308813559</v>
      </c>
      <c r="AE119">
        <v>0.52239999999999998</v>
      </c>
      <c r="AF119">
        <v>0.11765083477314101</v>
      </c>
      <c r="AG119">
        <v>0.18541015728035401</v>
      </c>
      <c r="AH119">
        <v>0.28473028991219801</v>
      </c>
      <c r="AI119">
        <v>240.32305025333699</v>
      </c>
      <c r="AJ119">
        <v>5.2486964250444403</v>
      </c>
      <c r="AK119">
        <v>1.56797435644216</v>
      </c>
      <c r="AL119">
        <v>2.8821436291614599</v>
      </c>
      <c r="AM119">
        <v>2</v>
      </c>
      <c r="AN119">
        <v>1.2638710716748101</v>
      </c>
      <c r="AO119">
        <v>59</v>
      </c>
      <c r="AP119">
        <v>0.14827586206896601</v>
      </c>
      <c r="AQ119">
        <v>5.73</v>
      </c>
      <c r="AR119">
        <v>2.4358570659759402</v>
      </c>
      <c r="AS119">
        <v>210587.82</v>
      </c>
      <c r="AT119">
        <v>0.41349721976173398</v>
      </c>
      <c r="AU119">
        <v>18187764.890000001</v>
      </c>
    </row>
    <row r="120" spans="1:47" ht="15" x14ac:dyDescent="0.25">
      <c r="A120" s="150" t="s">
        <v>901</v>
      </c>
      <c r="B120" s="150" t="s">
        <v>529</v>
      </c>
      <c r="C120" t="s">
        <v>343</v>
      </c>
      <c r="D120" t="s">
        <v>1561</v>
      </c>
      <c r="E120">
        <v>76.673000000000002</v>
      </c>
      <c r="F120" t="s">
        <v>1561</v>
      </c>
      <c r="G120" s="151">
        <v>-121366</v>
      </c>
      <c r="H120">
        <v>0.60017087367567801</v>
      </c>
      <c r="I120">
        <v>58237</v>
      </c>
      <c r="J120">
        <v>1.2508248371710299E-2</v>
      </c>
      <c r="K120">
        <v>0.50660616502989098</v>
      </c>
      <c r="L120" s="152">
        <v>860369.04469999997</v>
      </c>
      <c r="M120" s="151">
        <v>35124</v>
      </c>
      <c r="N120">
        <v>27</v>
      </c>
      <c r="O120">
        <v>12.16</v>
      </c>
      <c r="P120">
        <v>0</v>
      </c>
      <c r="Q120">
        <v>72.34</v>
      </c>
      <c r="R120">
        <v>18261.7</v>
      </c>
      <c r="S120">
        <v>473.88504</v>
      </c>
      <c r="T120">
        <v>552.10824393561404</v>
      </c>
      <c r="U120">
        <v>0.48479256065985998</v>
      </c>
      <c r="V120">
        <v>0.19022505331672801</v>
      </c>
      <c r="W120">
        <v>0</v>
      </c>
      <c r="X120">
        <v>15674.4</v>
      </c>
      <c r="Y120">
        <v>41.75</v>
      </c>
      <c r="Z120">
        <v>54119.760479041899</v>
      </c>
      <c r="AA120">
        <v>10.6744186046512</v>
      </c>
      <c r="AB120">
        <v>11.3505398802395</v>
      </c>
      <c r="AC120">
        <v>15</v>
      </c>
      <c r="AD120">
        <v>31.592336</v>
      </c>
      <c r="AE120">
        <v>0.21379999999999999</v>
      </c>
      <c r="AF120">
        <v>0.110595797343904</v>
      </c>
      <c r="AG120">
        <v>0.120143426403583</v>
      </c>
      <c r="AH120">
        <v>0.24776274791665001</v>
      </c>
      <c r="AI120">
        <v>153.92340724661801</v>
      </c>
      <c r="AJ120">
        <v>16.276626497765299</v>
      </c>
      <c r="AK120">
        <v>1.7538729401442199</v>
      </c>
      <c r="AL120">
        <v>5.1113776699295297</v>
      </c>
      <c r="AM120">
        <v>5.8</v>
      </c>
      <c r="AN120">
        <v>1.4831870746079201</v>
      </c>
      <c r="AO120">
        <v>70</v>
      </c>
      <c r="AP120">
        <v>6.3787375415282399E-2</v>
      </c>
      <c r="AQ120">
        <v>3</v>
      </c>
      <c r="AR120">
        <v>3.2221532758658502</v>
      </c>
      <c r="AS120">
        <v>23462.41</v>
      </c>
      <c r="AT120">
        <v>0.31528978233014299</v>
      </c>
      <c r="AU120">
        <v>8653955.1199999992</v>
      </c>
    </row>
    <row r="121" spans="1:47" ht="15" x14ac:dyDescent="0.25">
      <c r="A121" s="150" t="s">
        <v>902</v>
      </c>
      <c r="B121" s="150" t="s">
        <v>665</v>
      </c>
      <c r="C121" t="s">
        <v>664</v>
      </c>
      <c r="D121" t="s">
        <v>1561</v>
      </c>
      <c r="E121">
        <v>99.085999999999999</v>
      </c>
      <c r="F121" t="s">
        <v>1561</v>
      </c>
      <c r="G121" s="151">
        <v>227599</v>
      </c>
      <c r="H121">
        <v>0.81741167186853203</v>
      </c>
      <c r="I121">
        <v>206448</v>
      </c>
      <c r="J121">
        <v>0</v>
      </c>
      <c r="K121">
        <v>0.67593442570607198</v>
      </c>
      <c r="L121" s="152">
        <v>149060.26449999999</v>
      </c>
      <c r="M121" s="151">
        <v>37169</v>
      </c>
      <c r="N121">
        <v>18</v>
      </c>
      <c r="O121">
        <v>20.69</v>
      </c>
      <c r="P121">
        <v>0</v>
      </c>
      <c r="Q121">
        <v>-56.04</v>
      </c>
      <c r="R121">
        <v>15836.1</v>
      </c>
      <c r="S121">
        <v>418.759953</v>
      </c>
      <c r="T121">
        <v>522.41986117298597</v>
      </c>
      <c r="U121">
        <v>0.334069222708123</v>
      </c>
      <c r="V121">
        <v>0.196017306363582</v>
      </c>
      <c r="W121">
        <v>0</v>
      </c>
      <c r="X121">
        <v>12693.9</v>
      </c>
      <c r="Y121">
        <v>36.11</v>
      </c>
      <c r="Z121">
        <v>55494.631127111599</v>
      </c>
      <c r="AA121">
        <v>13.5714285714286</v>
      </c>
      <c r="AB121">
        <v>11.5967862918859</v>
      </c>
      <c r="AC121">
        <v>4</v>
      </c>
      <c r="AD121">
        <v>104.68998825</v>
      </c>
      <c r="AE121">
        <v>0.21379999999999999</v>
      </c>
      <c r="AF121">
        <v>0.10619452478003601</v>
      </c>
      <c r="AG121">
        <v>0.228857600119203</v>
      </c>
      <c r="AH121">
        <v>0.33804716304101401</v>
      </c>
      <c r="AI121">
        <v>406.710333163114</v>
      </c>
      <c r="AJ121">
        <v>4.6683462310790702</v>
      </c>
      <c r="AK121">
        <v>0.85324183566823597</v>
      </c>
      <c r="AL121">
        <v>1.5938190048968399</v>
      </c>
      <c r="AM121">
        <v>1.9</v>
      </c>
      <c r="AN121">
        <v>1.08873764968072</v>
      </c>
      <c r="AO121">
        <v>80</v>
      </c>
      <c r="AP121">
        <v>0.114460909555442</v>
      </c>
      <c r="AQ121">
        <v>1.33</v>
      </c>
      <c r="AR121">
        <v>4.70788343038046</v>
      </c>
      <c r="AS121">
        <v>-40934.54</v>
      </c>
      <c r="AT121">
        <v>0.58085518241733303</v>
      </c>
      <c r="AU121">
        <v>6631533.6699999999</v>
      </c>
    </row>
    <row r="122" spans="1:47" ht="15" x14ac:dyDescent="0.25">
      <c r="A122" s="150" t="s">
        <v>903</v>
      </c>
      <c r="B122" s="150" t="s">
        <v>721</v>
      </c>
      <c r="C122" t="s">
        <v>98</v>
      </c>
      <c r="D122" t="s">
        <v>1561</v>
      </c>
      <c r="E122">
        <v>101.74299999999999</v>
      </c>
      <c r="F122" t="s">
        <v>1561</v>
      </c>
      <c r="G122" s="151">
        <v>1294851</v>
      </c>
      <c r="H122">
        <v>0.96874159611310195</v>
      </c>
      <c r="I122">
        <v>1585246</v>
      </c>
      <c r="J122">
        <v>0</v>
      </c>
      <c r="K122">
        <v>0.74901293765188504</v>
      </c>
      <c r="L122" s="152">
        <v>318238.36959999998</v>
      </c>
      <c r="M122" s="151">
        <v>48777</v>
      </c>
      <c r="N122">
        <v>89</v>
      </c>
      <c r="O122">
        <v>25.51</v>
      </c>
      <c r="P122">
        <v>0</v>
      </c>
      <c r="Q122">
        <v>-61.73</v>
      </c>
      <c r="R122">
        <v>14753.2</v>
      </c>
      <c r="S122">
        <v>2615.690321</v>
      </c>
      <c r="T122">
        <v>3014.3713994578902</v>
      </c>
      <c r="U122">
        <v>0.18559561279196199</v>
      </c>
      <c r="V122">
        <v>0.10326726211867999</v>
      </c>
      <c r="W122">
        <v>1.7412206878751502E-2</v>
      </c>
      <c r="X122">
        <v>12801.9</v>
      </c>
      <c r="Y122">
        <v>198.02</v>
      </c>
      <c r="Z122">
        <v>77821.041712958293</v>
      </c>
      <c r="AA122">
        <v>15.2850678733032</v>
      </c>
      <c r="AB122">
        <v>13.2092229118271</v>
      </c>
      <c r="AC122">
        <v>20</v>
      </c>
      <c r="AD122">
        <v>130.78451605000001</v>
      </c>
      <c r="AE122">
        <v>0.59370000000000001</v>
      </c>
      <c r="AF122">
        <v>0.124242968417636</v>
      </c>
      <c r="AG122">
        <v>0.104112892133295</v>
      </c>
      <c r="AH122">
        <v>0.23222557967749999</v>
      </c>
      <c r="AI122">
        <v>210.58685562953499</v>
      </c>
      <c r="AJ122">
        <v>6.2658485739701897</v>
      </c>
      <c r="AK122">
        <v>0.84951244485594501</v>
      </c>
      <c r="AL122">
        <v>3.9647523555361901</v>
      </c>
      <c r="AM122">
        <v>2</v>
      </c>
      <c r="AN122">
        <v>1.3635515749577101</v>
      </c>
      <c r="AO122">
        <v>23</v>
      </c>
      <c r="AP122">
        <v>0</v>
      </c>
      <c r="AQ122">
        <v>40.17</v>
      </c>
      <c r="AR122">
        <v>3.2388030580222398</v>
      </c>
      <c r="AS122">
        <v>6995.1400000000103</v>
      </c>
      <c r="AT122">
        <v>0.38476777057788902</v>
      </c>
      <c r="AU122">
        <v>38589730.159999996</v>
      </c>
    </row>
    <row r="123" spans="1:47" ht="15" x14ac:dyDescent="0.25">
      <c r="A123" s="150" t="s">
        <v>904</v>
      </c>
      <c r="B123" s="150" t="s">
        <v>520</v>
      </c>
      <c r="C123" t="s">
        <v>179</v>
      </c>
      <c r="D123" t="s">
        <v>1561</v>
      </c>
      <c r="E123">
        <v>84.855999999999995</v>
      </c>
      <c r="F123" t="s">
        <v>1561</v>
      </c>
      <c r="G123" s="151">
        <v>150136</v>
      </c>
      <c r="H123">
        <v>0.45479285585917101</v>
      </c>
      <c r="I123">
        <v>41915</v>
      </c>
      <c r="J123">
        <v>0</v>
      </c>
      <c r="K123">
        <v>0.65133952918396398</v>
      </c>
      <c r="L123" s="152">
        <v>187847.89009999999</v>
      </c>
      <c r="M123" s="151">
        <v>38927</v>
      </c>
      <c r="N123">
        <v>45</v>
      </c>
      <c r="O123">
        <v>14</v>
      </c>
      <c r="P123">
        <v>0</v>
      </c>
      <c r="Q123">
        <v>-142.72999999999999</v>
      </c>
      <c r="R123">
        <v>16298.8</v>
      </c>
      <c r="S123">
        <v>500.25921699999998</v>
      </c>
      <c r="T123">
        <v>619.245256767976</v>
      </c>
      <c r="U123">
        <v>0.36606532329018499</v>
      </c>
      <c r="V123">
        <v>0.165247066302429</v>
      </c>
      <c r="W123">
        <v>0</v>
      </c>
      <c r="X123">
        <v>13167</v>
      </c>
      <c r="Y123">
        <v>40.369999999999997</v>
      </c>
      <c r="Z123">
        <v>55405.236809511996</v>
      </c>
      <c r="AA123">
        <v>15.705882352941201</v>
      </c>
      <c r="AB123">
        <v>12.3918557592271</v>
      </c>
      <c r="AC123">
        <v>5.12</v>
      </c>
      <c r="AD123">
        <v>97.706878320312498</v>
      </c>
      <c r="AE123">
        <v>0.23749999999999999</v>
      </c>
      <c r="AF123">
        <v>0.118669350944695</v>
      </c>
      <c r="AG123">
        <v>0.154150643263328</v>
      </c>
      <c r="AH123">
        <v>0.27566253075296898</v>
      </c>
      <c r="AI123">
        <v>281.63399136332202</v>
      </c>
      <c r="AJ123">
        <v>5.6731476329051</v>
      </c>
      <c r="AK123">
        <v>0.95573376392930698</v>
      </c>
      <c r="AL123">
        <v>2.2988286606572501</v>
      </c>
      <c r="AM123">
        <v>1.7</v>
      </c>
      <c r="AN123">
        <v>1.01395349538137</v>
      </c>
      <c r="AO123">
        <v>101</v>
      </c>
      <c r="AP123">
        <v>0.274401473296501</v>
      </c>
      <c r="AQ123">
        <v>1.5</v>
      </c>
      <c r="AR123">
        <v>4.2748790040119697</v>
      </c>
      <c r="AS123">
        <v>-51521.36</v>
      </c>
      <c r="AT123">
        <v>0.56231958551911199</v>
      </c>
      <c r="AU123">
        <v>8153624.5599999996</v>
      </c>
    </row>
    <row r="124" spans="1:47" ht="15" x14ac:dyDescent="0.25">
      <c r="A124" s="150" t="s">
        <v>905</v>
      </c>
      <c r="B124" s="150" t="s">
        <v>154</v>
      </c>
      <c r="C124" t="s">
        <v>155</v>
      </c>
      <c r="D124" t="s">
        <v>1561</v>
      </c>
      <c r="E124">
        <v>83.188000000000002</v>
      </c>
      <c r="F124" t="s">
        <v>1561</v>
      </c>
      <c r="G124" s="151">
        <v>-218142</v>
      </c>
      <c r="H124">
        <v>0.150973061088366</v>
      </c>
      <c r="I124">
        <v>-418318</v>
      </c>
      <c r="J124">
        <v>7.7663141883927596E-3</v>
      </c>
      <c r="K124">
        <v>0.75021829177153199</v>
      </c>
      <c r="L124" s="152">
        <v>96577.510800000004</v>
      </c>
      <c r="M124" s="151">
        <v>27201.5</v>
      </c>
      <c r="N124" t="s">
        <v>1556</v>
      </c>
      <c r="O124">
        <v>77.38</v>
      </c>
      <c r="P124">
        <v>48.99</v>
      </c>
      <c r="Q124">
        <v>-166.18</v>
      </c>
      <c r="R124">
        <v>13039.4</v>
      </c>
      <c r="S124">
        <v>1524.103116</v>
      </c>
      <c r="T124">
        <v>2178.4372190483</v>
      </c>
      <c r="U124">
        <v>0.98875180043920297</v>
      </c>
      <c r="V124">
        <v>0.24863901793899401</v>
      </c>
      <c r="W124">
        <v>0</v>
      </c>
      <c r="X124">
        <v>9122.7999999999993</v>
      </c>
      <c r="Y124">
        <v>105.25</v>
      </c>
      <c r="Z124">
        <v>64507.988123515403</v>
      </c>
      <c r="AA124">
        <v>16.320754716981099</v>
      </c>
      <c r="AB124">
        <v>14.480789700712601</v>
      </c>
      <c r="AC124">
        <v>13.11</v>
      </c>
      <c r="AD124">
        <v>116.25500503432499</v>
      </c>
      <c r="AE124">
        <v>0.47499999999999998</v>
      </c>
      <c r="AF124">
        <v>9.9996640509262796E-2</v>
      </c>
      <c r="AG124">
        <v>0.227974115122376</v>
      </c>
      <c r="AH124">
        <v>0.33192907178292902</v>
      </c>
      <c r="AI124">
        <v>194.96056197289499</v>
      </c>
      <c r="AJ124">
        <v>5.8703978932489704</v>
      </c>
      <c r="AK124">
        <v>1.0575749478360399</v>
      </c>
      <c r="AL124">
        <v>2.8293383253685098</v>
      </c>
      <c r="AM124">
        <v>1.62</v>
      </c>
      <c r="AN124">
        <v>1.54377690450449</v>
      </c>
      <c r="AO124">
        <v>9</v>
      </c>
      <c r="AP124">
        <v>0</v>
      </c>
      <c r="AQ124">
        <v>51.78</v>
      </c>
      <c r="AR124">
        <v>3.6017858110925798</v>
      </c>
      <c r="AS124">
        <v>-154162.85</v>
      </c>
      <c r="AT124">
        <v>0.44274490472788303</v>
      </c>
      <c r="AU124">
        <v>19873368.66</v>
      </c>
    </row>
    <row r="125" spans="1:47" ht="15" x14ac:dyDescent="0.25">
      <c r="A125" s="150" t="s">
        <v>906</v>
      </c>
      <c r="B125" s="150" t="s">
        <v>722</v>
      </c>
      <c r="C125" t="s">
        <v>98</v>
      </c>
      <c r="D125" t="s">
        <v>1561</v>
      </c>
      <c r="E125">
        <v>87.099000000000004</v>
      </c>
      <c r="F125" t="s">
        <v>1561</v>
      </c>
      <c r="G125" s="151">
        <v>1588936</v>
      </c>
      <c r="H125">
        <v>0.22228189281431601</v>
      </c>
      <c r="I125">
        <v>1586938</v>
      </c>
      <c r="J125">
        <v>8.2830458444792896E-3</v>
      </c>
      <c r="K125">
        <v>0.66759607047320402</v>
      </c>
      <c r="L125" s="152">
        <v>222117.82010000001</v>
      </c>
      <c r="M125" s="151">
        <v>36333</v>
      </c>
      <c r="N125">
        <v>20</v>
      </c>
      <c r="O125">
        <v>34.01</v>
      </c>
      <c r="P125">
        <v>0</v>
      </c>
      <c r="Q125">
        <v>378.17</v>
      </c>
      <c r="R125">
        <v>12772.7</v>
      </c>
      <c r="S125">
        <v>1600.210928</v>
      </c>
      <c r="T125">
        <v>2034.73895899238</v>
      </c>
      <c r="U125">
        <v>0.45627034175584602</v>
      </c>
      <c r="V125">
        <v>0.19584167281727299</v>
      </c>
      <c r="W125">
        <v>4.9279216020952001E-3</v>
      </c>
      <c r="X125">
        <v>10045</v>
      </c>
      <c r="Y125">
        <v>103.64</v>
      </c>
      <c r="Z125">
        <v>61953.965843303697</v>
      </c>
      <c r="AA125">
        <v>16.672897196261701</v>
      </c>
      <c r="AB125">
        <v>15.440090003859501</v>
      </c>
      <c r="AC125">
        <v>9</v>
      </c>
      <c r="AD125">
        <v>177.801214222222</v>
      </c>
      <c r="AE125">
        <v>0.37990000000000002</v>
      </c>
      <c r="AF125">
        <v>0.120958930886251</v>
      </c>
      <c r="AG125">
        <v>0.17814429186292999</v>
      </c>
      <c r="AH125">
        <v>0.30371645307589101</v>
      </c>
      <c r="AI125">
        <v>231.55072466796699</v>
      </c>
      <c r="AJ125">
        <v>4.2913083151161802</v>
      </c>
      <c r="AK125">
        <v>1.4424654953714899</v>
      </c>
      <c r="AL125">
        <v>1.5024264701913499</v>
      </c>
      <c r="AM125">
        <v>1.1000000000000001</v>
      </c>
      <c r="AN125">
        <v>0.88518188655368102</v>
      </c>
      <c r="AO125">
        <v>13</v>
      </c>
      <c r="AP125">
        <v>3.9501039501039503E-2</v>
      </c>
      <c r="AQ125">
        <v>38.54</v>
      </c>
      <c r="AR125">
        <v>4.99184210297026</v>
      </c>
      <c r="AS125">
        <v>-82664.879999999903</v>
      </c>
      <c r="AT125">
        <v>0.29038185784856901</v>
      </c>
      <c r="AU125">
        <v>20439026.18</v>
      </c>
    </row>
    <row r="126" spans="1:47" ht="15" x14ac:dyDescent="0.25">
      <c r="A126" s="150" t="s">
        <v>907</v>
      </c>
      <c r="B126" s="150" t="s">
        <v>355</v>
      </c>
      <c r="C126" t="s">
        <v>272</v>
      </c>
      <c r="D126" t="s">
        <v>1561</v>
      </c>
      <c r="E126">
        <v>92.135999999999996</v>
      </c>
      <c r="F126" t="s">
        <v>1561</v>
      </c>
      <c r="G126" s="151">
        <v>458651</v>
      </c>
      <c r="H126">
        <v>0.311218928535338</v>
      </c>
      <c r="I126">
        <v>460398</v>
      </c>
      <c r="J126">
        <v>0</v>
      </c>
      <c r="K126">
        <v>0.72439738334498804</v>
      </c>
      <c r="L126" s="152">
        <v>151285.30809999999</v>
      </c>
      <c r="M126" s="151">
        <v>35865</v>
      </c>
      <c r="N126">
        <v>101</v>
      </c>
      <c r="O126">
        <v>25.26</v>
      </c>
      <c r="P126">
        <v>0</v>
      </c>
      <c r="Q126">
        <v>66.34</v>
      </c>
      <c r="R126">
        <v>14434.7</v>
      </c>
      <c r="S126">
        <v>701.06978600000002</v>
      </c>
      <c r="T126">
        <v>781.08790449634296</v>
      </c>
      <c r="U126">
        <v>0.272318623355992</v>
      </c>
      <c r="V126">
        <v>9.0335945528823597E-2</v>
      </c>
      <c r="W126">
        <v>0</v>
      </c>
      <c r="X126">
        <v>12956</v>
      </c>
      <c r="Y126">
        <v>55.82</v>
      </c>
      <c r="Z126">
        <v>61147.397348620601</v>
      </c>
      <c r="AA126">
        <v>14.9473684210526</v>
      </c>
      <c r="AB126">
        <v>12.5594730562522</v>
      </c>
      <c r="AC126">
        <v>7.7</v>
      </c>
      <c r="AD126">
        <v>91.048024155844203</v>
      </c>
      <c r="AE126">
        <v>0.28489999999999999</v>
      </c>
      <c r="AF126">
        <v>0.11945263328851199</v>
      </c>
      <c r="AG126">
        <v>0.14865031902578199</v>
      </c>
      <c r="AH126">
        <v>0.29427554213532198</v>
      </c>
      <c r="AI126">
        <v>188.65169009009301</v>
      </c>
      <c r="AJ126">
        <v>6.6442225801085799</v>
      </c>
      <c r="AK126">
        <v>1.05110307126979</v>
      </c>
      <c r="AL126">
        <v>4.0713568177350297</v>
      </c>
      <c r="AM126">
        <v>0</v>
      </c>
      <c r="AN126">
        <v>0.88523703918528995</v>
      </c>
      <c r="AO126">
        <v>35</v>
      </c>
      <c r="AP126">
        <v>0</v>
      </c>
      <c r="AQ126">
        <v>5.1100000000000003</v>
      </c>
      <c r="AR126">
        <v>3.2520118956923998</v>
      </c>
      <c r="AS126">
        <v>31789.69</v>
      </c>
      <c r="AT126">
        <v>0.61452116583187399</v>
      </c>
      <c r="AU126">
        <v>10119750.33</v>
      </c>
    </row>
    <row r="127" spans="1:47" ht="15" x14ac:dyDescent="0.25">
      <c r="A127" s="150" t="s">
        <v>908</v>
      </c>
      <c r="B127" s="150" t="s">
        <v>356</v>
      </c>
      <c r="C127" t="s">
        <v>132</v>
      </c>
      <c r="D127" t="s">
        <v>1561</v>
      </c>
      <c r="E127">
        <v>76.918999999999997</v>
      </c>
      <c r="F127" t="s">
        <v>1561</v>
      </c>
      <c r="G127" s="151">
        <v>1162280</v>
      </c>
      <c r="H127">
        <v>0.72348019159481602</v>
      </c>
      <c r="I127">
        <v>1236429</v>
      </c>
      <c r="J127">
        <v>3.1407024805101602E-2</v>
      </c>
      <c r="K127">
        <v>0.57110932061896003</v>
      </c>
      <c r="L127" s="152">
        <v>96287.441200000001</v>
      </c>
      <c r="M127" s="151">
        <v>29102</v>
      </c>
      <c r="N127">
        <v>10</v>
      </c>
      <c r="O127">
        <v>69.290000000000006</v>
      </c>
      <c r="P127">
        <v>0</v>
      </c>
      <c r="Q127">
        <v>-102.23</v>
      </c>
      <c r="R127">
        <v>14067.3</v>
      </c>
      <c r="S127">
        <v>551.42347400000006</v>
      </c>
      <c r="T127">
        <v>780.92377005074695</v>
      </c>
      <c r="U127">
        <v>0.99124529290532204</v>
      </c>
      <c r="V127">
        <v>0.21125087250094099</v>
      </c>
      <c r="W127">
        <v>3.6159305760712001E-3</v>
      </c>
      <c r="X127">
        <v>9933.2000000000007</v>
      </c>
      <c r="Y127">
        <v>46.5</v>
      </c>
      <c r="Z127">
        <v>45669.155268817201</v>
      </c>
      <c r="AA127">
        <v>11.86</v>
      </c>
      <c r="AB127">
        <v>11.8585693333333</v>
      </c>
      <c r="AC127">
        <v>10.25</v>
      </c>
      <c r="AD127">
        <v>53.797412097561001</v>
      </c>
      <c r="AE127">
        <v>0.55810000000000004</v>
      </c>
      <c r="AF127">
        <v>0.113426966665444</v>
      </c>
      <c r="AG127">
        <v>0.27078506853881801</v>
      </c>
      <c r="AH127">
        <v>0.38752575224935698</v>
      </c>
      <c r="AI127">
        <v>244.24422671567299</v>
      </c>
      <c r="AJ127">
        <v>5.5560223340906703</v>
      </c>
      <c r="AK127">
        <v>1.02627136514159</v>
      </c>
      <c r="AL127">
        <v>4.01034065428194</v>
      </c>
      <c r="AM127">
        <v>3</v>
      </c>
      <c r="AN127">
        <v>0.77102666869450198</v>
      </c>
      <c r="AO127">
        <v>20</v>
      </c>
      <c r="AP127">
        <v>8.4437086092715205E-2</v>
      </c>
      <c r="AQ127">
        <v>6.75</v>
      </c>
      <c r="AR127">
        <v>2.9677095363378601</v>
      </c>
      <c r="AS127">
        <v>-5732.56</v>
      </c>
      <c r="AT127">
        <v>0.65856826399813395</v>
      </c>
      <c r="AU127">
        <v>7757048.4500000002</v>
      </c>
    </row>
    <row r="128" spans="1:47" ht="15" x14ac:dyDescent="0.25">
      <c r="A128" s="150" t="s">
        <v>909</v>
      </c>
      <c r="B128" s="150" t="s">
        <v>450</v>
      </c>
      <c r="C128" t="s">
        <v>168</v>
      </c>
      <c r="D128" t="s">
        <v>1561</v>
      </c>
      <c r="E128">
        <v>95.894000000000005</v>
      </c>
      <c r="F128" t="s">
        <v>1561</v>
      </c>
      <c r="G128" s="151">
        <v>748093</v>
      </c>
      <c r="H128">
        <v>0.20339640936780901</v>
      </c>
      <c r="I128">
        <v>547967</v>
      </c>
      <c r="J128">
        <v>0</v>
      </c>
      <c r="K128">
        <v>0.69499956790548401</v>
      </c>
      <c r="L128" s="152">
        <v>150509.46849999999</v>
      </c>
      <c r="M128" s="151">
        <v>35007</v>
      </c>
      <c r="N128">
        <v>50</v>
      </c>
      <c r="O128">
        <v>25.05</v>
      </c>
      <c r="P128">
        <v>0</v>
      </c>
      <c r="Q128">
        <v>360.91</v>
      </c>
      <c r="R128">
        <v>11181.2</v>
      </c>
      <c r="S128">
        <v>1158.293122</v>
      </c>
      <c r="T128">
        <v>1346.59533240779</v>
      </c>
      <c r="U128">
        <v>0.321939735216696</v>
      </c>
      <c r="V128">
        <v>0.111601121982662</v>
      </c>
      <c r="W128">
        <v>0</v>
      </c>
      <c r="X128">
        <v>9617.6</v>
      </c>
      <c r="Y128">
        <v>74.849999999999994</v>
      </c>
      <c r="Z128">
        <v>58374.1837007348</v>
      </c>
      <c r="AA128">
        <v>14.5875</v>
      </c>
      <c r="AB128">
        <v>15.474858009351999</v>
      </c>
      <c r="AC128">
        <v>10.3</v>
      </c>
      <c r="AD128">
        <v>112.455642912621</v>
      </c>
      <c r="AE128">
        <v>0.33250000000000002</v>
      </c>
      <c r="AF128">
        <v>0.117038299185052</v>
      </c>
      <c r="AG128">
        <v>0.15915880387138501</v>
      </c>
      <c r="AH128">
        <v>0.29218133540566898</v>
      </c>
      <c r="AI128">
        <v>128.236106369628</v>
      </c>
      <c r="AJ128">
        <v>10.397948833608201</v>
      </c>
      <c r="AK128">
        <v>1.86096603494126</v>
      </c>
      <c r="AL128">
        <v>6.5789802403473896</v>
      </c>
      <c r="AM128">
        <v>5.7</v>
      </c>
      <c r="AN128">
        <v>1.10365332793612</v>
      </c>
      <c r="AO128">
        <v>38</v>
      </c>
      <c r="AP128">
        <v>0</v>
      </c>
      <c r="AQ128">
        <v>9.66</v>
      </c>
      <c r="AR128">
        <v>3.5876939829057601</v>
      </c>
      <c r="AS128">
        <v>90476.49</v>
      </c>
      <c r="AT128">
        <v>0.42875828954268602</v>
      </c>
      <c r="AU128">
        <v>12951066.939999999</v>
      </c>
    </row>
    <row r="129" spans="1:47" ht="15" x14ac:dyDescent="0.25">
      <c r="A129" s="150" t="s">
        <v>910</v>
      </c>
      <c r="B129" s="150" t="s">
        <v>674</v>
      </c>
      <c r="C129" t="s">
        <v>228</v>
      </c>
      <c r="D129" t="s">
        <v>1561</v>
      </c>
      <c r="E129">
        <v>90.373999999999995</v>
      </c>
      <c r="F129" t="s">
        <v>1561</v>
      </c>
      <c r="G129" s="151">
        <v>2295329</v>
      </c>
      <c r="H129">
        <v>0.77643693603019903</v>
      </c>
      <c r="I129">
        <v>2240724</v>
      </c>
      <c r="J129">
        <v>0</v>
      </c>
      <c r="K129">
        <v>0.59530693773505905</v>
      </c>
      <c r="L129" s="152">
        <v>218234.26850000001</v>
      </c>
      <c r="M129" s="151">
        <v>33371</v>
      </c>
      <c r="N129">
        <v>81</v>
      </c>
      <c r="O129">
        <v>43.85</v>
      </c>
      <c r="P129">
        <v>0</v>
      </c>
      <c r="Q129">
        <v>-18.899999999999999</v>
      </c>
      <c r="R129">
        <v>13109.2</v>
      </c>
      <c r="S129">
        <v>952.49928899999998</v>
      </c>
      <c r="T129">
        <v>1117.31875091442</v>
      </c>
      <c r="U129">
        <v>0.29364327535996698</v>
      </c>
      <c r="V129">
        <v>0.12195882069577101</v>
      </c>
      <c r="W129">
        <v>0</v>
      </c>
      <c r="X129">
        <v>11175.5</v>
      </c>
      <c r="Y129">
        <v>72.510000000000005</v>
      </c>
      <c r="Z129">
        <v>55986.719073231303</v>
      </c>
      <c r="AA129">
        <v>14.4871794871795</v>
      </c>
      <c r="AB129">
        <v>13.136109350434401</v>
      </c>
      <c r="AC129">
        <v>10.5</v>
      </c>
      <c r="AD129">
        <v>90.714218000000002</v>
      </c>
      <c r="AE129">
        <v>0.33250000000000002</v>
      </c>
      <c r="AF129">
        <v>0.117598881880441</v>
      </c>
      <c r="AG129">
        <v>0.16710686293392599</v>
      </c>
      <c r="AH129">
        <v>0.28635327389978998</v>
      </c>
      <c r="AI129">
        <v>265.09206139680401</v>
      </c>
      <c r="AJ129">
        <v>5.6313461782178198</v>
      </c>
      <c r="AK129">
        <v>1.1662570693069301</v>
      </c>
      <c r="AL129">
        <v>3.1713238811881199</v>
      </c>
      <c r="AM129">
        <v>3</v>
      </c>
      <c r="AN129">
        <v>1.2439312054248599</v>
      </c>
      <c r="AO129">
        <v>104</v>
      </c>
      <c r="AP129">
        <v>1.25786163522013E-2</v>
      </c>
      <c r="AQ129">
        <v>3.23</v>
      </c>
      <c r="AR129">
        <v>3.1256962017227701</v>
      </c>
      <c r="AS129">
        <v>43832.66</v>
      </c>
      <c r="AT129">
        <v>0.56088697452502201</v>
      </c>
      <c r="AU129">
        <v>12486544.18</v>
      </c>
    </row>
    <row r="130" spans="1:47" ht="15" x14ac:dyDescent="0.25">
      <c r="A130" s="150" t="s">
        <v>911</v>
      </c>
      <c r="B130" s="150" t="s">
        <v>752</v>
      </c>
      <c r="C130" t="s">
        <v>311</v>
      </c>
      <c r="D130" t="s">
        <v>1561</v>
      </c>
      <c r="E130">
        <v>98.54</v>
      </c>
      <c r="F130" t="s">
        <v>1561</v>
      </c>
      <c r="G130" s="151">
        <v>-2761934</v>
      </c>
      <c r="H130">
        <v>0.56688069859916601</v>
      </c>
      <c r="I130">
        <v>-2762735</v>
      </c>
      <c r="J130">
        <v>0</v>
      </c>
      <c r="K130">
        <v>0.71938593931269101</v>
      </c>
      <c r="L130" s="152">
        <v>220629.43169999999</v>
      </c>
      <c r="M130" s="151">
        <v>39224</v>
      </c>
      <c r="N130">
        <v>36</v>
      </c>
      <c r="O130">
        <v>6.06</v>
      </c>
      <c r="P130">
        <v>0</v>
      </c>
      <c r="Q130">
        <v>43.7</v>
      </c>
      <c r="R130">
        <v>12918.5</v>
      </c>
      <c r="S130">
        <v>903.39550399999996</v>
      </c>
      <c r="T130">
        <v>1065.91743172011</v>
      </c>
      <c r="U130">
        <v>0.34786556121713902</v>
      </c>
      <c r="V130">
        <v>0.17350197704769599</v>
      </c>
      <c r="W130">
        <v>2.2942930209668201E-3</v>
      </c>
      <c r="X130">
        <v>10948.8</v>
      </c>
      <c r="Y130">
        <v>72.45</v>
      </c>
      <c r="Z130">
        <v>56829.696756383702</v>
      </c>
      <c r="AA130">
        <v>13.186666666666699</v>
      </c>
      <c r="AB130">
        <v>12.4692271083506</v>
      </c>
      <c r="AC130">
        <v>9</v>
      </c>
      <c r="AD130">
        <v>100.377278222222</v>
      </c>
      <c r="AE130">
        <v>0.21379999999999999</v>
      </c>
      <c r="AF130">
        <v>0.12832193724369101</v>
      </c>
      <c r="AG130">
        <v>0.13534258576531999</v>
      </c>
      <c r="AH130">
        <v>0.27800763091198399</v>
      </c>
      <c r="AI130">
        <v>250.0023511297</v>
      </c>
      <c r="AJ130">
        <v>3.9739395884897601</v>
      </c>
      <c r="AK130">
        <v>1.1136982789538199</v>
      </c>
      <c r="AL130">
        <v>2.2156478386192702</v>
      </c>
      <c r="AM130">
        <v>2.5</v>
      </c>
      <c r="AN130">
        <v>1.55448561510904</v>
      </c>
      <c r="AO130">
        <v>128</v>
      </c>
      <c r="AP130">
        <v>0.02</v>
      </c>
      <c r="AQ130">
        <v>2.23</v>
      </c>
      <c r="AR130">
        <v>3.4348768118684498</v>
      </c>
      <c r="AS130">
        <v>-49546.239999999998</v>
      </c>
      <c r="AT130">
        <v>0.59332324898924405</v>
      </c>
      <c r="AU130">
        <v>11670552.369999999</v>
      </c>
    </row>
    <row r="131" spans="1:47" ht="15" x14ac:dyDescent="0.25">
      <c r="A131" s="150" t="s">
        <v>912</v>
      </c>
      <c r="B131" s="150" t="s">
        <v>653</v>
      </c>
      <c r="C131" t="s">
        <v>210</v>
      </c>
      <c r="D131" t="s">
        <v>1561</v>
      </c>
      <c r="E131">
        <v>89.174999999999997</v>
      </c>
      <c r="F131" t="s">
        <v>1561</v>
      </c>
      <c r="G131" s="151">
        <v>1189884</v>
      </c>
      <c r="H131">
        <v>0.29367072728820098</v>
      </c>
      <c r="I131">
        <v>1189884</v>
      </c>
      <c r="J131">
        <v>0</v>
      </c>
      <c r="K131">
        <v>0.73422170500664097</v>
      </c>
      <c r="L131" s="152">
        <v>192386.30919999999</v>
      </c>
      <c r="M131" s="151">
        <v>38779</v>
      </c>
      <c r="N131">
        <v>53</v>
      </c>
      <c r="O131">
        <v>133.32</v>
      </c>
      <c r="P131">
        <v>0</v>
      </c>
      <c r="Q131">
        <v>-1.98</v>
      </c>
      <c r="R131">
        <v>13233.3</v>
      </c>
      <c r="S131">
        <v>1445.320244</v>
      </c>
      <c r="T131">
        <v>1727.8309329947199</v>
      </c>
      <c r="U131">
        <v>0.22674937361494499</v>
      </c>
      <c r="V131">
        <v>0.14020243945327299</v>
      </c>
      <c r="W131">
        <v>2.1849102391732602E-3</v>
      </c>
      <c r="X131">
        <v>11069.6</v>
      </c>
      <c r="Y131">
        <v>103.5</v>
      </c>
      <c r="Z131">
        <v>56383.171787439598</v>
      </c>
      <c r="AA131">
        <v>12.9716981132075</v>
      </c>
      <c r="AB131">
        <v>13.9644468019324</v>
      </c>
      <c r="AC131">
        <v>13.5</v>
      </c>
      <c r="AD131">
        <v>107.060758814815</v>
      </c>
      <c r="AE131">
        <v>0.49869999999999998</v>
      </c>
      <c r="AF131">
        <v>0.111551612091238</v>
      </c>
      <c r="AG131">
        <v>0.20193281684738601</v>
      </c>
      <c r="AH131">
        <v>0.30800073912408998</v>
      </c>
      <c r="AI131">
        <v>218.78818989267501</v>
      </c>
      <c r="AJ131">
        <v>6.1892586150737303</v>
      </c>
      <c r="AK131">
        <v>0.93777205038280398</v>
      </c>
      <c r="AL131">
        <v>2.9086026140111798</v>
      </c>
      <c r="AM131">
        <v>4</v>
      </c>
      <c r="AN131">
        <v>0.94795636513470105</v>
      </c>
      <c r="AO131">
        <v>74</v>
      </c>
      <c r="AP131">
        <v>5.4237288135593198E-2</v>
      </c>
      <c r="AQ131">
        <v>8.4600000000000009</v>
      </c>
      <c r="AR131">
        <v>1.8969915870629901</v>
      </c>
      <c r="AS131">
        <v>382090.69</v>
      </c>
      <c r="AT131">
        <v>0.65473763304982502</v>
      </c>
      <c r="AU131">
        <v>19126417.899999999</v>
      </c>
    </row>
    <row r="132" spans="1:47" ht="15" x14ac:dyDescent="0.25">
      <c r="A132" s="150" t="s">
        <v>913</v>
      </c>
      <c r="B132" s="150" t="s">
        <v>357</v>
      </c>
      <c r="C132" t="s">
        <v>252</v>
      </c>
      <c r="D132" t="s">
        <v>1561</v>
      </c>
      <c r="E132">
        <v>78.058000000000007</v>
      </c>
      <c r="F132" t="s">
        <v>1561</v>
      </c>
      <c r="G132" s="151">
        <v>2031402</v>
      </c>
      <c r="H132">
        <v>0.26099915993629202</v>
      </c>
      <c r="I132">
        <v>2031402</v>
      </c>
      <c r="J132">
        <v>1.7051066859188101E-3</v>
      </c>
      <c r="K132">
        <v>0.60893479976128495</v>
      </c>
      <c r="L132" s="152">
        <v>136806.41750000001</v>
      </c>
      <c r="M132" s="151">
        <v>32962</v>
      </c>
      <c r="N132">
        <v>18</v>
      </c>
      <c r="O132">
        <v>14.16</v>
      </c>
      <c r="P132">
        <v>1</v>
      </c>
      <c r="Q132">
        <v>177.7</v>
      </c>
      <c r="R132">
        <v>13503.7</v>
      </c>
      <c r="S132">
        <v>1063.6194479999999</v>
      </c>
      <c r="T132">
        <v>1524.9548929227201</v>
      </c>
      <c r="U132">
        <v>0.99378170640595498</v>
      </c>
      <c r="V132">
        <v>0.18565411564381301</v>
      </c>
      <c r="W132">
        <v>0</v>
      </c>
      <c r="X132">
        <v>9418.5</v>
      </c>
      <c r="Y132">
        <v>68.05</v>
      </c>
      <c r="Z132">
        <v>61121.901542983098</v>
      </c>
      <c r="AA132">
        <v>15.2025316455696</v>
      </c>
      <c r="AB132">
        <v>15.6299698457017</v>
      </c>
      <c r="AC132">
        <v>10.5</v>
      </c>
      <c r="AD132">
        <v>101.29709028571401</v>
      </c>
      <c r="AE132">
        <v>0.51060000000000005</v>
      </c>
      <c r="AF132">
        <v>0.101991478861036</v>
      </c>
      <c r="AG132">
        <v>0.21668233431535699</v>
      </c>
      <c r="AH132">
        <v>0.31961724054728602</v>
      </c>
      <c r="AI132">
        <v>182.93008873226199</v>
      </c>
      <c r="AJ132">
        <v>6.47818803708729</v>
      </c>
      <c r="AK132">
        <v>1.11362454257637</v>
      </c>
      <c r="AL132">
        <v>3.0306873689404199</v>
      </c>
      <c r="AM132">
        <v>2.8</v>
      </c>
      <c r="AN132">
        <v>1.69295311671252</v>
      </c>
      <c r="AO132">
        <v>45</v>
      </c>
      <c r="AP132">
        <v>3.0810448760884099E-2</v>
      </c>
      <c r="AQ132">
        <v>9.07</v>
      </c>
      <c r="AR132">
        <v>3.15407079428131</v>
      </c>
      <c r="AS132">
        <v>-41728.51</v>
      </c>
      <c r="AT132">
        <v>0.59405645617717195</v>
      </c>
      <c r="AU132">
        <v>14362754.32</v>
      </c>
    </row>
    <row r="133" spans="1:47" ht="15" x14ac:dyDescent="0.25">
      <c r="A133" s="150" t="s">
        <v>914</v>
      </c>
      <c r="B133" s="150" t="s">
        <v>156</v>
      </c>
      <c r="C133" t="s">
        <v>98</v>
      </c>
      <c r="D133" t="s">
        <v>1561</v>
      </c>
      <c r="E133">
        <v>87.313999999999993</v>
      </c>
      <c r="F133" t="s">
        <v>1561</v>
      </c>
      <c r="G133" s="151">
        <v>4082510</v>
      </c>
      <c r="H133">
        <v>0.26800075935124001</v>
      </c>
      <c r="I133">
        <v>4082510</v>
      </c>
      <c r="J133">
        <v>0</v>
      </c>
      <c r="K133">
        <v>0.68844927853814897</v>
      </c>
      <c r="L133" s="152">
        <v>178224.07629999999</v>
      </c>
      <c r="M133" s="151">
        <v>37151.5</v>
      </c>
      <c r="N133">
        <v>183</v>
      </c>
      <c r="O133">
        <v>176.72</v>
      </c>
      <c r="P133">
        <v>0</v>
      </c>
      <c r="Q133">
        <v>115.49</v>
      </c>
      <c r="R133">
        <v>12881</v>
      </c>
      <c r="S133">
        <v>4027.7052389999999</v>
      </c>
      <c r="T133">
        <v>5082.9957834781299</v>
      </c>
      <c r="U133">
        <v>0.473243239982786</v>
      </c>
      <c r="V133">
        <v>0.142181615837951</v>
      </c>
      <c r="W133">
        <v>5.3317238540851401E-2</v>
      </c>
      <c r="X133">
        <v>10206.799999999999</v>
      </c>
      <c r="Y133">
        <v>294</v>
      </c>
      <c r="Z133">
        <v>65300.989795918402</v>
      </c>
      <c r="AA133">
        <v>14.1385135135135</v>
      </c>
      <c r="AB133">
        <v>13.699677683673499</v>
      </c>
      <c r="AC133">
        <v>34</v>
      </c>
      <c r="AD133">
        <v>118.46191879411801</v>
      </c>
      <c r="AE133">
        <v>0.56999999999999995</v>
      </c>
      <c r="AF133">
        <v>0.12049122830494</v>
      </c>
      <c r="AG133">
        <v>0.17949520001869801</v>
      </c>
      <c r="AH133">
        <v>0.305215119999736</v>
      </c>
      <c r="AI133">
        <v>207.13159243180701</v>
      </c>
      <c r="AJ133">
        <v>5.37785904958257</v>
      </c>
      <c r="AK133">
        <v>1.01519355360707</v>
      </c>
      <c r="AL133">
        <v>2.9822543556304102</v>
      </c>
      <c r="AM133">
        <v>0.5</v>
      </c>
      <c r="AN133">
        <v>0.35700431736968102</v>
      </c>
      <c r="AO133">
        <v>10</v>
      </c>
      <c r="AP133">
        <v>0.134615384615385</v>
      </c>
      <c r="AQ133">
        <v>19.399999999999999</v>
      </c>
      <c r="AR133">
        <v>3.6029427053027701</v>
      </c>
      <c r="AS133">
        <v>5290.79000000004</v>
      </c>
      <c r="AT133">
        <v>0.25930673898331702</v>
      </c>
      <c r="AU133">
        <v>51880872.350000001</v>
      </c>
    </row>
    <row r="134" spans="1:47" ht="15" x14ac:dyDescent="0.25">
      <c r="A134" s="150" t="s">
        <v>915</v>
      </c>
      <c r="B134" s="150" t="s">
        <v>458</v>
      </c>
      <c r="C134" t="s">
        <v>109</v>
      </c>
      <c r="D134" t="s">
        <v>1561</v>
      </c>
      <c r="E134">
        <v>104.77800000000001</v>
      </c>
      <c r="F134" t="s">
        <v>1561</v>
      </c>
      <c r="G134" s="151">
        <v>1178444</v>
      </c>
      <c r="H134">
        <v>0.95577074962672204</v>
      </c>
      <c r="I134">
        <v>1196832</v>
      </c>
      <c r="J134">
        <v>0</v>
      </c>
      <c r="K134">
        <v>0.69974992986482798</v>
      </c>
      <c r="L134" s="152">
        <v>477934.40990000003</v>
      </c>
      <c r="M134" s="151">
        <v>40229</v>
      </c>
      <c r="N134">
        <v>8</v>
      </c>
      <c r="O134">
        <v>8.32</v>
      </c>
      <c r="P134">
        <v>0</v>
      </c>
      <c r="Q134">
        <v>1.5</v>
      </c>
      <c r="R134">
        <v>18339</v>
      </c>
      <c r="S134">
        <v>806.23665900000003</v>
      </c>
      <c r="T134">
        <v>914.51890879559198</v>
      </c>
      <c r="U134">
        <v>0.24419722894292301</v>
      </c>
      <c r="V134">
        <v>9.6366192398601905E-2</v>
      </c>
      <c r="W134">
        <v>4.9613224049639701E-3</v>
      </c>
      <c r="X134">
        <v>16167.6</v>
      </c>
      <c r="Y134">
        <v>57.65</v>
      </c>
      <c r="Z134">
        <v>79409.304076322602</v>
      </c>
      <c r="AA134">
        <v>15.153846153846199</v>
      </c>
      <c r="AB134">
        <v>13.9850244405898</v>
      </c>
      <c r="AC134">
        <v>12.3</v>
      </c>
      <c r="AD134">
        <v>65.547695853658496</v>
      </c>
      <c r="AE134">
        <v>0.59370000000000001</v>
      </c>
      <c r="AF134">
        <v>0.12486176796694699</v>
      </c>
      <c r="AG134">
        <v>0.14006311001947899</v>
      </c>
      <c r="AH134">
        <v>0.27265992999941202</v>
      </c>
      <c r="AI134">
        <v>425.373860356801</v>
      </c>
      <c r="AJ134">
        <v>4.6679611724089698</v>
      </c>
      <c r="AK134">
        <v>0.80506729804753996</v>
      </c>
      <c r="AL134">
        <v>2.5164199946348198</v>
      </c>
      <c r="AM134">
        <v>0</v>
      </c>
      <c r="AN134">
        <v>0.1783435897773</v>
      </c>
      <c r="AO134">
        <v>11</v>
      </c>
      <c r="AP134">
        <v>0.238805970149254</v>
      </c>
      <c r="AQ134">
        <v>2.4500000000000002</v>
      </c>
      <c r="AR134">
        <v>4.2923148421134298</v>
      </c>
      <c r="AS134">
        <v>-85831.69</v>
      </c>
      <c r="AT134">
        <v>0.29511599438860697</v>
      </c>
      <c r="AU134">
        <v>14785563.109999999</v>
      </c>
    </row>
    <row r="135" spans="1:47" ht="15" x14ac:dyDescent="0.25">
      <c r="A135" s="150" t="s">
        <v>916</v>
      </c>
      <c r="B135" s="150" t="s">
        <v>767</v>
      </c>
      <c r="C135" t="s">
        <v>267</v>
      </c>
      <c r="D135" t="s">
        <v>1561</v>
      </c>
      <c r="E135">
        <v>98.671000000000006</v>
      </c>
      <c r="F135" t="s">
        <v>1561</v>
      </c>
      <c r="G135" s="151">
        <v>319811</v>
      </c>
      <c r="H135">
        <v>0.28063474377062297</v>
      </c>
      <c r="I135">
        <v>319811</v>
      </c>
      <c r="J135">
        <v>0</v>
      </c>
      <c r="K135">
        <v>0.80428980128909</v>
      </c>
      <c r="L135" s="152">
        <v>207159.51819999999</v>
      </c>
      <c r="M135" s="151">
        <v>34585</v>
      </c>
      <c r="N135">
        <v>115</v>
      </c>
      <c r="O135">
        <v>9.3000000000000007</v>
      </c>
      <c r="P135">
        <v>0</v>
      </c>
      <c r="Q135">
        <v>70.77</v>
      </c>
      <c r="R135">
        <v>11129.3</v>
      </c>
      <c r="S135">
        <v>891.676153</v>
      </c>
      <c r="T135">
        <v>1026.0530139252401</v>
      </c>
      <c r="U135">
        <v>0.166489269114725</v>
      </c>
      <c r="V135">
        <v>0.1041986204155</v>
      </c>
      <c r="W135">
        <v>3.53108882569836E-2</v>
      </c>
      <c r="X135">
        <v>9671.7000000000007</v>
      </c>
      <c r="Y135">
        <v>54.95</v>
      </c>
      <c r="Z135">
        <v>55725.656778889897</v>
      </c>
      <c r="AA135">
        <v>16.785714285714299</v>
      </c>
      <c r="AB135">
        <v>16.227045550500499</v>
      </c>
      <c r="AC135">
        <v>10.45</v>
      </c>
      <c r="AD135">
        <v>85.327861531100496</v>
      </c>
      <c r="AE135">
        <v>0.23749999999999999</v>
      </c>
      <c r="AF135">
        <v>0.13587812403278199</v>
      </c>
      <c r="AG135">
        <v>0.15722284652836299</v>
      </c>
      <c r="AH135">
        <v>0.29597010726408401</v>
      </c>
      <c r="AI135">
        <v>194.59643438507399</v>
      </c>
      <c r="AJ135">
        <v>5.1791070615559303</v>
      </c>
      <c r="AK135">
        <v>0.80087317092849697</v>
      </c>
      <c r="AL135">
        <v>2.09473060276515</v>
      </c>
      <c r="AM135">
        <v>2.75</v>
      </c>
      <c r="AN135">
        <v>1.47219906668773</v>
      </c>
      <c r="AO135">
        <v>43</v>
      </c>
      <c r="AP135">
        <v>0.209893048128342</v>
      </c>
      <c r="AQ135">
        <v>8.2100000000000009</v>
      </c>
      <c r="AR135">
        <v>2.8673065143995702</v>
      </c>
      <c r="AS135">
        <v>92688.15</v>
      </c>
      <c r="AT135">
        <v>0.53539617314404098</v>
      </c>
      <c r="AU135">
        <v>9923703.6699999999</v>
      </c>
    </row>
    <row r="136" spans="1:47" ht="15" x14ac:dyDescent="0.25">
      <c r="A136" s="150" t="s">
        <v>917</v>
      </c>
      <c r="B136" s="150" t="s">
        <v>637</v>
      </c>
      <c r="C136" t="s">
        <v>274</v>
      </c>
      <c r="D136" t="s">
        <v>1561</v>
      </c>
      <c r="E136">
        <v>95.376999999999995</v>
      </c>
      <c r="F136" t="s">
        <v>1561</v>
      </c>
      <c r="G136" s="151">
        <v>1844081</v>
      </c>
      <c r="H136">
        <v>0.47963708076181999</v>
      </c>
      <c r="I136">
        <v>1845947</v>
      </c>
      <c r="J136">
        <v>0</v>
      </c>
      <c r="K136">
        <v>0.642355846769052</v>
      </c>
      <c r="L136" s="152">
        <v>1078930.7720999999</v>
      </c>
      <c r="M136" s="151">
        <v>35382</v>
      </c>
      <c r="N136">
        <v>7</v>
      </c>
      <c r="O136">
        <v>6.91</v>
      </c>
      <c r="P136">
        <v>0</v>
      </c>
      <c r="Q136">
        <v>51.14</v>
      </c>
      <c r="R136">
        <v>19232.3</v>
      </c>
      <c r="S136">
        <v>525.37879899999996</v>
      </c>
      <c r="T136">
        <v>622.52514478091598</v>
      </c>
      <c r="U136">
        <v>0.25188660306028099</v>
      </c>
      <c r="V136">
        <v>0.18600941489456599</v>
      </c>
      <c r="W136">
        <v>3.8067771364333298E-3</v>
      </c>
      <c r="X136">
        <v>16231.1</v>
      </c>
      <c r="Y136">
        <v>44.42</v>
      </c>
      <c r="Z136">
        <v>76514.790634849196</v>
      </c>
      <c r="AA136">
        <v>14.296296296296299</v>
      </c>
      <c r="AB136">
        <v>11.827528117964899</v>
      </c>
      <c r="AC136">
        <v>5</v>
      </c>
      <c r="AD136">
        <v>105.0757598</v>
      </c>
      <c r="AE136">
        <v>0.33250000000000002</v>
      </c>
      <c r="AF136">
        <v>0.104834228211859</v>
      </c>
      <c r="AG136">
        <v>0.15626109675208</v>
      </c>
      <c r="AH136">
        <v>0.264809094728989</v>
      </c>
      <c r="AI136">
        <v>264.56149403927498</v>
      </c>
      <c r="AJ136">
        <v>6.7810050721249002</v>
      </c>
      <c r="AK136">
        <v>0.99079333788985202</v>
      </c>
      <c r="AL136">
        <v>2.8513645095147302</v>
      </c>
      <c r="AM136">
        <v>1.5</v>
      </c>
      <c r="AN136">
        <v>0.71031986149723003</v>
      </c>
      <c r="AO136">
        <v>21</v>
      </c>
      <c r="AP136">
        <v>0.30090340514246</v>
      </c>
      <c r="AQ136">
        <v>7.05</v>
      </c>
      <c r="AR136">
        <v>5.1491124852557499</v>
      </c>
      <c r="AS136">
        <v>-86582.82</v>
      </c>
      <c r="AT136">
        <v>0.401720731703061</v>
      </c>
      <c r="AU136">
        <v>10104246.41</v>
      </c>
    </row>
    <row r="137" spans="1:47" ht="15" x14ac:dyDescent="0.25">
      <c r="A137" s="150" t="s">
        <v>918</v>
      </c>
      <c r="B137" s="150" t="s">
        <v>548</v>
      </c>
      <c r="C137" t="s">
        <v>244</v>
      </c>
      <c r="D137" t="s">
        <v>1561</v>
      </c>
      <c r="E137">
        <v>86.932000000000002</v>
      </c>
      <c r="F137" t="s">
        <v>1561</v>
      </c>
      <c r="G137" s="151">
        <v>-399980</v>
      </c>
      <c r="H137">
        <v>0.89754299413140004</v>
      </c>
      <c r="I137">
        <v>-399980</v>
      </c>
      <c r="J137">
        <v>0</v>
      </c>
      <c r="K137">
        <v>0.69891745093650604</v>
      </c>
      <c r="L137" s="152">
        <v>149472.14840000001</v>
      </c>
      <c r="M137" s="151">
        <v>30912.5</v>
      </c>
      <c r="N137">
        <v>54</v>
      </c>
      <c r="O137">
        <v>19.98</v>
      </c>
      <c r="P137">
        <v>0</v>
      </c>
      <c r="Q137">
        <v>43.59</v>
      </c>
      <c r="R137">
        <v>13969.9</v>
      </c>
      <c r="S137">
        <v>580.65564199999994</v>
      </c>
      <c r="T137">
        <v>692.25646569614901</v>
      </c>
      <c r="U137">
        <v>0.43130211933771201</v>
      </c>
      <c r="V137">
        <v>0.13494684513889599</v>
      </c>
      <c r="W137">
        <v>1.64537383415281E-2</v>
      </c>
      <c r="X137">
        <v>11717.8</v>
      </c>
      <c r="Y137">
        <v>46.64</v>
      </c>
      <c r="Z137">
        <v>52740.198970840502</v>
      </c>
      <c r="AA137">
        <v>12.78</v>
      </c>
      <c r="AB137">
        <v>12.4497350343053</v>
      </c>
      <c r="AC137">
        <v>5.5</v>
      </c>
      <c r="AD137">
        <v>105.57375309090899</v>
      </c>
      <c r="AE137">
        <v>0.36809999999999998</v>
      </c>
      <c r="AF137">
        <v>0.108155431983846</v>
      </c>
      <c r="AG137">
        <v>0.16663959481076601</v>
      </c>
      <c r="AH137">
        <v>0.278441397182912</v>
      </c>
      <c r="AI137">
        <v>233.973443420016</v>
      </c>
      <c r="AJ137">
        <v>9.19193047152174</v>
      </c>
      <c r="AK137">
        <v>0.91848775927807003</v>
      </c>
      <c r="AL137">
        <v>4.3422830455328398</v>
      </c>
      <c r="AM137">
        <v>0.5</v>
      </c>
      <c r="AN137">
        <v>1.1466053965343099</v>
      </c>
      <c r="AO137">
        <v>78</v>
      </c>
      <c r="AP137">
        <v>7.5318655851680197E-2</v>
      </c>
      <c r="AQ137">
        <v>1.78</v>
      </c>
      <c r="AR137">
        <v>2.9958782716606498</v>
      </c>
      <c r="AS137">
        <v>-18032.150000000001</v>
      </c>
      <c r="AT137">
        <v>0.52833953748671802</v>
      </c>
      <c r="AU137">
        <v>8111713.4199999999</v>
      </c>
    </row>
    <row r="138" spans="1:47" ht="15" x14ac:dyDescent="0.25">
      <c r="A138" s="150" t="s">
        <v>919</v>
      </c>
      <c r="B138" s="150" t="s">
        <v>555</v>
      </c>
      <c r="C138" t="s">
        <v>206</v>
      </c>
      <c r="D138" t="s">
        <v>1561</v>
      </c>
      <c r="E138">
        <v>92.953999999999994</v>
      </c>
      <c r="F138" t="s">
        <v>1561</v>
      </c>
      <c r="G138" s="151">
        <v>235026</v>
      </c>
      <c r="H138">
        <v>0.51556742610377304</v>
      </c>
      <c r="I138">
        <v>235026</v>
      </c>
      <c r="J138">
        <v>0</v>
      </c>
      <c r="K138">
        <v>0.72895735422293695</v>
      </c>
      <c r="L138" s="152">
        <v>86405.435299999997</v>
      </c>
      <c r="M138" s="151">
        <v>32014</v>
      </c>
      <c r="N138">
        <v>26</v>
      </c>
      <c r="O138">
        <v>17.79</v>
      </c>
      <c r="P138">
        <v>0</v>
      </c>
      <c r="Q138">
        <v>175.56</v>
      </c>
      <c r="R138">
        <v>13705.9</v>
      </c>
      <c r="S138">
        <v>1110.8058980000001</v>
      </c>
      <c r="T138">
        <v>1657.56033536616</v>
      </c>
      <c r="U138">
        <v>1</v>
      </c>
      <c r="V138">
        <v>0.213580699766864</v>
      </c>
      <c r="W138">
        <v>0</v>
      </c>
      <c r="X138">
        <v>9184.9</v>
      </c>
      <c r="Y138">
        <v>79.2</v>
      </c>
      <c r="Z138">
        <v>57276.979797979802</v>
      </c>
      <c r="AA138">
        <v>16.274999999999999</v>
      </c>
      <c r="AB138">
        <v>14.0253269949495</v>
      </c>
      <c r="AC138">
        <v>13</v>
      </c>
      <c r="AD138">
        <v>85.446607538461507</v>
      </c>
      <c r="AE138">
        <v>0.52239999999999998</v>
      </c>
      <c r="AF138">
        <v>0.108883373028216</v>
      </c>
      <c r="AG138">
        <v>0.171424639843094</v>
      </c>
      <c r="AH138">
        <v>0.28467157058261799</v>
      </c>
      <c r="AI138">
        <v>197.79243195916101</v>
      </c>
      <c r="AJ138">
        <v>7.2777364149852799</v>
      </c>
      <c r="AK138">
        <v>1.2854306833129301</v>
      </c>
      <c r="AL138">
        <v>5.6734330409769296</v>
      </c>
      <c r="AM138">
        <v>0</v>
      </c>
      <c r="AN138">
        <v>1.0822350455488901</v>
      </c>
      <c r="AO138">
        <v>48</v>
      </c>
      <c r="AP138">
        <v>3.5005834305717599E-3</v>
      </c>
      <c r="AQ138">
        <v>8.1</v>
      </c>
      <c r="AR138">
        <v>3.9972440024959202</v>
      </c>
      <c r="AS138">
        <v>-178923.94</v>
      </c>
      <c r="AT138">
        <v>0.44974854223661398</v>
      </c>
      <c r="AU138">
        <v>15224584.66</v>
      </c>
    </row>
    <row r="139" spans="1:47" ht="15" x14ac:dyDescent="0.25">
      <c r="A139" s="150" t="s">
        <v>920</v>
      </c>
      <c r="B139" s="150" t="s">
        <v>157</v>
      </c>
      <c r="C139" t="s">
        <v>141</v>
      </c>
      <c r="D139" t="s">
        <v>1561</v>
      </c>
      <c r="E139">
        <v>57.34</v>
      </c>
      <c r="F139" t="s">
        <v>1561</v>
      </c>
      <c r="G139" s="151">
        <v>419815</v>
      </c>
      <c r="H139">
        <v>0.24722723915686101</v>
      </c>
      <c r="I139">
        <v>5620840</v>
      </c>
      <c r="J139">
        <v>4.3801198035446102E-3</v>
      </c>
      <c r="K139">
        <v>0.47628581335706299</v>
      </c>
      <c r="L139" s="152">
        <v>64901.0864</v>
      </c>
      <c r="M139" s="151">
        <v>25899</v>
      </c>
      <c r="N139">
        <v>329</v>
      </c>
      <c r="O139">
        <v>6648.62</v>
      </c>
      <c r="P139">
        <v>2867.61</v>
      </c>
      <c r="Q139">
        <v>-1027.8</v>
      </c>
      <c r="R139">
        <v>18116.900000000001</v>
      </c>
      <c r="S139">
        <v>11812.499738</v>
      </c>
      <c r="T139">
        <v>16668.992965262401</v>
      </c>
      <c r="U139">
        <v>0.82039323233380101</v>
      </c>
      <c r="V139">
        <v>0.17836963841124601</v>
      </c>
      <c r="W139">
        <v>0.10985397729369201</v>
      </c>
      <c r="X139">
        <v>12838.6</v>
      </c>
      <c r="Y139">
        <v>1077.4100000000001</v>
      </c>
      <c r="Z139">
        <v>51353.373655340103</v>
      </c>
      <c r="AA139">
        <v>13.8727272727273</v>
      </c>
      <c r="AB139">
        <v>10.963792556222799</v>
      </c>
      <c r="AC139">
        <v>169</v>
      </c>
      <c r="AD139">
        <v>69.896448153846194</v>
      </c>
      <c r="AE139">
        <v>1.0448999999999999</v>
      </c>
      <c r="AF139">
        <v>0.109016021224441</v>
      </c>
      <c r="AG139">
        <v>0.160859822755753</v>
      </c>
      <c r="AH139">
        <v>0.28029024566633398</v>
      </c>
      <c r="AI139">
        <v>240.18658733789499</v>
      </c>
      <c r="AJ139">
        <v>8.9474120436880806</v>
      </c>
      <c r="AK139">
        <v>1.08398751376355</v>
      </c>
      <c r="AL139">
        <v>4.08147822645111</v>
      </c>
      <c r="AM139">
        <v>1</v>
      </c>
      <c r="AN139">
        <v>0.61310210140413801</v>
      </c>
      <c r="AO139">
        <v>49</v>
      </c>
      <c r="AP139">
        <v>0</v>
      </c>
      <c r="AQ139">
        <v>10.65</v>
      </c>
      <c r="AR139">
        <v>3.6245826905993499</v>
      </c>
      <c r="AS139">
        <v>361668.47</v>
      </c>
      <c r="AT139">
        <v>0.39491217807127998</v>
      </c>
      <c r="AU139">
        <v>214006207.68000001</v>
      </c>
    </row>
    <row r="140" spans="1:47" ht="15" x14ac:dyDescent="0.25">
      <c r="A140" s="150" t="s">
        <v>921</v>
      </c>
      <c r="B140" s="150" t="s">
        <v>158</v>
      </c>
      <c r="C140" t="s">
        <v>145</v>
      </c>
      <c r="D140" t="s">
        <v>1561</v>
      </c>
      <c r="E140">
        <v>90.688999999999993</v>
      </c>
      <c r="F140" t="s">
        <v>1561</v>
      </c>
      <c r="G140" s="151">
        <v>-1028117</v>
      </c>
      <c r="H140">
        <v>0.63208020115362995</v>
      </c>
      <c r="I140">
        <v>-1028117</v>
      </c>
      <c r="J140">
        <v>3.0769127794047502E-3</v>
      </c>
      <c r="K140">
        <v>0.74244851158597402</v>
      </c>
      <c r="L140" s="152">
        <v>192329.51509999999</v>
      </c>
      <c r="M140" s="151">
        <v>41082</v>
      </c>
      <c r="N140">
        <v>43</v>
      </c>
      <c r="O140">
        <v>19.98</v>
      </c>
      <c r="P140">
        <v>0</v>
      </c>
      <c r="Q140">
        <v>-20.58</v>
      </c>
      <c r="R140">
        <v>14911.9</v>
      </c>
      <c r="S140">
        <v>1137.4430460000001</v>
      </c>
      <c r="T140">
        <v>1417.4183760260801</v>
      </c>
      <c r="U140">
        <v>0.38731963376036999</v>
      </c>
      <c r="V140">
        <v>0.143973204263627</v>
      </c>
      <c r="W140">
        <v>1.13354888803813E-2</v>
      </c>
      <c r="X140">
        <v>11966.4</v>
      </c>
      <c r="Y140">
        <v>161.02000000000001</v>
      </c>
      <c r="Z140">
        <v>68443.877779157905</v>
      </c>
      <c r="AA140">
        <v>11.215568862275401</v>
      </c>
      <c r="AB140">
        <v>7.06398612594709</v>
      </c>
      <c r="AC140">
        <v>25</v>
      </c>
      <c r="AD140">
        <v>45.497721839999997</v>
      </c>
      <c r="AE140">
        <v>0.26119999999999999</v>
      </c>
      <c r="AF140">
        <v>0.11645101814549</v>
      </c>
      <c r="AG140">
        <v>0.134101749395101</v>
      </c>
      <c r="AH140">
        <v>0.254316772667675</v>
      </c>
      <c r="AI140">
        <v>239.54342237897001</v>
      </c>
      <c r="AJ140">
        <v>5.7456461883457397</v>
      </c>
      <c r="AK140">
        <v>0.88843265422968698</v>
      </c>
      <c r="AL140">
        <v>3.0308520664887899</v>
      </c>
      <c r="AM140">
        <v>3.3</v>
      </c>
      <c r="AN140">
        <v>9.4502967817921904E-2</v>
      </c>
      <c r="AO140">
        <v>2</v>
      </c>
      <c r="AP140">
        <v>0.71875</v>
      </c>
      <c r="AQ140">
        <v>4.5</v>
      </c>
      <c r="AR140">
        <v>4.5873636525348402</v>
      </c>
      <c r="AS140">
        <v>-49532.24</v>
      </c>
      <c r="AT140">
        <v>0.343186902349356</v>
      </c>
      <c r="AU140">
        <v>16961409.539999999</v>
      </c>
    </row>
    <row r="141" spans="1:47" ht="15" x14ac:dyDescent="0.25">
      <c r="A141" s="150" t="s">
        <v>922</v>
      </c>
      <c r="B141" s="150" t="s">
        <v>159</v>
      </c>
      <c r="C141" t="s">
        <v>160</v>
      </c>
      <c r="D141" t="s">
        <v>1561</v>
      </c>
      <c r="E141">
        <v>83.239000000000004</v>
      </c>
      <c r="F141" t="s">
        <v>1561</v>
      </c>
      <c r="G141" s="151">
        <v>728998</v>
      </c>
      <c r="H141">
        <v>0.45091252965480799</v>
      </c>
      <c r="I141">
        <v>728998</v>
      </c>
      <c r="J141">
        <v>1.19775170031422E-2</v>
      </c>
      <c r="K141">
        <v>0.73050299964816201</v>
      </c>
      <c r="L141" s="152">
        <v>100805.25599999999</v>
      </c>
      <c r="M141" s="151">
        <v>31799</v>
      </c>
      <c r="N141">
        <v>0</v>
      </c>
      <c r="O141">
        <v>73.819999999999993</v>
      </c>
      <c r="P141">
        <v>0</v>
      </c>
      <c r="Q141">
        <v>-93.8</v>
      </c>
      <c r="R141">
        <v>12263.3</v>
      </c>
      <c r="S141">
        <v>2328.7095210000002</v>
      </c>
      <c r="T141">
        <v>2862.8031067542101</v>
      </c>
      <c r="U141">
        <v>0.46811897111662099</v>
      </c>
      <c r="V141">
        <v>0.14204359883320999</v>
      </c>
      <c r="W141">
        <v>6.2758522985400696E-3</v>
      </c>
      <c r="X141">
        <v>9975.5</v>
      </c>
      <c r="Y141">
        <v>153.49</v>
      </c>
      <c r="Z141">
        <v>66901.976089647505</v>
      </c>
      <c r="AA141">
        <v>14.9689440993789</v>
      </c>
      <c r="AB141">
        <v>15.1717344517558</v>
      </c>
      <c r="AC141">
        <v>26.18</v>
      </c>
      <c r="AD141">
        <v>88.949943506493497</v>
      </c>
      <c r="AE141">
        <v>0.3206</v>
      </c>
      <c r="AF141">
        <v>0.12087016883599901</v>
      </c>
      <c r="AG141">
        <v>0.15616776580370001</v>
      </c>
      <c r="AH141">
        <v>0.28131832216110603</v>
      </c>
      <c r="AI141">
        <v>151.008099906334</v>
      </c>
      <c r="AJ141">
        <v>6.8593087807902098</v>
      </c>
      <c r="AK141">
        <v>1.3250024455857199</v>
      </c>
      <c r="AL141">
        <v>3.6811352067657399</v>
      </c>
      <c r="AM141">
        <v>0.5</v>
      </c>
      <c r="AN141">
        <v>1.5761198241682199</v>
      </c>
      <c r="AO141">
        <v>34</v>
      </c>
      <c r="AP141">
        <v>0</v>
      </c>
      <c r="AQ141">
        <v>35.53</v>
      </c>
      <c r="AR141">
        <v>3.4409255277073401</v>
      </c>
      <c r="AS141">
        <v>-16931.87</v>
      </c>
      <c r="AT141">
        <v>0.50558998947907896</v>
      </c>
      <c r="AU141">
        <v>28557770.600000001</v>
      </c>
    </row>
    <row r="142" spans="1:47" ht="15" x14ac:dyDescent="0.25">
      <c r="A142" s="150" t="s">
        <v>923</v>
      </c>
      <c r="B142" s="150" t="s">
        <v>161</v>
      </c>
      <c r="C142" t="s">
        <v>162</v>
      </c>
      <c r="D142" t="s">
        <v>1561</v>
      </c>
      <c r="E142">
        <v>92.338999999999999</v>
      </c>
      <c r="F142" t="s">
        <v>1561</v>
      </c>
      <c r="G142" s="151">
        <v>1712695</v>
      </c>
      <c r="H142">
        <v>0.23664438792015799</v>
      </c>
      <c r="I142">
        <v>1673001</v>
      </c>
      <c r="J142">
        <v>3.4369497397210001E-3</v>
      </c>
      <c r="K142">
        <v>0.81472600761494196</v>
      </c>
      <c r="L142" s="152">
        <v>153788.8597</v>
      </c>
      <c r="M142" s="151">
        <v>40532</v>
      </c>
      <c r="N142">
        <v>343</v>
      </c>
      <c r="O142">
        <v>188.46</v>
      </c>
      <c r="P142">
        <v>0</v>
      </c>
      <c r="Q142">
        <v>45.84</v>
      </c>
      <c r="R142">
        <v>12293.1</v>
      </c>
      <c r="S142">
        <v>5261.8433660000001</v>
      </c>
      <c r="T142">
        <v>6537.2786657115303</v>
      </c>
      <c r="U142">
        <v>0.25405641825788999</v>
      </c>
      <c r="V142">
        <v>0.16999664295974401</v>
      </c>
      <c r="W142">
        <v>2.86863919164408E-2</v>
      </c>
      <c r="X142">
        <v>9894.7000000000007</v>
      </c>
      <c r="Y142">
        <v>325.32</v>
      </c>
      <c r="Z142">
        <v>71091.783474732598</v>
      </c>
      <c r="AA142">
        <v>8.0818181818181802</v>
      </c>
      <c r="AB142">
        <v>16.174361754580101</v>
      </c>
      <c r="AC142">
        <v>31</v>
      </c>
      <c r="AD142">
        <v>169.73688277419399</v>
      </c>
      <c r="AE142">
        <v>0.7006</v>
      </c>
      <c r="AF142">
        <v>0.110804600916162</v>
      </c>
      <c r="AG142">
        <v>0.15287788989856699</v>
      </c>
      <c r="AH142">
        <v>0.28522218690103701</v>
      </c>
      <c r="AI142">
        <v>167.089352313495</v>
      </c>
      <c r="AJ142">
        <v>5.6756555178696999</v>
      </c>
      <c r="AK142">
        <v>0.96413306217712003</v>
      </c>
      <c r="AL142">
        <v>3.58753832470047</v>
      </c>
      <c r="AM142">
        <v>3</v>
      </c>
      <c r="AN142">
        <v>0.44075963669621798</v>
      </c>
      <c r="AO142">
        <v>36</v>
      </c>
      <c r="AP142">
        <v>1.3605442176870699E-2</v>
      </c>
      <c r="AQ142">
        <v>17.420000000000002</v>
      </c>
      <c r="AR142">
        <v>4.0207623641465897</v>
      </c>
      <c r="AS142">
        <v>-49867.75</v>
      </c>
      <c r="AT142">
        <v>0.20546559495928901</v>
      </c>
      <c r="AU142">
        <v>64684148.759999998</v>
      </c>
    </row>
    <row r="143" spans="1:47" ht="15" x14ac:dyDescent="0.25">
      <c r="A143" s="150" t="s">
        <v>924</v>
      </c>
      <c r="B143" s="150" t="s">
        <v>163</v>
      </c>
      <c r="C143" t="s">
        <v>164</v>
      </c>
      <c r="D143" t="s">
        <v>1561</v>
      </c>
      <c r="E143">
        <v>99.909000000000006</v>
      </c>
      <c r="F143" t="s">
        <v>1561</v>
      </c>
      <c r="G143" s="151">
        <v>557650</v>
      </c>
      <c r="H143">
        <v>6.2170000429921102E-2</v>
      </c>
      <c r="I143">
        <v>551992</v>
      </c>
      <c r="J143">
        <v>1.7910029174362699E-4</v>
      </c>
      <c r="K143">
        <v>0.68826544531584899</v>
      </c>
      <c r="L143" s="152">
        <v>199601.52849999999</v>
      </c>
      <c r="M143" s="151">
        <v>36442</v>
      </c>
      <c r="N143">
        <v>43</v>
      </c>
      <c r="O143">
        <v>18.95</v>
      </c>
      <c r="P143">
        <v>0</v>
      </c>
      <c r="Q143">
        <v>-54.66</v>
      </c>
      <c r="R143">
        <v>10997.6</v>
      </c>
      <c r="S143">
        <v>846.43782699999997</v>
      </c>
      <c r="T143">
        <v>1020.27410891715</v>
      </c>
      <c r="U143">
        <v>0.50896462003227605</v>
      </c>
      <c r="V143">
        <v>0.12909167278980799</v>
      </c>
      <c r="W143">
        <v>1.44409826807043E-2</v>
      </c>
      <c r="X143">
        <v>9123.7999999999993</v>
      </c>
      <c r="Y143">
        <v>60.76</v>
      </c>
      <c r="Z143">
        <v>56941.561553653701</v>
      </c>
      <c r="AA143">
        <v>14.765625</v>
      </c>
      <c r="AB143">
        <v>13.9308398123766</v>
      </c>
      <c r="AC143">
        <v>8.82</v>
      </c>
      <c r="AD143">
        <v>95.968007596371905</v>
      </c>
      <c r="AE143">
        <v>0.27310000000000001</v>
      </c>
      <c r="AF143">
        <v>0.103630418101945</v>
      </c>
      <c r="AG143">
        <v>0.15943216532691001</v>
      </c>
      <c r="AH143">
        <v>0.26349421732575401</v>
      </c>
      <c r="AI143">
        <v>203.51996863202601</v>
      </c>
      <c r="AJ143">
        <v>2.9588986282921299</v>
      </c>
      <c r="AK143">
        <v>0.77602047983653299</v>
      </c>
      <c r="AL143">
        <v>1.8768979549188201</v>
      </c>
      <c r="AM143">
        <v>2.25</v>
      </c>
      <c r="AN143">
        <v>1.2093502076795699</v>
      </c>
      <c r="AO143">
        <v>53</v>
      </c>
      <c r="AP143">
        <v>0.18262806236080201</v>
      </c>
      <c r="AQ143">
        <v>5.26</v>
      </c>
      <c r="AR143">
        <v>3.52588354767104</v>
      </c>
      <c r="AS143">
        <v>-63342.47</v>
      </c>
      <c r="AT143">
        <v>0.59302773942676301</v>
      </c>
      <c r="AU143">
        <v>9308809.3100000005</v>
      </c>
    </row>
    <row r="144" spans="1:47" ht="15" x14ac:dyDescent="0.25">
      <c r="A144" s="150" t="s">
        <v>925</v>
      </c>
      <c r="B144" s="150" t="s">
        <v>165</v>
      </c>
      <c r="C144" t="s">
        <v>149</v>
      </c>
      <c r="D144" t="s">
        <v>1561</v>
      </c>
      <c r="E144">
        <v>93.897999999999996</v>
      </c>
      <c r="F144" t="s">
        <v>1561</v>
      </c>
      <c r="G144" s="151">
        <v>1374085</v>
      </c>
      <c r="H144">
        <v>0.23172592846172699</v>
      </c>
      <c r="I144">
        <v>1374085</v>
      </c>
      <c r="J144">
        <v>0</v>
      </c>
      <c r="K144">
        <v>0.74914103805282695</v>
      </c>
      <c r="L144" s="152">
        <v>156287.02059999999</v>
      </c>
      <c r="M144" s="151">
        <v>35978</v>
      </c>
      <c r="N144">
        <v>100</v>
      </c>
      <c r="O144">
        <v>51.78</v>
      </c>
      <c r="P144">
        <v>7</v>
      </c>
      <c r="Q144">
        <v>-26.63</v>
      </c>
      <c r="R144">
        <v>10211.799999999999</v>
      </c>
      <c r="S144">
        <v>2577.7372519999999</v>
      </c>
      <c r="T144">
        <v>3041.61217166193</v>
      </c>
      <c r="U144">
        <v>0.329663941637447</v>
      </c>
      <c r="V144">
        <v>0.138448156313489</v>
      </c>
      <c r="W144">
        <v>0.106265553165851</v>
      </c>
      <c r="X144">
        <v>8654.4</v>
      </c>
      <c r="Y144">
        <v>153.02000000000001</v>
      </c>
      <c r="Z144">
        <v>65440.007842112202</v>
      </c>
      <c r="AA144">
        <v>17.902597402597401</v>
      </c>
      <c r="AB144">
        <v>16.845753836099899</v>
      </c>
      <c r="AC144">
        <v>16</v>
      </c>
      <c r="AD144">
        <v>161.10857824999999</v>
      </c>
      <c r="AE144">
        <v>0.26119999999999999</v>
      </c>
      <c r="AF144">
        <v>0.112045933306193</v>
      </c>
      <c r="AG144">
        <v>0.15548836244035599</v>
      </c>
      <c r="AH144">
        <v>0.27090256743013003</v>
      </c>
      <c r="AI144">
        <v>160.11988796754201</v>
      </c>
      <c r="AJ144">
        <v>5.8372690292116003</v>
      </c>
      <c r="AK144">
        <v>1.7059380685989201</v>
      </c>
      <c r="AL144">
        <v>2.6281560859315798</v>
      </c>
      <c r="AM144">
        <v>0.9</v>
      </c>
      <c r="AN144">
        <v>1.87435844840919</v>
      </c>
      <c r="AO144">
        <v>36</v>
      </c>
      <c r="AP144">
        <v>0.11</v>
      </c>
      <c r="AQ144">
        <v>16.36</v>
      </c>
      <c r="AR144">
        <v>3.3531859865922602</v>
      </c>
      <c r="AS144">
        <v>-101777.71</v>
      </c>
      <c r="AT144">
        <v>0.32186928431154299</v>
      </c>
      <c r="AU144">
        <v>26323371.399999999</v>
      </c>
    </row>
    <row r="145" spans="1:47" ht="15" x14ac:dyDescent="0.25">
      <c r="A145" s="150" t="s">
        <v>926</v>
      </c>
      <c r="B145" s="150" t="s">
        <v>494</v>
      </c>
      <c r="C145" t="s">
        <v>122</v>
      </c>
      <c r="D145" t="s">
        <v>1561</v>
      </c>
      <c r="E145">
        <v>98.876000000000005</v>
      </c>
      <c r="F145" t="s">
        <v>1561</v>
      </c>
      <c r="G145" s="151">
        <v>11372345</v>
      </c>
      <c r="H145">
        <v>0.48087800102168698</v>
      </c>
      <c r="I145">
        <v>11373142</v>
      </c>
      <c r="J145">
        <v>0</v>
      </c>
      <c r="K145">
        <v>0.83480885998792698</v>
      </c>
      <c r="L145" s="152">
        <v>219576.4797</v>
      </c>
      <c r="M145" s="151">
        <v>56988</v>
      </c>
      <c r="N145">
        <v>303</v>
      </c>
      <c r="O145">
        <v>311.95</v>
      </c>
      <c r="P145">
        <v>20.51</v>
      </c>
      <c r="Q145">
        <v>-30.11</v>
      </c>
      <c r="R145">
        <v>14729.6</v>
      </c>
      <c r="S145">
        <v>15642.317548999999</v>
      </c>
      <c r="T145">
        <v>19639.359169992302</v>
      </c>
      <c r="U145">
        <v>0.12529501839228999</v>
      </c>
      <c r="V145">
        <v>0.13096384506853101</v>
      </c>
      <c r="W145">
        <v>0.10407978088285801</v>
      </c>
      <c r="X145">
        <v>11731.8</v>
      </c>
      <c r="Y145">
        <v>989.16</v>
      </c>
      <c r="Z145">
        <v>86709.238697480701</v>
      </c>
      <c r="AA145">
        <v>14.972111553784901</v>
      </c>
      <c r="AB145">
        <v>15.8137384740588</v>
      </c>
      <c r="AC145">
        <v>87</v>
      </c>
      <c r="AD145">
        <v>179.79675343678201</v>
      </c>
      <c r="AE145">
        <v>0.2969</v>
      </c>
      <c r="AF145">
        <v>0.11640560364397699</v>
      </c>
      <c r="AG145">
        <v>0.13256005725533199</v>
      </c>
      <c r="AH145">
        <v>0.25177205604747499</v>
      </c>
      <c r="AI145">
        <v>146.472349306479</v>
      </c>
      <c r="AJ145">
        <v>6.6161436551766002</v>
      </c>
      <c r="AK145">
        <v>1.2803014097182801</v>
      </c>
      <c r="AL145">
        <v>2.9668296243791898</v>
      </c>
      <c r="AM145">
        <v>2</v>
      </c>
      <c r="AN145">
        <v>0.69006982140255901</v>
      </c>
      <c r="AO145">
        <v>42</v>
      </c>
      <c r="AP145">
        <v>0.379598662207358</v>
      </c>
      <c r="AQ145">
        <v>102</v>
      </c>
      <c r="AR145">
        <v>4.2150872661233896</v>
      </c>
      <c r="AS145">
        <v>-1271888.21</v>
      </c>
      <c r="AT145">
        <v>0.192093587122004</v>
      </c>
      <c r="AU145">
        <v>230405502.81</v>
      </c>
    </row>
    <row r="146" spans="1:47" ht="15" x14ac:dyDescent="0.25">
      <c r="A146" s="150" t="s">
        <v>1537</v>
      </c>
      <c r="B146" s="150" t="s">
        <v>166</v>
      </c>
      <c r="C146" t="s">
        <v>109</v>
      </c>
      <c r="D146" t="s">
        <v>1561</v>
      </c>
      <c r="E146">
        <v>55.279000000000003</v>
      </c>
      <c r="F146" t="s">
        <v>1561</v>
      </c>
      <c r="G146" s="151">
        <v>4068155</v>
      </c>
      <c r="H146">
        <v>0.383197347014476</v>
      </c>
      <c r="I146">
        <v>4068155</v>
      </c>
      <c r="J146">
        <v>0</v>
      </c>
      <c r="K146">
        <v>0.51143386271107405</v>
      </c>
      <c r="L146" s="152">
        <v>58690.032700000003</v>
      </c>
      <c r="M146" s="151">
        <v>22444</v>
      </c>
      <c r="N146">
        <v>0</v>
      </c>
      <c r="O146">
        <v>607.21</v>
      </c>
      <c r="P146">
        <v>167.44</v>
      </c>
      <c r="Q146">
        <v>194.48</v>
      </c>
      <c r="R146">
        <v>22425.9</v>
      </c>
      <c r="S146">
        <v>1643.580244</v>
      </c>
      <c r="T146">
        <v>2506.7332423469702</v>
      </c>
      <c r="U146">
        <v>1</v>
      </c>
      <c r="V146">
        <v>0.25669704508811297</v>
      </c>
      <c r="W146">
        <v>0</v>
      </c>
      <c r="X146">
        <v>14703.9</v>
      </c>
      <c r="Y146">
        <v>146.08000000000001</v>
      </c>
      <c r="Z146">
        <v>66107.779709748094</v>
      </c>
      <c r="AA146">
        <v>8.1320754716981103</v>
      </c>
      <c r="AB146">
        <v>11.251233871850999</v>
      </c>
      <c r="AC146">
        <v>29</v>
      </c>
      <c r="AD146">
        <v>56.675180827586203</v>
      </c>
      <c r="AE146">
        <v>0.59370000000000001</v>
      </c>
      <c r="AF146">
        <v>0.116034487670284</v>
      </c>
      <c r="AG146">
        <v>0.15598704574299699</v>
      </c>
      <c r="AH146">
        <v>0.27778635950067099</v>
      </c>
      <c r="AI146">
        <v>427.34816420682199</v>
      </c>
      <c r="AJ146">
        <v>6.2224577401723602</v>
      </c>
      <c r="AK146">
        <v>1.26603219620121</v>
      </c>
      <c r="AL146">
        <v>2.7765334910824802</v>
      </c>
      <c r="AM146">
        <v>0.5</v>
      </c>
      <c r="AN146">
        <v>4.0394194604273598E-2</v>
      </c>
      <c r="AO146">
        <v>4</v>
      </c>
      <c r="AP146">
        <v>3.3276450511945402E-2</v>
      </c>
      <c r="AQ146">
        <v>0.75</v>
      </c>
      <c r="AR146">
        <v>5.0536325982517596</v>
      </c>
      <c r="AS146">
        <v>-104813.9</v>
      </c>
      <c r="AT146">
        <v>0.473759108478984</v>
      </c>
      <c r="AU146">
        <v>36858726.210000001</v>
      </c>
    </row>
    <row r="147" spans="1:47" ht="15" x14ac:dyDescent="0.25">
      <c r="A147" s="150" t="s">
        <v>927</v>
      </c>
      <c r="B147" s="150" t="s">
        <v>448</v>
      </c>
      <c r="C147" t="s">
        <v>328</v>
      </c>
      <c r="D147" t="s">
        <v>1561</v>
      </c>
      <c r="E147">
        <v>85.338999999999999</v>
      </c>
      <c r="F147" t="s">
        <v>1561</v>
      </c>
      <c r="G147" s="151">
        <v>-211881</v>
      </c>
      <c r="H147">
        <v>0.52863900302784395</v>
      </c>
      <c r="I147">
        <v>-126201</v>
      </c>
      <c r="J147">
        <v>3.0304124400606998E-3</v>
      </c>
      <c r="K147">
        <v>0.58244070431151995</v>
      </c>
      <c r="L147" s="152">
        <v>140317.4418</v>
      </c>
      <c r="M147" s="151">
        <v>34091</v>
      </c>
      <c r="N147">
        <v>50</v>
      </c>
      <c r="O147">
        <v>50.41</v>
      </c>
      <c r="P147">
        <v>9.91</v>
      </c>
      <c r="Q147">
        <v>15.55</v>
      </c>
      <c r="R147">
        <v>12251.9</v>
      </c>
      <c r="S147">
        <v>1197.4482410000001</v>
      </c>
      <c r="T147">
        <v>1492.1843425520401</v>
      </c>
      <c r="U147">
        <v>0.41265591119608103</v>
      </c>
      <c r="V147">
        <v>0.239758973431905</v>
      </c>
      <c r="W147">
        <v>0</v>
      </c>
      <c r="X147">
        <v>9831.9</v>
      </c>
      <c r="Y147">
        <v>86.14</v>
      </c>
      <c r="Z147">
        <v>57461.794984908302</v>
      </c>
      <c r="AA147">
        <v>12.692307692307701</v>
      </c>
      <c r="AB147">
        <v>13.901186916647299</v>
      </c>
      <c r="AC147">
        <v>11.72</v>
      </c>
      <c r="AD147">
        <v>102.17135162116</v>
      </c>
      <c r="AE147">
        <v>0.28489999999999999</v>
      </c>
      <c r="AF147">
        <v>0.108744653212972</v>
      </c>
      <c r="AG147">
        <v>0.166887455978253</v>
      </c>
      <c r="AH147">
        <v>0.27826625242584102</v>
      </c>
      <c r="AI147">
        <v>213.21088566365901</v>
      </c>
      <c r="AJ147">
        <v>4.6297557469576098</v>
      </c>
      <c r="AK147">
        <v>0.67554253864924496</v>
      </c>
      <c r="AL147">
        <v>3.1890854219788598</v>
      </c>
      <c r="AM147">
        <v>3.5</v>
      </c>
      <c r="AN147">
        <v>3.1741389843272101</v>
      </c>
      <c r="AO147">
        <v>129</v>
      </c>
      <c r="AP147">
        <v>4.1666666666666699E-2</v>
      </c>
      <c r="AQ147">
        <v>6.14</v>
      </c>
      <c r="AR147">
        <v>3.6345458235302202</v>
      </c>
      <c r="AS147">
        <v>-47701.96</v>
      </c>
      <c r="AT147">
        <v>0.37137768492120998</v>
      </c>
      <c r="AU147">
        <v>14670980.74</v>
      </c>
    </row>
    <row r="148" spans="1:47" ht="15" x14ac:dyDescent="0.25">
      <c r="A148" s="150" t="s">
        <v>928</v>
      </c>
      <c r="B148" s="150" t="s">
        <v>787</v>
      </c>
      <c r="C148" t="s">
        <v>134</v>
      </c>
      <c r="D148" t="s">
        <v>1561</v>
      </c>
      <c r="E148">
        <v>86.091999999999999</v>
      </c>
      <c r="F148" t="s">
        <v>1561</v>
      </c>
      <c r="G148" s="151">
        <v>1430952</v>
      </c>
      <c r="H148">
        <v>0.33288253560882702</v>
      </c>
      <c r="I148">
        <v>1280952</v>
      </c>
      <c r="J148">
        <v>2.2734001437138898E-3</v>
      </c>
      <c r="K148">
        <v>0.65430688997251696</v>
      </c>
      <c r="L148" s="152">
        <v>339041.59869999997</v>
      </c>
      <c r="M148" s="151">
        <v>33624</v>
      </c>
      <c r="N148">
        <v>31</v>
      </c>
      <c r="O148">
        <v>18.190000000000001</v>
      </c>
      <c r="P148">
        <v>0</v>
      </c>
      <c r="Q148">
        <v>127.84</v>
      </c>
      <c r="R148">
        <v>14433.7</v>
      </c>
      <c r="S148">
        <v>1025.7085649999999</v>
      </c>
      <c r="T148">
        <v>1308.0597401141099</v>
      </c>
      <c r="U148">
        <v>0.44754963316504998</v>
      </c>
      <c r="V148">
        <v>0.15657540307270401</v>
      </c>
      <c r="W148">
        <v>0</v>
      </c>
      <c r="X148">
        <v>11318.1</v>
      </c>
      <c r="Y148">
        <v>72.75</v>
      </c>
      <c r="Z148">
        <v>51221.408934707899</v>
      </c>
      <c r="AA148">
        <v>14.031914893617</v>
      </c>
      <c r="AB148">
        <v>14.099086804123701</v>
      </c>
      <c r="AC148">
        <v>11</v>
      </c>
      <c r="AD148">
        <v>93.246233181818198</v>
      </c>
      <c r="AE148">
        <v>0.49869999999999998</v>
      </c>
      <c r="AF148">
        <v>9.6557876829488104E-2</v>
      </c>
      <c r="AG148">
        <v>0.226998459131105</v>
      </c>
      <c r="AH148">
        <v>0.32776114898945202</v>
      </c>
      <c r="AI148">
        <v>305.38888987438702</v>
      </c>
      <c r="AJ148">
        <v>5.2757306857361801</v>
      </c>
      <c r="AK148">
        <v>1.0380720533776</v>
      </c>
      <c r="AL148">
        <v>2.03247813178394</v>
      </c>
      <c r="AM148">
        <v>3.8</v>
      </c>
      <c r="AN148">
        <v>1.6148045548335599</v>
      </c>
      <c r="AO148">
        <v>239</v>
      </c>
      <c r="AP148">
        <v>0.25</v>
      </c>
      <c r="AQ148">
        <v>1.45</v>
      </c>
      <c r="AR148">
        <v>2.4913551137772001</v>
      </c>
      <c r="AS148">
        <v>78762.37</v>
      </c>
      <c r="AT148">
        <v>0.54309340349084001</v>
      </c>
      <c r="AU148">
        <v>14804786.08</v>
      </c>
    </row>
    <row r="149" spans="1:47" ht="15" x14ac:dyDescent="0.25">
      <c r="A149" s="150" t="s">
        <v>929</v>
      </c>
      <c r="B149" s="150" t="s">
        <v>536</v>
      </c>
      <c r="C149" t="s">
        <v>537</v>
      </c>
      <c r="D149" t="s">
        <v>1561</v>
      </c>
      <c r="E149">
        <v>101.601</v>
      </c>
      <c r="F149" t="s">
        <v>1561</v>
      </c>
      <c r="G149" s="151">
        <v>4346146</v>
      </c>
      <c r="H149">
        <v>0.86670845904693405</v>
      </c>
      <c r="I149">
        <v>4370957</v>
      </c>
      <c r="J149">
        <v>0</v>
      </c>
      <c r="K149">
        <v>0.64592285202051203</v>
      </c>
      <c r="L149" s="152">
        <v>425611.9204</v>
      </c>
      <c r="M149" s="151">
        <v>29167.5</v>
      </c>
      <c r="N149">
        <v>151</v>
      </c>
      <c r="O149">
        <v>15.96</v>
      </c>
      <c r="P149">
        <v>0</v>
      </c>
      <c r="Q149">
        <v>174.58</v>
      </c>
      <c r="R149">
        <v>12460.7</v>
      </c>
      <c r="S149">
        <v>1525.6437679999999</v>
      </c>
      <c r="T149">
        <v>1775.9776165200301</v>
      </c>
      <c r="U149">
        <v>0.13856958023132501</v>
      </c>
      <c r="V149">
        <v>0.101701197201658</v>
      </c>
      <c r="W149">
        <v>0.22341572445441099</v>
      </c>
      <c r="X149">
        <v>10704.3</v>
      </c>
      <c r="Y149">
        <v>117.45</v>
      </c>
      <c r="Z149">
        <v>60145.486760323598</v>
      </c>
      <c r="AA149">
        <v>15.4685314685315</v>
      </c>
      <c r="AB149">
        <v>12.9897298254576</v>
      </c>
      <c r="AC149">
        <v>14.3</v>
      </c>
      <c r="AD149">
        <v>106.688375384615</v>
      </c>
      <c r="AE149">
        <v>0.26119999999999999</v>
      </c>
      <c r="AF149">
        <v>0.12293303371046101</v>
      </c>
      <c r="AG149">
        <v>0.124868136325086</v>
      </c>
      <c r="AH149">
        <v>0.24799136509054101</v>
      </c>
      <c r="AI149">
        <v>194.783347353469</v>
      </c>
      <c r="AJ149">
        <v>5.8810390685466203</v>
      </c>
      <c r="AK149">
        <v>1.0791548945048299</v>
      </c>
      <c r="AL149">
        <v>3.28977948648921</v>
      </c>
      <c r="AM149">
        <v>1</v>
      </c>
      <c r="AN149">
        <v>2.1298987835696002</v>
      </c>
      <c r="AO149">
        <v>149</v>
      </c>
      <c r="AP149">
        <v>0.19350732017823</v>
      </c>
      <c r="AQ149">
        <v>7.24</v>
      </c>
      <c r="AR149">
        <v>2.8842332091639502</v>
      </c>
      <c r="AS149">
        <v>119824.01</v>
      </c>
      <c r="AT149">
        <v>0.62316134484562202</v>
      </c>
      <c r="AU149">
        <v>19010586.16</v>
      </c>
    </row>
    <row r="150" spans="1:47" ht="15" x14ac:dyDescent="0.25">
      <c r="A150" s="150" t="s">
        <v>930</v>
      </c>
      <c r="B150" s="150" t="s">
        <v>549</v>
      </c>
      <c r="C150" t="s">
        <v>244</v>
      </c>
      <c r="D150" t="s">
        <v>1561</v>
      </c>
      <c r="E150">
        <v>86.117000000000004</v>
      </c>
      <c r="F150" t="s">
        <v>1561</v>
      </c>
      <c r="G150" s="151">
        <v>2330905</v>
      </c>
      <c r="H150">
        <v>0.74653594857064998</v>
      </c>
      <c r="I150">
        <v>2380463</v>
      </c>
      <c r="J150">
        <v>0</v>
      </c>
      <c r="K150">
        <v>0.51388521595526404</v>
      </c>
      <c r="L150" s="152">
        <v>252439.65150000001</v>
      </c>
      <c r="M150" s="151">
        <v>36498.5</v>
      </c>
      <c r="N150">
        <v>98</v>
      </c>
      <c r="O150">
        <v>37.229999999999997</v>
      </c>
      <c r="P150">
        <v>0</v>
      </c>
      <c r="Q150">
        <v>-165</v>
      </c>
      <c r="R150">
        <v>11202.9</v>
      </c>
      <c r="S150">
        <v>916.853072</v>
      </c>
      <c r="T150">
        <v>1095.3083625475599</v>
      </c>
      <c r="U150">
        <v>0.35026628781367097</v>
      </c>
      <c r="V150">
        <v>0.149437303734093</v>
      </c>
      <c r="W150">
        <v>2.1813745965176801E-3</v>
      </c>
      <c r="X150">
        <v>9377.7000000000007</v>
      </c>
      <c r="Y150">
        <v>61.69</v>
      </c>
      <c r="Z150">
        <v>48649.049764953801</v>
      </c>
      <c r="AA150">
        <v>10.6</v>
      </c>
      <c r="AB150">
        <v>14.8622640946669</v>
      </c>
      <c r="AC150">
        <v>3</v>
      </c>
      <c r="AD150">
        <v>305.61769066666699</v>
      </c>
      <c r="AE150">
        <v>0.4037</v>
      </c>
      <c r="AF150">
        <v>0.10135167985348301</v>
      </c>
      <c r="AG150">
        <v>0.210319933857254</v>
      </c>
      <c r="AH150">
        <v>0.31444075269803301</v>
      </c>
      <c r="AI150">
        <v>122.91064232808699</v>
      </c>
      <c r="AJ150">
        <v>9.5202025006433502</v>
      </c>
      <c r="AK150">
        <v>1.4922984089235201</v>
      </c>
      <c r="AL150">
        <v>5.2823237880576102</v>
      </c>
      <c r="AM150">
        <v>3</v>
      </c>
      <c r="AN150">
        <v>1.63634214630427</v>
      </c>
      <c r="AO150">
        <v>107</v>
      </c>
      <c r="AP150">
        <v>2.12164073550212E-2</v>
      </c>
      <c r="AQ150">
        <v>3.67</v>
      </c>
      <c r="AR150">
        <v>2.5711358454869</v>
      </c>
      <c r="AS150">
        <v>103572.61</v>
      </c>
      <c r="AT150">
        <v>0.50007406687779998</v>
      </c>
      <c r="AU150">
        <v>10271431.43</v>
      </c>
    </row>
    <row r="151" spans="1:47" ht="15" x14ac:dyDescent="0.25">
      <c r="A151" s="150" t="s">
        <v>931</v>
      </c>
      <c r="B151" s="150" t="s">
        <v>167</v>
      </c>
      <c r="C151" t="s">
        <v>168</v>
      </c>
      <c r="D151" t="s">
        <v>1561</v>
      </c>
      <c r="E151">
        <v>71.915999999999997</v>
      </c>
      <c r="F151" t="s">
        <v>1561</v>
      </c>
      <c r="G151" s="151">
        <v>697430</v>
      </c>
      <c r="H151">
        <v>0.13939874663190899</v>
      </c>
      <c r="I151">
        <v>1870830</v>
      </c>
      <c r="J151">
        <v>0</v>
      </c>
      <c r="K151">
        <v>0.73683524592423</v>
      </c>
      <c r="L151" s="152">
        <v>77637.199900000007</v>
      </c>
      <c r="M151" s="151">
        <v>28650</v>
      </c>
      <c r="N151">
        <v>23</v>
      </c>
      <c r="O151">
        <v>103.93</v>
      </c>
      <c r="P151">
        <v>11</v>
      </c>
      <c r="Q151">
        <v>-220.99</v>
      </c>
      <c r="R151">
        <v>14033.6</v>
      </c>
      <c r="S151">
        <v>2061.3124779999998</v>
      </c>
      <c r="T151">
        <v>2920.4764888476402</v>
      </c>
      <c r="U151">
        <v>0.97060885254098805</v>
      </c>
      <c r="V151">
        <v>0.18982100393611501</v>
      </c>
      <c r="W151">
        <v>3.39589464222901E-3</v>
      </c>
      <c r="X151">
        <v>9905.1</v>
      </c>
      <c r="Y151">
        <v>143.1</v>
      </c>
      <c r="Z151">
        <v>57969.501048218001</v>
      </c>
      <c r="AA151">
        <v>11.448275862069</v>
      </c>
      <c r="AB151">
        <v>14.4046993570929</v>
      </c>
      <c r="AC151">
        <v>13.2</v>
      </c>
      <c r="AD151">
        <v>156.16003621212101</v>
      </c>
      <c r="AE151">
        <v>0.39179999999999998</v>
      </c>
      <c r="AF151">
        <v>0.106490684702558</v>
      </c>
      <c r="AG151">
        <v>0.22680778119193401</v>
      </c>
      <c r="AH151">
        <v>0.33536254514736202</v>
      </c>
      <c r="AI151">
        <v>215.02271234007401</v>
      </c>
      <c r="AJ151">
        <v>6.8812647863745404</v>
      </c>
      <c r="AK151">
        <v>1.08036886124329</v>
      </c>
      <c r="AL151">
        <v>3.8211257611753702</v>
      </c>
      <c r="AM151">
        <v>0.5</v>
      </c>
      <c r="AN151">
        <v>0.92709827707461201</v>
      </c>
      <c r="AO151">
        <v>14</v>
      </c>
      <c r="AP151">
        <v>0.247311827956989</v>
      </c>
      <c r="AQ151">
        <v>43.14</v>
      </c>
      <c r="AR151">
        <v>3.2293679669864401</v>
      </c>
      <c r="AS151">
        <v>48844.75</v>
      </c>
      <c r="AT151">
        <v>0.57526724754807201</v>
      </c>
      <c r="AU151">
        <v>28927549.16</v>
      </c>
    </row>
    <row r="152" spans="1:47" ht="15" x14ac:dyDescent="0.25">
      <c r="A152" s="150" t="s">
        <v>932</v>
      </c>
      <c r="B152" s="150" t="s">
        <v>630</v>
      </c>
      <c r="C152" t="s">
        <v>335</v>
      </c>
      <c r="D152" t="s">
        <v>1561</v>
      </c>
      <c r="E152">
        <v>92.831999999999994</v>
      </c>
      <c r="F152" t="s">
        <v>1561</v>
      </c>
      <c r="G152" s="151">
        <v>659530</v>
      </c>
      <c r="H152">
        <v>0.23018391825720799</v>
      </c>
      <c r="I152">
        <v>659530</v>
      </c>
      <c r="J152">
        <v>0</v>
      </c>
      <c r="K152">
        <v>0.72352773148417504</v>
      </c>
      <c r="L152" s="152">
        <v>171064.24619999999</v>
      </c>
      <c r="M152" s="151">
        <v>38577</v>
      </c>
      <c r="N152" t="s">
        <v>1556</v>
      </c>
      <c r="O152">
        <v>59.01</v>
      </c>
      <c r="P152">
        <v>0</v>
      </c>
      <c r="Q152">
        <v>141.55000000000001</v>
      </c>
      <c r="R152">
        <v>10889.7</v>
      </c>
      <c r="S152">
        <v>2027.217656</v>
      </c>
      <c r="T152">
        <v>2460.6719539225001</v>
      </c>
      <c r="U152">
        <v>0.32908922582903899</v>
      </c>
      <c r="V152">
        <v>0.14560195158442299</v>
      </c>
      <c r="W152">
        <v>2.6894758852672499E-3</v>
      </c>
      <c r="X152">
        <v>8971.4</v>
      </c>
      <c r="Y152">
        <v>128.12</v>
      </c>
      <c r="Z152">
        <v>56727.685763346897</v>
      </c>
      <c r="AA152">
        <v>13.3478260869565</v>
      </c>
      <c r="AB152">
        <v>15.822804058695001</v>
      </c>
      <c r="AC152">
        <v>16.11</v>
      </c>
      <c r="AD152">
        <v>125.835981129733</v>
      </c>
      <c r="AE152">
        <v>0.23749999999999999</v>
      </c>
      <c r="AF152">
        <v>0.113546214395209</v>
      </c>
      <c r="AG152">
        <v>0.19639966475727599</v>
      </c>
      <c r="AH152">
        <v>0.31041309552367302</v>
      </c>
      <c r="AI152">
        <v>190.42849141404699</v>
      </c>
      <c r="AJ152">
        <v>5.2447735985908199</v>
      </c>
      <c r="AK152">
        <v>1.3639194643042201</v>
      </c>
      <c r="AL152">
        <v>2.7062999430110901</v>
      </c>
      <c r="AM152">
        <v>4.3600000000000003</v>
      </c>
      <c r="AN152">
        <v>2.1295755811352501</v>
      </c>
      <c r="AO152">
        <v>192</v>
      </c>
      <c r="AP152">
        <v>0.11995249406175799</v>
      </c>
      <c r="AQ152">
        <v>5.54</v>
      </c>
      <c r="AR152">
        <v>3.7813302972195602</v>
      </c>
      <c r="AS152">
        <v>-145018.01</v>
      </c>
      <c r="AT152">
        <v>0.51410639231111499</v>
      </c>
      <c r="AU152">
        <v>22075738.670000002</v>
      </c>
    </row>
    <row r="153" spans="1:47" ht="15" x14ac:dyDescent="0.25">
      <c r="A153" s="150" t="s">
        <v>933</v>
      </c>
      <c r="B153" s="150" t="s">
        <v>169</v>
      </c>
      <c r="C153" t="s">
        <v>168</v>
      </c>
      <c r="D153" t="s">
        <v>1561</v>
      </c>
      <c r="E153">
        <v>87.516999999999996</v>
      </c>
      <c r="F153" t="s">
        <v>1561</v>
      </c>
      <c r="G153" s="151">
        <v>163989</v>
      </c>
      <c r="H153">
        <v>1.4056118223362101E-2</v>
      </c>
      <c r="I153">
        <v>95670</v>
      </c>
      <c r="J153">
        <v>3.78948188949625E-3</v>
      </c>
      <c r="K153">
        <v>0.65694203850825295</v>
      </c>
      <c r="L153" s="152">
        <v>118925.9817</v>
      </c>
      <c r="M153" s="151">
        <v>32715</v>
      </c>
      <c r="N153">
        <v>60</v>
      </c>
      <c r="O153">
        <v>21.1</v>
      </c>
      <c r="P153">
        <v>0</v>
      </c>
      <c r="Q153">
        <v>-181.39</v>
      </c>
      <c r="R153">
        <v>11281.1</v>
      </c>
      <c r="S153">
        <v>995.04588100000001</v>
      </c>
      <c r="T153">
        <v>1294.37590658309</v>
      </c>
      <c r="U153">
        <v>0.455675970985704</v>
      </c>
      <c r="V153">
        <v>0.181233984727183</v>
      </c>
      <c r="W153">
        <v>2.8984000186017601E-3</v>
      </c>
      <c r="X153">
        <v>8672.2999999999993</v>
      </c>
      <c r="Y153">
        <v>66.42</v>
      </c>
      <c r="Z153">
        <v>48975.656880457696</v>
      </c>
      <c r="AA153">
        <v>12.6805555555556</v>
      </c>
      <c r="AB153">
        <v>14.981118352905799</v>
      </c>
      <c r="AC153">
        <v>10.199999999999999</v>
      </c>
      <c r="AD153">
        <v>97.553517745098006</v>
      </c>
      <c r="AE153">
        <v>0.23749999999999999</v>
      </c>
      <c r="AF153">
        <v>0.110840167868867</v>
      </c>
      <c r="AG153">
        <v>0.228133482957325</v>
      </c>
      <c r="AH153">
        <v>0.34127979363260602</v>
      </c>
      <c r="AI153">
        <v>463.32436403502902</v>
      </c>
      <c r="AJ153">
        <v>2.23848102830841</v>
      </c>
      <c r="AK153">
        <v>0.68161978964446901</v>
      </c>
      <c r="AL153">
        <v>1.36536701595778</v>
      </c>
      <c r="AM153">
        <v>5.6</v>
      </c>
      <c r="AN153">
        <v>0.94711789333873198</v>
      </c>
      <c r="AO153">
        <v>31</v>
      </c>
      <c r="AP153">
        <v>0.16935483870967699</v>
      </c>
      <c r="AQ153">
        <v>5.71</v>
      </c>
      <c r="AR153">
        <v>2.86607390739599</v>
      </c>
      <c r="AS153">
        <v>4770.88</v>
      </c>
      <c r="AT153">
        <v>0.47796232668837602</v>
      </c>
      <c r="AU153">
        <v>11225202.050000001</v>
      </c>
    </row>
    <row r="154" spans="1:47" ht="15" x14ac:dyDescent="0.25">
      <c r="A154" s="150" t="s">
        <v>934</v>
      </c>
      <c r="B154" s="150" t="s">
        <v>418</v>
      </c>
      <c r="C154" t="s">
        <v>604</v>
      </c>
      <c r="D154" t="s">
        <v>1561</v>
      </c>
      <c r="E154">
        <v>89.82</v>
      </c>
      <c r="F154" t="s">
        <v>1561</v>
      </c>
      <c r="G154" s="151">
        <v>303402</v>
      </c>
      <c r="H154">
        <v>0.38515416698353999</v>
      </c>
      <c r="I154">
        <v>259616</v>
      </c>
      <c r="J154">
        <v>0</v>
      </c>
      <c r="K154">
        <v>0.73219980791065198</v>
      </c>
      <c r="L154" s="152">
        <v>135033.22459999999</v>
      </c>
      <c r="M154" s="151">
        <v>35088</v>
      </c>
      <c r="N154">
        <v>32</v>
      </c>
      <c r="O154">
        <v>14.94</v>
      </c>
      <c r="P154">
        <v>0</v>
      </c>
      <c r="Q154">
        <v>29.13</v>
      </c>
      <c r="R154">
        <v>12428.3</v>
      </c>
      <c r="S154">
        <v>745.48971400000005</v>
      </c>
      <c r="T154">
        <v>882.25273513239199</v>
      </c>
      <c r="U154">
        <v>0.48990124765155402</v>
      </c>
      <c r="V154">
        <v>0.12726498329660399</v>
      </c>
      <c r="W154">
        <v>1.3414001309748501E-3</v>
      </c>
      <c r="X154">
        <v>10501.8</v>
      </c>
      <c r="Y154">
        <v>49.5</v>
      </c>
      <c r="Z154">
        <v>57089.535353535401</v>
      </c>
      <c r="AA154">
        <v>15.96</v>
      </c>
      <c r="AB154">
        <v>15.0603982626263</v>
      </c>
      <c r="AC154">
        <v>12</v>
      </c>
      <c r="AD154">
        <v>62.124142833333302</v>
      </c>
      <c r="AE154">
        <v>0.28489999999999999</v>
      </c>
      <c r="AF154">
        <v>0.11469293773155199</v>
      </c>
      <c r="AG154">
        <v>0.18396158510676999</v>
      </c>
      <c r="AH154">
        <v>0.30167703024776998</v>
      </c>
      <c r="AI154">
        <v>174.00642499005701</v>
      </c>
      <c r="AJ154">
        <v>7.0652722787542404</v>
      </c>
      <c r="AK154">
        <v>1.1592213999383301</v>
      </c>
      <c r="AL154">
        <v>3.8847748226950398</v>
      </c>
      <c r="AM154">
        <v>0.5</v>
      </c>
      <c r="AN154">
        <v>0.85506113754847801</v>
      </c>
      <c r="AO154">
        <v>116</v>
      </c>
      <c r="AP154">
        <v>4.5287637698898403E-2</v>
      </c>
      <c r="AQ154">
        <v>0.9</v>
      </c>
      <c r="AR154">
        <v>4.2383537790876202</v>
      </c>
      <c r="AS154">
        <v>-113656.37</v>
      </c>
      <c r="AT154">
        <v>0.32436545611561701</v>
      </c>
      <c r="AU154">
        <v>9265201.7200000007</v>
      </c>
    </row>
    <row r="155" spans="1:47" ht="15" x14ac:dyDescent="0.25">
      <c r="A155" s="150" t="s">
        <v>935</v>
      </c>
      <c r="B155" s="150" t="s">
        <v>603</v>
      </c>
      <c r="C155" t="s">
        <v>360</v>
      </c>
      <c r="D155" t="s">
        <v>1561</v>
      </c>
      <c r="E155">
        <v>86.715999999999994</v>
      </c>
      <c r="F155" t="s">
        <v>1561</v>
      </c>
      <c r="G155" s="151">
        <v>587843</v>
      </c>
      <c r="H155">
        <v>0.309865704163241</v>
      </c>
      <c r="I155">
        <v>605895</v>
      </c>
      <c r="J155">
        <v>0</v>
      </c>
      <c r="K155">
        <v>0.62404618266007705</v>
      </c>
      <c r="L155" s="152">
        <v>164497.12760000001</v>
      </c>
      <c r="M155" s="151">
        <v>35400</v>
      </c>
      <c r="N155">
        <v>55</v>
      </c>
      <c r="O155">
        <v>31.43</v>
      </c>
      <c r="P155">
        <v>0</v>
      </c>
      <c r="Q155">
        <v>-37.46</v>
      </c>
      <c r="R155">
        <v>12367.6</v>
      </c>
      <c r="S155">
        <v>1109.4023500000001</v>
      </c>
      <c r="T155">
        <v>1307.41304699394</v>
      </c>
      <c r="U155">
        <v>0.45765111097880801</v>
      </c>
      <c r="V155">
        <v>0.123576815931569</v>
      </c>
      <c r="W155">
        <v>0</v>
      </c>
      <c r="X155">
        <v>10494.5</v>
      </c>
      <c r="Y155">
        <v>68.599999999999994</v>
      </c>
      <c r="Z155">
        <v>56488.110932944597</v>
      </c>
      <c r="AA155">
        <v>14.6301369863014</v>
      </c>
      <c r="AB155">
        <v>16.172045918367299</v>
      </c>
      <c r="AC155">
        <v>7</v>
      </c>
      <c r="AD155">
        <v>158.48605000000001</v>
      </c>
      <c r="AE155">
        <v>0.36809999999999998</v>
      </c>
      <c r="AF155">
        <v>0.104198084902135</v>
      </c>
      <c r="AG155">
        <v>0.206293329232278</v>
      </c>
      <c r="AH155">
        <v>0.330433141724298</v>
      </c>
      <c r="AI155">
        <v>223.83853792990399</v>
      </c>
      <c r="AJ155">
        <v>5.1928317903409598</v>
      </c>
      <c r="AK155">
        <v>1.45978773955309</v>
      </c>
      <c r="AL155">
        <v>2.3801591852678099</v>
      </c>
      <c r="AM155">
        <v>3.5</v>
      </c>
      <c r="AN155">
        <v>1.8567067198139799</v>
      </c>
      <c r="AO155">
        <v>143</v>
      </c>
      <c r="AP155">
        <v>2.83553875236295E-2</v>
      </c>
      <c r="AQ155">
        <v>4.2</v>
      </c>
      <c r="AR155">
        <v>2.9762131816691402</v>
      </c>
      <c r="AS155">
        <v>-38179.85</v>
      </c>
      <c r="AT155">
        <v>0.492637620006243</v>
      </c>
      <c r="AU155">
        <v>13720622.41</v>
      </c>
    </row>
    <row r="156" spans="1:47" ht="15" x14ac:dyDescent="0.25">
      <c r="A156" s="150" t="s">
        <v>1538</v>
      </c>
      <c r="B156" s="150" t="s">
        <v>647</v>
      </c>
      <c r="C156" t="s">
        <v>648</v>
      </c>
      <c r="D156" t="s">
        <v>1561</v>
      </c>
      <c r="E156">
        <v>80.905000000000001</v>
      </c>
      <c r="F156" t="s">
        <v>1561</v>
      </c>
      <c r="G156" s="151">
        <v>259028</v>
      </c>
      <c r="H156">
        <v>0.66060820493642403</v>
      </c>
      <c r="I156">
        <v>259028</v>
      </c>
      <c r="J156">
        <v>2.5952990367816499E-3</v>
      </c>
      <c r="K156">
        <v>0.72177209111754403</v>
      </c>
      <c r="L156" s="152">
        <v>87904.719400000002</v>
      </c>
      <c r="M156" s="151">
        <v>29611</v>
      </c>
      <c r="N156" t="s">
        <v>1556</v>
      </c>
      <c r="O156">
        <v>10.8</v>
      </c>
      <c r="P156">
        <v>0</v>
      </c>
      <c r="Q156">
        <v>19.95</v>
      </c>
      <c r="R156">
        <v>16624.3</v>
      </c>
      <c r="S156">
        <v>791.53913399999999</v>
      </c>
      <c r="T156">
        <v>1085.02666822114</v>
      </c>
      <c r="U156">
        <v>0.99645387716231304</v>
      </c>
      <c r="V156">
        <v>0.14338574319940101</v>
      </c>
      <c r="W156">
        <v>0</v>
      </c>
      <c r="X156">
        <v>12127.6</v>
      </c>
      <c r="Y156">
        <v>62.35</v>
      </c>
      <c r="Z156">
        <v>65653.684843624695</v>
      </c>
      <c r="AA156">
        <v>14.117647058823501</v>
      </c>
      <c r="AB156">
        <v>12.695094370489199</v>
      </c>
      <c r="AC156">
        <v>7</v>
      </c>
      <c r="AD156">
        <v>113.077019142857</v>
      </c>
      <c r="AE156">
        <v>0.56999999999999995</v>
      </c>
      <c r="AF156">
        <v>0.104696611772822</v>
      </c>
      <c r="AG156">
        <v>0.20865783679691599</v>
      </c>
      <c r="AH156">
        <v>0.31788255936878901</v>
      </c>
      <c r="AI156">
        <v>230.57356504624801</v>
      </c>
      <c r="AJ156">
        <v>5.3493286321695503</v>
      </c>
      <c r="AK156">
        <v>1.1195265960944201</v>
      </c>
      <c r="AL156">
        <v>3.2250987901900201</v>
      </c>
      <c r="AM156">
        <v>0.5</v>
      </c>
      <c r="AN156">
        <v>1.08255511037497</v>
      </c>
      <c r="AO156">
        <v>87</v>
      </c>
      <c r="AP156">
        <v>6.18556701030928E-2</v>
      </c>
      <c r="AQ156">
        <v>3.9</v>
      </c>
      <c r="AR156">
        <v>3.0688307340965801</v>
      </c>
      <c r="AS156">
        <v>-27533.18</v>
      </c>
      <c r="AT156">
        <v>0.55761263500867198</v>
      </c>
      <c r="AU156">
        <v>13158748.119999999</v>
      </c>
    </row>
    <row r="157" spans="1:47" ht="15" x14ac:dyDescent="0.25">
      <c r="A157" s="150" t="s">
        <v>936</v>
      </c>
      <c r="B157" s="150" t="s">
        <v>778</v>
      </c>
      <c r="C157" t="s">
        <v>124</v>
      </c>
      <c r="D157" t="s">
        <v>1561</v>
      </c>
      <c r="E157">
        <v>101.02200000000001</v>
      </c>
      <c r="F157" t="s">
        <v>1561</v>
      </c>
      <c r="G157" s="151">
        <v>1473938</v>
      </c>
      <c r="H157">
        <v>0.56280748684687198</v>
      </c>
      <c r="I157">
        <v>1487818</v>
      </c>
      <c r="J157">
        <v>0</v>
      </c>
      <c r="K157">
        <v>0.69295797535443704</v>
      </c>
      <c r="L157" s="152">
        <v>267948.07309999998</v>
      </c>
      <c r="M157" s="151">
        <v>40752</v>
      </c>
      <c r="N157">
        <v>91</v>
      </c>
      <c r="O157">
        <v>25.29</v>
      </c>
      <c r="P157">
        <v>0</v>
      </c>
      <c r="Q157">
        <v>93.79</v>
      </c>
      <c r="R157">
        <v>12991.7</v>
      </c>
      <c r="S157">
        <v>1346.075677</v>
      </c>
      <c r="T157">
        <v>1582.83172109106</v>
      </c>
      <c r="U157">
        <v>0.19807703872506699</v>
      </c>
      <c r="V157">
        <v>0.124729727955704</v>
      </c>
      <c r="W157">
        <v>1.48580056394556E-3</v>
      </c>
      <c r="X157">
        <v>11048.4</v>
      </c>
      <c r="Y157">
        <v>88.79</v>
      </c>
      <c r="Z157">
        <v>67334.218718324104</v>
      </c>
      <c r="AA157">
        <v>16.127659574468101</v>
      </c>
      <c r="AB157">
        <v>15.160217107782399</v>
      </c>
      <c r="AC157">
        <v>11.31</v>
      </c>
      <c r="AD157">
        <v>119.016417064545</v>
      </c>
      <c r="AE157">
        <v>0.36809999999999998</v>
      </c>
      <c r="AF157">
        <v>0.114458781877811</v>
      </c>
      <c r="AG157">
        <v>0.17047267008771599</v>
      </c>
      <c r="AH157">
        <v>0.28937051660336399</v>
      </c>
      <c r="AI157">
        <v>186.37362243935701</v>
      </c>
      <c r="AJ157">
        <v>7.30428029321609</v>
      </c>
      <c r="AK157">
        <v>1.2521570276594101</v>
      </c>
      <c r="AL157">
        <v>2.68037600698361</v>
      </c>
      <c r="AM157">
        <v>2</v>
      </c>
      <c r="AN157">
        <v>1.0592091469971301</v>
      </c>
      <c r="AO157">
        <v>105</v>
      </c>
      <c r="AP157">
        <v>0.15384615384615399</v>
      </c>
      <c r="AQ157">
        <v>5.09</v>
      </c>
      <c r="AR157">
        <v>3.63101004966743</v>
      </c>
      <c r="AS157">
        <v>5532.0500000000502</v>
      </c>
      <c r="AT157">
        <v>0.40187603475696398</v>
      </c>
      <c r="AU157">
        <v>17487765.010000002</v>
      </c>
    </row>
    <row r="158" spans="1:47" ht="15" x14ac:dyDescent="0.25">
      <c r="A158" s="150" t="s">
        <v>937</v>
      </c>
      <c r="B158" s="150" t="s">
        <v>170</v>
      </c>
      <c r="C158" t="s">
        <v>171</v>
      </c>
      <c r="D158" t="s">
        <v>1561</v>
      </c>
      <c r="E158">
        <v>95.373000000000005</v>
      </c>
      <c r="F158" t="s">
        <v>1561</v>
      </c>
      <c r="G158" s="151">
        <v>-188573</v>
      </c>
      <c r="H158">
        <v>0.39902127143425298</v>
      </c>
      <c r="I158">
        <v>-758668</v>
      </c>
      <c r="J158">
        <v>1.0986416221249001E-2</v>
      </c>
      <c r="K158">
        <v>0.71689876849591205</v>
      </c>
      <c r="L158" s="152">
        <v>151187.8314</v>
      </c>
      <c r="M158" s="151">
        <v>34541</v>
      </c>
      <c r="N158">
        <v>156</v>
      </c>
      <c r="O158">
        <v>57.9</v>
      </c>
      <c r="P158">
        <v>0</v>
      </c>
      <c r="Q158">
        <v>-95.97</v>
      </c>
      <c r="R158">
        <v>12906</v>
      </c>
      <c r="S158">
        <v>1797.748413</v>
      </c>
      <c r="T158">
        <v>2097.4275423168801</v>
      </c>
      <c r="U158">
        <v>0.37772700345028798</v>
      </c>
      <c r="V158">
        <v>0.118701828607872</v>
      </c>
      <c r="W158">
        <v>7.5602920306958397E-3</v>
      </c>
      <c r="X158">
        <v>11062</v>
      </c>
      <c r="Y158">
        <v>122.77</v>
      </c>
      <c r="Z158">
        <v>62515.914637126298</v>
      </c>
      <c r="AA158">
        <v>14.5648854961832</v>
      </c>
      <c r="AB158">
        <v>14.6432223914637</v>
      </c>
      <c r="AC158">
        <v>10</v>
      </c>
      <c r="AD158">
        <v>179.77484129999999</v>
      </c>
      <c r="AE158">
        <v>0.34439999999999998</v>
      </c>
      <c r="AF158">
        <v>0.106804331830957</v>
      </c>
      <c r="AG158">
        <v>0.182636291827836</v>
      </c>
      <c r="AH158">
        <v>0.29560242081447802</v>
      </c>
      <c r="AI158">
        <v>196.84178133105701</v>
      </c>
      <c r="AJ158">
        <v>7.0146717174571602</v>
      </c>
      <c r="AK158">
        <v>0.93104303250892995</v>
      </c>
      <c r="AL158">
        <v>3.0396159910928202</v>
      </c>
      <c r="AM158">
        <v>0.5</v>
      </c>
      <c r="AN158">
        <v>1.48555889248948</v>
      </c>
      <c r="AO158">
        <v>117</v>
      </c>
      <c r="AP158">
        <v>7.5418994413407797E-2</v>
      </c>
      <c r="AQ158">
        <v>6.57</v>
      </c>
      <c r="AR158">
        <v>5.2531315059273904</v>
      </c>
      <c r="AS158">
        <v>-112967.84</v>
      </c>
      <c r="AT158">
        <v>0.45806063397024299</v>
      </c>
      <c r="AU158">
        <v>23201820.539999999</v>
      </c>
    </row>
    <row r="159" spans="1:47" ht="15" x14ac:dyDescent="0.25">
      <c r="A159" s="150" t="s">
        <v>938</v>
      </c>
      <c r="B159" s="150" t="s">
        <v>773</v>
      </c>
      <c r="C159" t="s">
        <v>130</v>
      </c>
      <c r="D159" t="s">
        <v>1561</v>
      </c>
      <c r="E159">
        <v>94.912999999999997</v>
      </c>
      <c r="F159" t="s">
        <v>1561</v>
      </c>
      <c r="G159" s="151">
        <v>141153</v>
      </c>
      <c r="H159">
        <v>0.75119335102421203</v>
      </c>
      <c r="I159">
        <v>-8847</v>
      </c>
      <c r="J159">
        <v>5.7775138566471601E-3</v>
      </c>
      <c r="K159">
        <v>0.74640698195938204</v>
      </c>
      <c r="L159" s="152">
        <v>164894.36009999999</v>
      </c>
      <c r="M159" s="151">
        <v>35000</v>
      </c>
      <c r="N159">
        <v>0</v>
      </c>
      <c r="O159">
        <v>13.6</v>
      </c>
      <c r="P159">
        <v>0</v>
      </c>
      <c r="Q159">
        <v>19.77</v>
      </c>
      <c r="R159">
        <v>13331.3</v>
      </c>
      <c r="S159">
        <v>520.38660200000004</v>
      </c>
      <c r="T159">
        <v>592.52134306273194</v>
      </c>
      <c r="U159">
        <v>0.28243417957943501</v>
      </c>
      <c r="V159">
        <v>0.101312475758167</v>
      </c>
      <c r="W159">
        <v>3.8432964882520199E-3</v>
      </c>
      <c r="X159">
        <v>11708.4</v>
      </c>
      <c r="Y159">
        <v>41.71</v>
      </c>
      <c r="Z159">
        <v>56551.6631503237</v>
      </c>
      <c r="AA159">
        <v>15.346153846153801</v>
      </c>
      <c r="AB159">
        <v>12.4763030927835</v>
      </c>
      <c r="AC159">
        <v>4</v>
      </c>
      <c r="AD159">
        <v>130.09665050000001</v>
      </c>
      <c r="AE159">
        <v>0.3206</v>
      </c>
      <c r="AF159">
        <v>0.10696008218228099</v>
      </c>
      <c r="AG159">
        <v>0.19427858133557499</v>
      </c>
      <c r="AH159">
        <v>0.30904211792339198</v>
      </c>
      <c r="AI159">
        <v>195.97353123245901</v>
      </c>
      <c r="AJ159">
        <v>7.5064362338451902</v>
      </c>
      <c r="AK159">
        <v>1.8611596164028901</v>
      </c>
      <c r="AL159">
        <v>3.81153703594752</v>
      </c>
      <c r="AM159">
        <v>2.5</v>
      </c>
      <c r="AN159">
        <v>1.2856842301659099</v>
      </c>
      <c r="AO159">
        <v>69</v>
      </c>
      <c r="AP159">
        <v>2.5337837837837801E-2</v>
      </c>
      <c r="AQ159">
        <v>1.57</v>
      </c>
      <c r="AR159">
        <v>4.2707563237774</v>
      </c>
      <c r="AS159">
        <v>1917.6799999999901</v>
      </c>
      <c r="AT159">
        <v>0.57619555017760504</v>
      </c>
      <c r="AU159">
        <v>6937453.8099999996</v>
      </c>
    </row>
    <row r="160" spans="1:47" ht="15" x14ac:dyDescent="0.25">
      <c r="A160" s="150" t="s">
        <v>939</v>
      </c>
      <c r="B160" s="150" t="s">
        <v>422</v>
      </c>
      <c r="C160" t="s">
        <v>198</v>
      </c>
      <c r="D160" t="s">
        <v>1561</v>
      </c>
      <c r="E160">
        <v>87.896000000000001</v>
      </c>
      <c r="F160" t="s">
        <v>1561</v>
      </c>
      <c r="G160" s="151">
        <v>-1113405</v>
      </c>
      <c r="H160">
        <v>0.22603136225402001</v>
      </c>
      <c r="I160">
        <v>-1561773</v>
      </c>
      <c r="J160">
        <v>0</v>
      </c>
      <c r="K160">
        <v>0.836223985303575</v>
      </c>
      <c r="L160" s="152">
        <v>130611.7798</v>
      </c>
      <c r="M160" s="151">
        <v>39633</v>
      </c>
      <c r="N160">
        <v>90</v>
      </c>
      <c r="O160">
        <v>106.22</v>
      </c>
      <c r="P160">
        <v>0</v>
      </c>
      <c r="Q160">
        <v>214.25</v>
      </c>
      <c r="R160">
        <v>11428.6</v>
      </c>
      <c r="S160">
        <v>3517.2733039999998</v>
      </c>
      <c r="T160">
        <v>4459.4595335890799</v>
      </c>
      <c r="U160">
        <v>0.41225939290841102</v>
      </c>
      <c r="V160">
        <v>0.169001235225024</v>
      </c>
      <c r="W160">
        <v>6.5071733191649599E-3</v>
      </c>
      <c r="X160">
        <v>9014</v>
      </c>
      <c r="Y160">
        <v>203.89</v>
      </c>
      <c r="Z160">
        <v>66938.650350679294</v>
      </c>
      <c r="AA160">
        <v>13.7926267281106</v>
      </c>
      <c r="AB160">
        <v>17.250837726224901</v>
      </c>
      <c r="AC160">
        <v>24.85</v>
      </c>
      <c r="AD160">
        <v>141.54017319919501</v>
      </c>
      <c r="AE160">
        <v>0.41560000000000002</v>
      </c>
      <c r="AF160">
        <v>0.11842937206562</v>
      </c>
      <c r="AG160">
        <v>0.169688978724195</v>
      </c>
      <c r="AH160">
        <v>0.29004281318742298</v>
      </c>
      <c r="AI160">
        <v>142.920369431718</v>
      </c>
      <c r="AJ160">
        <v>6.1281194772126</v>
      </c>
      <c r="AK160">
        <v>1.2382786608048699</v>
      </c>
      <c r="AL160">
        <v>3.6425014024547901</v>
      </c>
      <c r="AM160">
        <v>2.38</v>
      </c>
      <c r="AN160">
        <v>1.6428140917640299</v>
      </c>
      <c r="AO160">
        <v>63</v>
      </c>
      <c r="AP160">
        <v>3.1301482701812197E-2</v>
      </c>
      <c r="AQ160">
        <v>21.98</v>
      </c>
      <c r="AR160">
        <v>4.5921815580318803</v>
      </c>
      <c r="AS160">
        <v>11970.4000000001</v>
      </c>
      <c r="AT160">
        <v>0.43782652710105002</v>
      </c>
      <c r="AU160">
        <v>40197400.960000001</v>
      </c>
    </row>
    <row r="161" spans="1:47" ht="15" x14ac:dyDescent="0.25">
      <c r="A161" s="150" t="s">
        <v>940</v>
      </c>
      <c r="B161" s="150" t="s">
        <v>545</v>
      </c>
      <c r="C161" t="s">
        <v>295</v>
      </c>
      <c r="D161" t="s">
        <v>1561</v>
      </c>
      <c r="E161">
        <v>90.275000000000006</v>
      </c>
      <c r="F161" t="s">
        <v>1561</v>
      </c>
      <c r="G161" s="151">
        <v>1961208</v>
      </c>
      <c r="H161">
        <v>0.30582861294859898</v>
      </c>
      <c r="I161">
        <v>1961208</v>
      </c>
      <c r="J161">
        <v>1.5709120314608901E-2</v>
      </c>
      <c r="K161">
        <v>0.53150642542620796</v>
      </c>
      <c r="L161" s="152">
        <v>282626.0466</v>
      </c>
      <c r="M161" s="151">
        <v>36489</v>
      </c>
      <c r="N161">
        <v>68</v>
      </c>
      <c r="O161">
        <v>31.75</v>
      </c>
      <c r="P161">
        <v>0</v>
      </c>
      <c r="Q161">
        <v>-341.85</v>
      </c>
      <c r="R161">
        <v>16067.6</v>
      </c>
      <c r="S161">
        <v>1399.037133</v>
      </c>
      <c r="T161">
        <v>1708.7090482523399</v>
      </c>
      <c r="U161">
        <v>0.507039260265296</v>
      </c>
      <c r="V161">
        <v>0.1316577184803</v>
      </c>
      <c r="W161">
        <v>7.1477731106083496E-4</v>
      </c>
      <c r="X161">
        <v>13155.7</v>
      </c>
      <c r="Y161">
        <v>86.33</v>
      </c>
      <c r="Z161">
        <v>56807.1933279277</v>
      </c>
      <c r="AA161">
        <v>15.3137254901961</v>
      </c>
      <c r="AB161">
        <v>16.205689018880999</v>
      </c>
      <c r="AC161">
        <v>9</v>
      </c>
      <c r="AD161">
        <v>155.44857033333301</v>
      </c>
      <c r="AE161">
        <v>0.54620000000000002</v>
      </c>
      <c r="AF161">
        <v>9.2698020985756996E-2</v>
      </c>
      <c r="AG161">
        <v>0.26951026753910501</v>
      </c>
      <c r="AH161">
        <v>0.36732980143804</v>
      </c>
      <c r="AI161">
        <v>188.12367005272301</v>
      </c>
      <c r="AJ161">
        <v>21.198540115201101</v>
      </c>
      <c r="AK161">
        <v>0.80228844341773298</v>
      </c>
      <c r="AL161">
        <v>3.0993546536368899</v>
      </c>
      <c r="AM161">
        <v>0</v>
      </c>
      <c r="AN161">
        <v>1.8109624450449799</v>
      </c>
      <c r="AO161">
        <v>208</v>
      </c>
      <c r="AP161">
        <v>0.59507042253521103</v>
      </c>
      <c r="AQ161">
        <v>2.99</v>
      </c>
      <c r="AR161">
        <v>2.6289805014413501</v>
      </c>
      <c r="AS161">
        <v>108248.91</v>
      </c>
      <c r="AT161">
        <v>0.45638531311234298</v>
      </c>
      <c r="AU161">
        <v>22479235.629999999</v>
      </c>
    </row>
    <row r="162" spans="1:47" ht="15" x14ac:dyDescent="0.25">
      <c r="A162" s="150" t="s">
        <v>1539</v>
      </c>
      <c r="B162" s="150" t="s">
        <v>475</v>
      </c>
      <c r="C162" t="s">
        <v>204</v>
      </c>
      <c r="D162" t="s">
        <v>1561</v>
      </c>
      <c r="E162">
        <v>96.811999999999998</v>
      </c>
      <c r="F162" t="s">
        <v>1561</v>
      </c>
      <c r="G162" s="151">
        <v>-1638718</v>
      </c>
      <c r="H162">
        <v>0.22532482890467101</v>
      </c>
      <c r="I162">
        <v>-1511953</v>
      </c>
      <c r="J162">
        <v>0</v>
      </c>
      <c r="K162">
        <v>0.71259519462143806</v>
      </c>
      <c r="L162" s="152">
        <v>244673.7303</v>
      </c>
      <c r="M162" s="151">
        <v>35769</v>
      </c>
      <c r="N162">
        <v>70</v>
      </c>
      <c r="O162">
        <v>35.44</v>
      </c>
      <c r="P162">
        <v>0</v>
      </c>
      <c r="Q162">
        <v>103.23</v>
      </c>
      <c r="R162">
        <v>11909.8</v>
      </c>
      <c r="S162">
        <v>1406.5572239999999</v>
      </c>
      <c r="T162">
        <v>1625.4962099879499</v>
      </c>
      <c r="U162">
        <v>0.31041535712165202</v>
      </c>
      <c r="V162">
        <v>0.11503827163167001</v>
      </c>
      <c r="W162">
        <v>7.9469855966556799E-3</v>
      </c>
      <c r="X162">
        <v>10305.700000000001</v>
      </c>
      <c r="Y162">
        <v>86.59</v>
      </c>
      <c r="Z162">
        <v>69151.925049081896</v>
      </c>
      <c r="AA162">
        <v>18.880434782608699</v>
      </c>
      <c r="AB162">
        <v>16.243876013396498</v>
      </c>
      <c r="AC162">
        <v>14.95</v>
      </c>
      <c r="AD162">
        <v>94.0840952508361</v>
      </c>
      <c r="AE162">
        <v>0.42749999999999999</v>
      </c>
      <c r="AF162">
        <v>0.103610192146843</v>
      </c>
      <c r="AG162">
        <v>0.145866531850638</v>
      </c>
      <c r="AH162">
        <v>0.25308151067130602</v>
      </c>
      <c r="AI162">
        <v>153.48255749315999</v>
      </c>
      <c r="AJ162">
        <v>5.8179013535172004</v>
      </c>
      <c r="AK162">
        <v>1.26226873940393</v>
      </c>
      <c r="AL162">
        <v>3.7809913285961798</v>
      </c>
      <c r="AM162">
        <v>3.5</v>
      </c>
      <c r="AN162">
        <v>1.1737859557546599</v>
      </c>
      <c r="AO162">
        <v>69</v>
      </c>
      <c r="AP162">
        <v>9.0680473372781095E-2</v>
      </c>
      <c r="AQ162">
        <v>5.2</v>
      </c>
      <c r="AR162">
        <v>2.6482066982174901</v>
      </c>
      <c r="AS162">
        <v>164380.01</v>
      </c>
      <c r="AT162">
        <v>0.54633792528554503</v>
      </c>
      <c r="AU162">
        <v>16751815.380000001</v>
      </c>
    </row>
    <row r="163" spans="1:47" ht="15" x14ac:dyDescent="0.25">
      <c r="A163" s="150" t="s">
        <v>1523</v>
      </c>
      <c r="B163" s="150" t="s">
        <v>774</v>
      </c>
      <c r="C163" t="s">
        <v>130</v>
      </c>
      <c r="D163" t="s">
        <v>1561</v>
      </c>
      <c r="E163">
        <v>95.215000000000003</v>
      </c>
      <c r="F163" t="s">
        <v>1561</v>
      </c>
      <c r="G163" s="151">
        <v>206408</v>
      </c>
      <c r="H163">
        <v>0.40202183757137899</v>
      </c>
      <c r="I163">
        <v>206408</v>
      </c>
      <c r="J163">
        <v>0</v>
      </c>
      <c r="K163">
        <v>0.73693462964853695</v>
      </c>
      <c r="L163" s="152">
        <v>163187.17290000001</v>
      </c>
      <c r="M163" s="151">
        <v>35818</v>
      </c>
      <c r="N163">
        <v>50</v>
      </c>
      <c r="O163">
        <v>9.27</v>
      </c>
      <c r="P163">
        <v>0</v>
      </c>
      <c r="Q163">
        <v>4.5599999999999996</v>
      </c>
      <c r="R163">
        <v>14158</v>
      </c>
      <c r="S163">
        <v>468.36824300000001</v>
      </c>
      <c r="T163">
        <v>559.95274150779005</v>
      </c>
      <c r="U163">
        <v>0.30832271435619102</v>
      </c>
      <c r="V163">
        <v>0.13290642978115</v>
      </c>
      <c r="W163">
        <v>0</v>
      </c>
      <c r="X163">
        <v>11842.4</v>
      </c>
      <c r="Y163">
        <v>40.270000000000003</v>
      </c>
      <c r="Z163">
        <v>57919.219518251797</v>
      </c>
      <c r="AA163">
        <v>13.52</v>
      </c>
      <c r="AB163">
        <v>11.630698857710501</v>
      </c>
      <c r="AC163">
        <v>5.0199999999999996</v>
      </c>
      <c r="AD163">
        <v>93.300446812749001</v>
      </c>
      <c r="AE163">
        <v>0.3206</v>
      </c>
      <c r="AF163">
        <v>0.11724956994777599</v>
      </c>
      <c r="AG163">
        <v>0.17535807461190001</v>
      </c>
      <c r="AH163">
        <v>0.299411622049296</v>
      </c>
      <c r="AI163">
        <v>284.19091599256899</v>
      </c>
      <c r="AJ163">
        <v>5.0175039442248996</v>
      </c>
      <c r="AK163">
        <v>0.99975312908508995</v>
      </c>
      <c r="AL163">
        <v>2.8964142863582398</v>
      </c>
      <c r="AM163">
        <v>3.5</v>
      </c>
      <c r="AN163">
        <v>1.40595467627461</v>
      </c>
      <c r="AO163">
        <v>79</v>
      </c>
      <c r="AP163">
        <v>0.139221556886228</v>
      </c>
      <c r="AQ163">
        <v>2.3199999999999998</v>
      </c>
      <c r="AR163">
        <v>4.4852584740488703</v>
      </c>
      <c r="AS163">
        <v>15540.02</v>
      </c>
      <c r="AT163">
        <v>0.51832435331587301</v>
      </c>
      <c r="AU163">
        <v>6631163.5999999996</v>
      </c>
    </row>
    <row r="164" spans="1:47" ht="15" x14ac:dyDescent="0.25">
      <c r="A164" s="150" t="s">
        <v>941</v>
      </c>
      <c r="B164" s="150" t="s">
        <v>595</v>
      </c>
      <c r="C164" t="s">
        <v>233</v>
      </c>
      <c r="D164" t="s">
        <v>1561</v>
      </c>
      <c r="E164">
        <v>85.664000000000001</v>
      </c>
      <c r="F164" t="s">
        <v>1561</v>
      </c>
      <c r="G164" s="151">
        <v>2748707</v>
      </c>
      <c r="H164">
        <v>1.22058939517498</v>
      </c>
      <c r="I164">
        <v>2858725</v>
      </c>
      <c r="J164">
        <v>0</v>
      </c>
      <c r="K164">
        <v>0.61002685226681197</v>
      </c>
      <c r="L164" s="152">
        <v>178029.91639999999</v>
      </c>
      <c r="M164" s="151">
        <v>36406.5</v>
      </c>
      <c r="N164">
        <v>0</v>
      </c>
      <c r="O164">
        <v>30.59</v>
      </c>
      <c r="P164">
        <v>0</v>
      </c>
      <c r="Q164">
        <v>116.81</v>
      </c>
      <c r="R164">
        <v>12017.2</v>
      </c>
      <c r="S164">
        <v>1010.607186</v>
      </c>
      <c r="T164">
        <v>1259.1205973430201</v>
      </c>
      <c r="U164">
        <v>0.52013514675325101</v>
      </c>
      <c r="V164">
        <v>0.15917106194018299</v>
      </c>
      <c r="W164">
        <v>2.1494336574012798E-2</v>
      </c>
      <c r="X164">
        <v>9645.4</v>
      </c>
      <c r="Y164">
        <v>75.69</v>
      </c>
      <c r="Z164">
        <v>51930.9420002642</v>
      </c>
      <c r="AA164">
        <v>13.4367816091954</v>
      </c>
      <c r="AB164">
        <v>13.3519247720967</v>
      </c>
      <c r="AC164">
        <v>13.22</v>
      </c>
      <c r="AD164">
        <v>76.445324205748904</v>
      </c>
      <c r="AE164">
        <v>0.23749999999999999</v>
      </c>
      <c r="AF164">
        <v>0.11833044242907199</v>
      </c>
      <c r="AG164">
        <v>0.17386492588584701</v>
      </c>
      <c r="AH164">
        <v>0.29311445397582198</v>
      </c>
      <c r="AI164">
        <v>160.45799223121699</v>
      </c>
      <c r="AJ164">
        <v>5.0178407128761702</v>
      </c>
      <c r="AK164">
        <v>1.3452084361124801</v>
      </c>
      <c r="AL164">
        <v>2.4638942402565398</v>
      </c>
      <c r="AM164">
        <v>1</v>
      </c>
      <c r="AN164">
        <v>1.2591614889151199</v>
      </c>
      <c r="AO164">
        <v>132</v>
      </c>
      <c r="AP164">
        <v>1.6977928692699499E-3</v>
      </c>
      <c r="AQ164">
        <v>1.61</v>
      </c>
      <c r="AR164">
        <v>3.4147605468558999</v>
      </c>
      <c r="AS164">
        <v>53418.61</v>
      </c>
      <c r="AT164">
        <v>0.43250676474454097</v>
      </c>
      <c r="AU164">
        <v>12144685.880000001</v>
      </c>
    </row>
    <row r="165" spans="1:47" ht="15" x14ac:dyDescent="0.25">
      <c r="A165" s="150" t="s">
        <v>942</v>
      </c>
      <c r="B165" s="150" t="s">
        <v>398</v>
      </c>
      <c r="C165" t="s">
        <v>164</v>
      </c>
      <c r="D165" t="s">
        <v>1561</v>
      </c>
      <c r="E165">
        <v>91.257999999999996</v>
      </c>
      <c r="F165" t="s">
        <v>1561</v>
      </c>
      <c r="G165" s="151">
        <v>839082</v>
      </c>
      <c r="H165">
        <v>0.22709952765838701</v>
      </c>
      <c r="I165">
        <v>986629</v>
      </c>
      <c r="J165">
        <v>2.4405726422089798E-3</v>
      </c>
      <c r="K165">
        <v>0.68855895731203098</v>
      </c>
      <c r="L165" s="152">
        <v>154838.649</v>
      </c>
      <c r="M165" s="151">
        <v>34205</v>
      </c>
      <c r="N165">
        <v>157</v>
      </c>
      <c r="O165">
        <v>170.4</v>
      </c>
      <c r="P165">
        <v>0</v>
      </c>
      <c r="Q165">
        <v>-93.84</v>
      </c>
      <c r="R165">
        <v>11276.7</v>
      </c>
      <c r="S165">
        <v>2060.3888040000002</v>
      </c>
      <c r="T165">
        <v>2411.7226904782701</v>
      </c>
      <c r="U165">
        <v>0.435708222767066</v>
      </c>
      <c r="V165">
        <v>0.116229476463414</v>
      </c>
      <c r="W165">
        <v>1.6243164365399101E-2</v>
      </c>
      <c r="X165">
        <v>9634</v>
      </c>
      <c r="Y165">
        <v>134.24</v>
      </c>
      <c r="Z165">
        <v>60797.758194278897</v>
      </c>
      <c r="AA165">
        <v>11.475862068965499</v>
      </c>
      <c r="AB165">
        <v>15.3485459177592</v>
      </c>
      <c r="AC165">
        <v>13.5</v>
      </c>
      <c r="AD165">
        <v>152.62139288888901</v>
      </c>
      <c r="AE165">
        <v>0.2969</v>
      </c>
      <c r="AF165">
        <v>0.119782497612692</v>
      </c>
      <c r="AG165">
        <v>0.13498209652778201</v>
      </c>
      <c r="AH165">
        <v>0.26120460335548901</v>
      </c>
      <c r="AI165">
        <v>160.52843975752799</v>
      </c>
      <c r="AJ165">
        <v>7.1509843658824899</v>
      </c>
      <c r="AK165">
        <v>1.95427678223195</v>
      </c>
      <c r="AL165">
        <v>2.7650193347865901</v>
      </c>
      <c r="AM165">
        <v>1.5</v>
      </c>
      <c r="AN165">
        <v>1.07829822293105</v>
      </c>
      <c r="AO165">
        <v>68</v>
      </c>
      <c r="AP165">
        <v>0.133543638275499</v>
      </c>
      <c r="AQ165">
        <v>8.57</v>
      </c>
      <c r="AR165">
        <v>3.8952813640614199</v>
      </c>
      <c r="AS165">
        <v>-13591.36</v>
      </c>
      <c r="AT165">
        <v>0.56961471325184798</v>
      </c>
      <c r="AU165">
        <v>23234469.890000001</v>
      </c>
    </row>
    <row r="166" spans="1:47" ht="15" x14ac:dyDescent="0.25">
      <c r="A166" s="150" t="s">
        <v>943</v>
      </c>
      <c r="B166" s="150" t="s">
        <v>779</v>
      </c>
      <c r="C166" t="s">
        <v>124</v>
      </c>
      <c r="D166" t="s">
        <v>1561</v>
      </c>
      <c r="E166">
        <v>91.938000000000002</v>
      </c>
      <c r="F166" t="s">
        <v>1561</v>
      </c>
      <c r="G166" s="151">
        <v>1290284</v>
      </c>
      <c r="H166">
        <v>0.42775284286188098</v>
      </c>
      <c r="I166">
        <v>1327114</v>
      </c>
      <c r="J166">
        <v>1.43790283683127E-2</v>
      </c>
      <c r="K166">
        <v>0.72535027558162501</v>
      </c>
      <c r="L166" s="152">
        <v>271684.48060000001</v>
      </c>
      <c r="M166" s="151">
        <v>37082</v>
      </c>
      <c r="N166">
        <v>44</v>
      </c>
      <c r="O166">
        <v>16.93</v>
      </c>
      <c r="P166">
        <v>0</v>
      </c>
      <c r="Q166">
        <v>36.92</v>
      </c>
      <c r="R166">
        <v>13644.3</v>
      </c>
      <c r="S166">
        <v>1132.2169590000001</v>
      </c>
      <c r="T166">
        <v>1383.04988606652</v>
      </c>
      <c r="U166">
        <v>0.279200213781641</v>
      </c>
      <c r="V166">
        <v>0.158534555213282</v>
      </c>
      <c r="W166">
        <v>0</v>
      </c>
      <c r="X166">
        <v>11169.7</v>
      </c>
      <c r="Y166">
        <v>87.9</v>
      </c>
      <c r="Z166">
        <v>63509.981342434599</v>
      </c>
      <c r="AA166">
        <v>14.926605504587201</v>
      </c>
      <c r="AB166">
        <v>12.8807390102389</v>
      </c>
      <c r="AC166">
        <v>11</v>
      </c>
      <c r="AD166">
        <v>102.92881445454501</v>
      </c>
      <c r="AE166">
        <v>0.64119999999999999</v>
      </c>
      <c r="AF166">
        <v>0.120704408896823</v>
      </c>
      <c r="AG166">
        <v>0.16239441082793901</v>
      </c>
      <c r="AH166">
        <v>0.28987000705342503</v>
      </c>
      <c r="AI166">
        <v>173.54624344573199</v>
      </c>
      <c r="AJ166">
        <v>7.6988905909655401</v>
      </c>
      <c r="AK166">
        <v>1.9333179467866399</v>
      </c>
      <c r="AL166">
        <v>3.7673386193840002</v>
      </c>
      <c r="AM166">
        <v>1.3</v>
      </c>
      <c r="AN166">
        <v>1.5315893519788799</v>
      </c>
      <c r="AO166">
        <v>112</v>
      </c>
      <c r="AP166">
        <v>0.133165829145729</v>
      </c>
      <c r="AQ166">
        <v>4.6100000000000003</v>
      </c>
      <c r="AR166">
        <v>4.5495496317202404</v>
      </c>
      <c r="AS166">
        <v>-31258.400000000001</v>
      </c>
      <c r="AT166">
        <v>0.42872623241736002</v>
      </c>
      <c r="AU166">
        <v>15448291.289999999</v>
      </c>
    </row>
    <row r="167" spans="1:47" ht="15" x14ac:dyDescent="0.25">
      <c r="A167" s="150" t="s">
        <v>1540</v>
      </c>
      <c r="B167" s="150" t="s">
        <v>172</v>
      </c>
      <c r="C167" t="s">
        <v>173</v>
      </c>
      <c r="D167" t="s">
        <v>1561</v>
      </c>
      <c r="E167">
        <v>74.736000000000004</v>
      </c>
      <c r="F167" t="s">
        <v>1561</v>
      </c>
      <c r="G167" s="151">
        <v>4663651</v>
      </c>
      <c r="H167">
        <v>0.38042638574057702</v>
      </c>
      <c r="I167">
        <v>4663651</v>
      </c>
      <c r="J167">
        <v>1.19039054683558E-3</v>
      </c>
      <c r="K167">
        <v>0.67444475359203404</v>
      </c>
      <c r="L167" s="152">
        <v>122530.47930000001</v>
      </c>
      <c r="M167" s="151">
        <v>30089.5</v>
      </c>
      <c r="N167">
        <v>128</v>
      </c>
      <c r="O167">
        <v>736.33</v>
      </c>
      <c r="P167">
        <v>60.24</v>
      </c>
      <c r="Q167">
        <v>-291.95</v>
      </c>
      <c r="R167">
        <v>13507.4</v>
      </c>
      <c r="S167">
        <v>5674.7242850000002</v>
      </c>
      <c r="T167">
        <v>7398.0783818817999</v>
      </c>
      <c r="U167">
        <v>0.64718065381743906</v>
      </c>
      <c r="V167">
        <v>0.18376872066833799</v>
      </c>
      <c r="W167">
        <v>2.7661856702875898E-2</v>
      </c>
      <c r="X167">
        <v>10360.9</v>
      </c>
      <c r="Y167">
        <v>426.53</v>
      </c>
      <c r="Z167">
        <v>63449.453473378198</v>
      </c>
      <c r="AA167">
        <v>14.1400437636761</v>
      </c>
      <c r="AB167">
        <v>13.304396607507099</v>
      </c>
      <c r="AC167">
        <v>40</v>
      </c>
      <c r="AD167">
        <v>141.86810712499999</v>
      </c>
      <c r="AE167">
        <v>0.58179999999999998</v>
      </c>
      <c r="AF167">
        <v>0.12947115332418599</v>
      </c>
      <c r="AG167">
        <v>0.148073810253743</v>
      </c>
      <c r="AH167">
        <v>0.27889055082811898</v>
      </c>
      <c r="AI167">
        <v>0</v>
      </c>
      <c r="AJ167" t="s">
        <v>1556</v>
      </c>
      <c r="AK167" t="s">
        <v>1556</v>
      </c>
      <c r="AL167" t="s">
        <v>1556</v>
      </c>
      <c r="AM167">
        <v>0.5</v>
      </c>
      <c r="AN167">
        <v>0.47376443711836702</v>
      </c>
      <c r="AO167">
        <v>26</v>
      </c>
      <c r="AP167">
        <v>5.8295964125560498E-2</v>
      </c>
      <c r="AQ167">
        <v>16</v>
      </c>
      <c r="AR167">
        <v>3.1596645243851902</v>
      </c>
      <c r="AS167">
        <v>3160652.43</v>
      </c>
      <c r="AT167">
        <v>0.68374442814204694</v>
      </c>
      <c r="AU167">
        <v>76650813.730000004</v>
      </c>
    </row>
    <row r="168" spans="1:47" ht="15" x14ac:dyDescent="0.25">
      <c r="A168" s="150" t="s">
        <v>944</v>
      </c>
      <c r="B168" s="150" t="s">
        <v>174</v>
      </c>
      <c r="C168" t="s">
        <v>109</v>
      </c>
      <c r="D168" t="s">
        <v>1561</v>
      </c>
      <c r="E168">
        <v>63.856000000000002</v>
      </c>
      <c r="F168" t="s">
        <v>1561</v>
      </c>
      <c r="G168" s="151">
        <v>9959106</v>
      </c>
      <c r="H168">
        <v>0.25768958820333498</v>
      </c>
      <c r="I168">
        <v>10208954</v>
      </c>
      <c r="J168">
        <v>1.5377400754792599E-3</v>
      </c>
      <c r="K168">
        <v>0.62265642375280605</v>
      </c>
      <c r="L168" s="152">
        <v>84350.561900000001</v>
      </c>
      <c r="M168" s="151">
        <v>29241</v>
      </c>
      <c r="N168" t="s">
        <v>1556</v>
      </c>
      <c r="O168">
        <v>1586.8</v>
      </c>
      <c r="P168">
        <v>1252.1400000000001</v>
      </c>
      <c r="Q168">
        <v>-235.11</v>
      </c>
      <c r="R168">
        <v>14647</v>
      </c>
      <c r="S168">
        <v>4666.6356230000001</v>
      </c>
      <c r="T168">
        <v>7015.7628811042896</v>
      </c>
      <c r="U168">
        <v>1</v>
      </c>
      <c r="V168">
        <v>0.21800888245608799</v>
      </c>
      <c r="W168">
        <v>9.8143510014516507E-4</v>
      </c>
      <c r="X168">
        <v>9742.6</v>
      </c>
      <c r="Y168">
        <v>335.1</v>
      </c>
      <c r="Z168">
        <v>73401.382721575705</v>
      </c>
      <c r="AA168">
        <v>8.3417366946778699</v>
      </c>
      <c r="AB168">
        <v>13.9260985467025</v>
      </c>
      <c r="AC168">
        <v>46.58</v>
      </c>
      <c r="AD168">
        <v>100.185393366252</v>
      </c>
      <c r="AE168">
        <v>0.64119999999999999</v>
      </c>
      <c r="AF168">
        <v>0.11469815500167201</v>
      </c>
      <c r="AG168">
        <v>0.12846101329176701</v>
      </c>
      <c r="AH168">
        <v>0.27716814311030802</v>
      </c>
      <c r="AI168">
        <v>193.065641456875</v>
      </c>
      <c r="AJ168">
        <v>6.0354757055474799</v>
      </c>
      <c r="AK168">
        <v>1.1214381880801401</v>
      </c>
      <c r="AL168">
        <v>2.5563650388971002</v>
      </c>
      <c r="AM168">
        <v>2.5</v>
      </c>
      <c r="AN168">
        <v>0.222923174833735</v>
      </c>
      <c r="AO168">
        <v>11</v>
      </c>
      <c r="AP168">
        <v>0.17505353319057801</v>
      </c>
      <c r="AQ168">
        <v>15.18</v>
      </c>
      <c r="AR168">
        <v>2.1033477860496799</v>
      </c>
      <c r="AS168">
        <v>765773.89</v>
      </c>
      <c r="AT168">
        <v>0.445500582612959</v>
      </c>
      <c r="AU168">
        <v>68351999.969999999</v>
      </c>
    </row>
    <row r="169" spans="1:47" ht="15" x14ac:dyDescent="0.25">
      <c r="A169" s="150" t="s">
        <v>945</v>
      </c>
      <c r="B169" s="150" t="s">
        <v>496</v>
      </c>
      <c r="C169" t="s">
        <v>392</v>
      </c>
      <c r="D169" t="s">
        <v>1561</v>
      </c>
      <c r="E169">
        <v>98.585999999999999</v>
      </c>
      <c r="F169" t="s">
        <v>1561</v>
      </c>
      <c r="G169" s="151">
        <v>446116</v>
      </c>
      <c r="H169">
        <v>0.64142046534792396</v>
      </c>
      <c r="I169">
        <v>867862</v>
      </c>
      <c r="J169">
        <v>0</v>
      </c>
      <c r="K169">
        <v>0.70835760150087002</v>
      </c>
      <c r="L169" s="152">
        <v>258893.69349999999</v>
      </c>
      <c r="M169" s="151">
        <v>39313</v>
      </c>
      <c r="N169">
        <v>69</v>
      </c>
      <c r="O169">
        <v>35.64</v>
      </c>
      <c r="P169">
        <v>0</v>
      </c>
      <c r="Q169">
        <v>7.42</v>
      </c>
      <c r="R169">
        <v>13760.8</v>
      </c>
      <c r="S169">
        <v>1139.6373840000001</v>
      </c>
      <c r="T169">
        <v>1316.57798370767</v>
      </c>
      <c r="U169">
        <v>0.19593578021831501</v>
      </c>
      <c r="V169">
        <v>0.14703207998659301</v>
      </c>
      <c r="W169">
        <v>2.6324162774218002E-3</v>
      </c>
      <c r="X169">
        <v>11911.4</v>
      </c>
      <c r="Y169">
        <v>80.180000000000007</v>
      </c>
      <c r="Z169">
        <v>65573.669119481201</v>
      </c>
      <c r="AA169">
        <v>8.1379310344827598</v>
      </c>
      <c r="AB169">
        <v>14.2134869543527</v>
      </c>
      <c r="AC169">
        <v>14</v>
      </c>
      <c r="AD169">
        <v>81.402670285714294</v>
      </c>
      <c r="AE169">
        <v>0.3206</v>
      </c>
      <c r="AF169">
        <v>0.12772598005559699</v>
      </c>
      <c r="AG169">
        <v>0.17582741328007201</v>
      </c>
      <c r="AH169">
        <v>0.30521092526816201</v>
      </c>
      <c r="AI169">
        <v>206.49813993816801</v>
      </c>
      <c r="AJ169">
        <v>6.29860733513787</v>
      </c>
      <c r="AK169">
        <v>0.80746563380401404</v>
      </c>
      <c r="AL169">
        <v>2.4047784203660298</v>
      </c>
      <c r="AM169">
        <v>2.2999999999999998</v>
      </c>
      <c r="AN169">
        <v>1.0063109057113699</v>
      </c>
      <c r="AO169">
        <v>131</v>
      </c>
      <c r="AP169">
        <v>0.107620320855615</v>
      </c>
      <c r="AQ169">
        <v>3.99</v>
      </c>
      <c r="AR169">
        <v>3.83202767851694</v>
      </c>
      <c r="AS169">
        <v>41695.160000000003</v>
      </c>
      <c r="AT169">
        <v>0.499476614415996</v>
      </c>
      <c r="AU169">
        <v>15682331.529999999</v>
      </c>
    </row>
    <row r="170" spans="1:47" ht="15" x14ac:dyDescent="0.25">
      <c r="A170" s="150" t="s">
        <v>946</v>
      </c>
      <c r="B170" s="150" t="s">
        <v>750</v>
      </c>
      <c r="C170" t="s">
        <v>371</v>
      </c>
      <c r="D170" t="s">
        <v>1561</v>
      </c>
      <c r="E170">
        <v>96.956999999999994</v>
      </c>
      <c r="F170" t="s">
        <v>1561</v>
      </c>
      <c r="G170" s="151">
        <v>1236064</v>
      </c>
      <c r="H170">
        <v>0.60774832145282498</v>
      </c>
      <c r="I170">
        <v>1147146</v>
      </c>
      <c r="J170">
        <v>0</v>
      </c>
      <c r="K170">
        <v>0.73525282098730604</v>
      </c>
      <c r="L170" s="152">
        <v>269194.29800000001</v>
      </c>
      <c r="M170" s="151">
        <v>47693.5</v>
      </c>
      <c r="N170">
        <v>119</v>
      </c>
      <c r="O170">
        <v>14.96</v>
      </c>
      <c r="P170">
        <v>0</v>
      </c>
      <c r="Q170">
        <v>33.89</v>
      </c>
      <c r="R170">
        <v>11767.2</v>
      </c>
      <c r="S170">
        <v>1057.516662</v>
      </c>
      <c r="T170">
        <v>1204.8415641813101</v>
      </c>
      <c r="U170">
        <v>0.147268692396262</v>
      </c>
      <c r="V170">
        <v>0.12751486652226399</v>
      </c>
      <c r="W170">
        <v>1.0401727363043701E-2</v>
      </c>
      <c r="X170">
        <v>10328.4</v>
      </c>
      <c r="Y170">
        <v>61.49</v>
      </c>
      <c r="Z170">
        <v>69581.2205236624</v>
      </c>
      <c r="AA170">
        <v>16.6533333333333</v>
      </c>
      <c r="AB170">
        <v>17.198189331598599</v>
      </c>
      <c r="AC170">
        <v>10.4</v>
      </c>
      <c r="AD170">
        <v>101.68429442307701</v>
      </c>
      <c r="AE170">
        <v>0.36809999999999998</v>
      </c>
      <c r="AF170">
        <v>0.111533452852227</v>
      </c>
      <c r="AG170">
        <v>0.173672263360095</v>
      </c>
      <c r="AH170">
        <v>0.298303753847661</v>
      </c>
      <c r="AI170">
        <v>160.70101408955401</v>
      </c>
      <c r="AJ170">
        <v>8.1679562679470905</v>
      </c>
      <c r="AK170">
        <v>1.53972314409453</v>
      </c>
      <c r="AL170">
        <v>3.5623777832697798</v>
      </c>
      <c r="AM170">
        <v>0</v>
      </c>
      <c r="AN170">
        <v>0.99125475705819299</v>
      </c>
      <c r="AO170">
        <v>133</v>
      </c>
      <c r="AP170">
        <v>1.00864553314121E-2</v>
      </c>
      <c r="AQ170">
        <v>1.65</v>
      </c>
      <c r="AR170">
        <v>3.4772001186499701</v>
      </c>
      <c r="AS170">
        <v>19187.810000000001</v>
      </c>
      <c r="AT170">
        <v>0.32851071575414598</v>
      </c>
      <c r="AU170">
        <v>12444048.369999999</v>
      </c>
    </row>
    <row r="171" spans="1:47" ht="15" x14ac:dyDescent="0.25">
      <c r="A171" s="150" t="s">
        <v>947</v>
      </c>
      <c r="B171" s="150" t="s">
        <v>175</v>
      </c>
      <c r="C171" t="s">
        <v>176</v>
      </c>
      <c r="D171" t="s">
        <v>1561</v>
      </c>
      <c r="E171">
        <v>82.38</v>
      </c>
      <c r="F171" t="s">
        <v>1561</v>
      </c>
      <c r="G171" s="151">
        <v>-497947</v>
      </c>
      <c r="H171">
        <v>0.58765553307182306</v>
      </c>
      <c r="I171">
        <v>2187782</v>
      </c>
      <c r="J171">
        <v>0</v>
      </c>
      <c r="K171">
        <v>0.68486567812520904</v>
      </c>
      <c r="L171" s="152">
        <v>139478.99619999999</v>
      </c>
      <c r="M171" s="151">
        <v>32072</v>
      </c>
      <c r="N171">
        <v>332</v>
      </c>
      <c r="O171">
        <v>417.98</v>
      </c>
      <c r="P171">
        <v>0</v>
      </c>
      <c r="Q171">
        <v>-3.6</v>
      </c>
      <c r="R171">
        <v>12189.9</v>
      </c>
      <c r="S171">
        <v>4012.6931599999998</v>
      </c>
      <c r="T171">
        <v>5412.5523017533997</v>
      </c>
      <c r="U171">
        <v>0.81729027544184296</v>
      </c>
      <c r="V171">
        <v>0.17520472758998601</v>
      </c>
      <c r="W171">
        <v>2.0438891220877699E-2</v>
      </c>
      <c r="X171">
        <v>9037.2000000000007</v>
      </c>
      <c r="Y171">
        <v>274.43</v>
      </c>
      <c r="Z171">
        <v>58602.487628903596</v>
      </c>
      <c r="AA171">
        <v>14.199335548172799</v>
      </c>
      <c r="AB171">
        <v>14.621918740662499</v>
      </c>
      <c r="AC171">
        <v>24.5</v>
      </c>
      <c r="AD171">
        <v>163.783394285714</v>
      </c>
      <c r="AE171">
        <v>0.67679999999999996</v>
      </c>
      <c r="AF171">
        <v>0.10638444930775801</v>
      </c>
      <c r="AG171">
        <v>0.176535647857337</v>
      </c>
      <c r="AH171">
        <v>0.28414497840326502</v>
      </c>
      <c r="AI171">
        <v>151.49052662676101</v>
      </c>
      <c r="AJ171">
        <v>7.0390956513156304</v>
      </c>
      <c r="AK171">
        <v>0.79447750808129802</v>
      </c>
      <c r="AL171">
        <v>4.1725514694391199</v>
      </c>
      <c r="AM171">
        <v>0.25</v>
      </c>
      <c r="AN171">
        <v>0.42015601741426201</v>
      </c>
      <c r="AO171">
        <v>38</v>
      </c>
      <c r="AP171">
        <v>2.7624309392265199E-2</v>
      </c>
      <c r="AQ171">
        <v>16.71</v>
      </c>
      <c r="AR171">
        <v>4.16305573796933</v>
      </c>
      <c r="AS171">
        <v>-525568.32999999996</v>
      </c>
      <c r="AT171">
        <v>0.286381506207943</v>
      </c>
      <c r="AU171">
        <v>48914143.020000003</v>
      </c>
    </row>
    <row r="172" spans="1:47" ht="15" x14ac:dyDescent="0.25">
      <c r="A172" s="150" t="s">
        <v>948</v>
      </c>
      <c r="B172" s="150" t="s">
        <v>423</v>
      </c>
      <c r="C172" t="s">
        <v>198</v>
      </c>
      <c r="D172" t="s">
        <v>1561</v>
      </c>
      <c r="E172">
        <v>86.474999999999994</v>
      </c>
      <c r="F172" t="s">
        <v>1561</v>
      </c>
      <c r="G172" s="151">
        <v>-5255129</v>
      </c>
      <c r="H172">
        <v>0.57113403378757999</v>
      </c>
      <c r="I172">
        <v>-5255129</v>
      </c>
      <c r="J172">
        <v>0</v>
      </c>
      <c r="K172">
        <v>0.80187365980076697</v>
      </c>
      <c r="L172" s="152">
        <v>152065.62150000001</v>
      </c>
      <c r="M172" s="151">
        <v>38734</v>
      </c>
      <c r="N172">
        <v>309</v>
      </c>
      <c r="O172">
        <v>219.32</v>
      </c>
      <c r="P172">
        <v>0</v>
      </c>
      <c r="Q172">
        <v>128.08000000000001</v>
      </c>
      <c r="R172">
        <v>11413.3</v>
      </c>
      <c r="S172">
        <v>8976.7969900000007</v>
      </c>
      <c r="T172">
        <v>11297.1701223895</v>
      </c>
      <c r="U172">
        <v>0.41796685378756698</v>
      </c>
      <c r="V172">
        <v>0.158769752795757</v>
      </c>
      <c r="W172">
        <v>0.117877205441849</v>
      </c>
      <c r="X172">
        <v>9069.1</v>
      </c>
      <c r="Y172">
        <v>538.54</v>
      </c>
      <c r="Z172">
        <v>66832.222991792602</v>
      </c>
      <c r="AA172">
        <v>13.9042553191489</v>
      </c>
      <c r="AB172">
        <v>16.6687655327367</v>
      </c>
      <c r="AC172">
        <v>50</v>
      </c>
      <c r="AD172">
        <v>179.53593979999999</v>
      </c>
      <c r="AE172" t="s">
        <v>1556</v>
      </c>
      <c r="AF172">
        <v>0.12780770150489101</v>
      </c>
      <c r="AG172">
        <v>0.116416199498176</v>
      </c>
      <c r="AH172">
        <v>0.245392663343213</v>
      </c>
      <c r="AI172">
        <v>144.00303375914899</v>
      </c>
      <c r="AJ172">
        <v>5.6325571639207004</v>
      </c>
      <c r="AK172">
        <v>0.96226463348407898</v>
      </c>
      <c r="AL172">
        <v>3.0759045506797502</v>
      </c>
      <c r="AM172">
        <v>0.5</v>
      </c>
      <c r="AN172">
        <v>0.75407916125268504</v>
      </c>
      <c r="AO172">
        <v>35</v>
      </c>
      <c r="AP172">
        <v>0.87927107061503396</v>
      </c>
      <c r="AQ172">
        <v>64.69</v>
      </c>
      <c r="AR172">
        <v>3.2742416118790301</v>
      </c>
      <c r="AS172">
        <v>671389.29000000097</v>
      </c>
      <c r="AT172">
        <v>0.45660743211507399</v>
      </c>
      <c r="AU172">
        <v>102454754.09</v>
      </c>
    </row>
    <row r="173" spans="1:47" ht="15" x14ac:dyDescent="0.25">
      <c r="A173" s="150" t="s">
        <v>949</v>
      </c>
      <c r="B173" s="150" t="s">
        <v>534</v>
      </c>
      <c r="C173" t="s">
        <v>202</v>
      </c>
      <c r="D173" t="s">
        <v>1561</v>
      </c>
      <c r="E173">
        <v>91.372</v>
      </c>
      <c r="F173" t="s">
        <v>1561</v>
      </c>
      <c r="G173" s="151">
        <v>107408</v>
      </c>
      <c r="H173">
        <v>0.58862888151944504</v>
      </c>
      <c r="I173">
        <v>259131</v>
      </c>
      <c r="J173">
        <v>0</v>
      </c>
      <c r="K173">
        <v>0.66832016882725398</v>
      </c>
      <c r="L173" s="152">
        <v>104793.1922</v>
      </c>
      <c r="M173" s="151">
        <v>35103.5</v>
      </c>
      <c r="N173">
        <v>13</v>
      </c>
      <c r="O173">
        <v>21.15</v>
      </c>
      <c r="P173">
        <v>0</v>
      </c>
      <c r="Q173">
        <v>79.16</v>
      </c>
      <c r="R173">
        <v>12569.5</v>
      </c>
      <c r="S173">
        <v>892.96168499999999</v>
      </c>
      <c r="T173">
        <v>1079.44816339153</v>
      </c>
      <c r="U173">
        <v>0.32985275734422997</v>
      </c>
      <c r="V173">
        <v>0.18322104268113101</v>
      </c>
      <c r="W173">
        <v>1.11986887768874E-3</v>
      </c>
      <c r="X173">
        <v>10398</v>
      </c>
      <c r="Y173">
        <v>57.74</v>
      </c>
      <c r="Z173">
        <v>56611.892968479398</v>
      </c>
      <c r="AA173">
        <v>11.366666666666699</v>
      </c>
      <c r="AB173">
        <v>15.465217959819901</v>
      </c>
      <c r="AC173">
        <v>12</v>
      </c>
      <c r="AD173">
        <v>74.413473749999994</v>
      </c>
      <c r="AE173">
        <v>0.52239999999999998</v>
      </c>
      <c r="AF173">
        <v>0.106403128300307</v>
      </c>
      <c r="AG173">
        <v>0.18963696209030101</v>
      </c>
      <c r="AH173">
        <v>0.302101301616788</v>
      </c>
      <c r="AI173">
        <v>169.05316603813699</v>
      </c>
      <c r="AJ173">
        <v>7.4672910345924004</v>
      </c>
      <c r="AK173">
        <v>1.85504140224433</v>
      </c>
      <c r="AL173">
        <v>3.4852751758767302</v>
      </c>
      <c r="AM173">
        <v>0.5</v>
      </c>
      <c r="AN173">
        <v>1.43470915584169</v>
      </c>
      <c r="AO173">
        <v>60</v>
      </c>
      <c r="AP173">
        <v>0</v>
      </c>
      <c r="AQ173">
        <v>5.78</v>
      </c>
      <c r="AR173">
        <v>3.0328328181563999</v>
      </c>
      <c r="AS173">
        <v>84372.24</v>
      </c>
      <c r="AT173">
        <v>0.49133002709840701</v>
      </c>
      <c r="AU173">
        <v>11224077.310000001</v>
      </c>
    </row>
    <row r="174" spans="1:47" ht="15" x14ac:dyDescent="0.25">
      <c r="A174" s="150" t="s">
        <v>950</v>
      </c>
      <c r="B174" s="150" t="s">
        <v>482</v>
      </c>
      <c r="C174" t="s">
        <v>216</v>
      </c>
      <c r="D174" t="s">
        <v>1561</v>
      </c>
      <c r="E174">
        <v>89.33</v>
      </c>
      <c r="F174" t="s">
        <v>1561</v>
      </c>
      <c r="G174" s="151">
        <v>1541687</v>
      </c>
      <c r="H174">
        <v>0.52718164080130803</v>
      </c>
      <c r="I174">
        <v>1541687</v>
      </c>
      <c r="J174">
        <v>0</v>
      </c>
      <c r="K174">
        <v>0.66025426945649301</v>
      </c>
      <c r="L174" s="152">
        <v>166980.59390000001</v>
      </c>
      <c r="M174" s="151">
        <v>39315</v>
      </c>
      <c r="N174">
        <v>98</v>
      </c>
      <c r="O174">
        <v>53.26</v>
      </c>
      <c r="P174">
        <v>0</v>
      </c>
      <c r="Q174">
        <v>176.6</v>
      </c>
      <c r="R174">
        <v>11674.5</v>
      </c>
      <c r="S174">
        <v>1906.7728119999999</v>
      </c>
      <c r="T174">
        <v>2336.60340762639</v>
      </c>
      <c r="U174">
        <v>0.37891446713159899</v>
      </c>
      <c r="V174">
        <v>0.15427283059037</v>
      </c>
      <c r="W174">
        <v>0</v>
      </c>
      <c r="X174">
        <v>9526.9</v>
      </c>
      <c r="Y174">
        <v>112.76</v>
      </c>
      <c r="Z174">
        <v>65261.965413267098</v>
      </c>
      <c r="AA174">
        <v>13.976190476190499</v>
      </c>
      <c r="AB174">
        <v>16.9100107484924</v>
      </c>
      <c r="AC174">
        <v>17.5</v>
      </c>
      <c r="AD174">
        <v>108.9584464</v>
      </c>
      <c r="AE174">
        <v>0.23749999999999999</v>
      </c>
      <c r="AF174">
        <v>0.105867287205273</v>
      </c>
      <c r="AG174">
        <v>0.21027176515783799</v>
      </c>
      <c r="AH174">
        <v>0.32036571491317101</v>
      </c>
      <c r="AI174">
        <v>166.89088390463201</v>
      </c>
      <c r="AJ174">
        <v>5.4423301269864197</v>
      </c>
      <c r="AK174">
        <v>1.12548800683797</v>
      </c>
      <c r="AL174">
        <v>0.54042913302935403</v>
      </c>
      <c r="AM174">
        <v>3</v>
      </c>
      <c r="AN174">
        <v>1.5380040770181</v>
      </c>
      <c r="AO174">
        <v>101</v>
      </c>
      <c r="AP174">
        <v>0.14642262895174701</v>
      </c>
      <c r="AQ174">
        <v>6.56</v>
      </c>
      <c r="AR174">
        <v>3.7520214232640798</v>
      </c>
      <c r="AS174">
        <v>-112120.29</v>
      </c>
      <c r="AT174">
        <v>0.41456899527518998</v>
      </c>
      <c r="AU174">
        <v>22260533.170000002</v>
      </c>
    </row>
    <row r="175" spans="1:47" ht="15" x14ac:dyDescent="0.25">
      <c r="A175" s="150" t="s">
        <v>951</v>
      </c>
      <c r="B175" s="150" t="s">
        <v>556</v>
      </c>
      <c r="C175" t="s">
        <v>206</v>
      </c>
      <c r="D175" t="s">
        <v>1561</v>
      </c>
      <c r="E175">
        <v>93.103999999999999</v>
      </c>
      <c r="F175" t="s">
        <v>1561</v>
      </c>
      <c r="G175" s="151">
        <v>408176</v>
      </c>
      <c r="H175">
        <v>0.16478988364507299</v>
      </c>
      <c r="I175">
        <v>471422</v>
      </c>
      <c r="J175">
        <v>0</v>
      </c>
      <c r="K175">
        <v>0.74433096257571096</v>
      </c>
      <c r="L175" s="152">
        <v>151196.87849999999</v>
      </c>
      <c r="M175" s="151">
        <v>36170</v>
      </c>
      <c r="N175">
        <v>60</v>
      </c>
      <c r="O175">
        <v>53.37</v>
      </c>
      <c r="P175">
        <v>0</v>
      </c>
      <c r="Q175">
        <v>-26.01</v>
      </c>
      <c r="R175">
        <v>9629.9</v>
      </c>
      <c r="S175">
        <v>1454.2204630000001</v>
      </c>
      <c r="T175">
        <v>1785.19055062743</v>
      </c>
      <c r="U175">
        <v>0.357354476313678</v>
      </c>
      <c r="V175">
        <v>0.159105215396766</v>
      </c>
      <c r="W175">
        <v>0</v>
      </c>
      <c r="X175">
        <v>7844.6</v>
      </c>
      <c r="Y175">
        <v>86.62</v>
      </c>
      <c r="Z175">
        <v>56360.482567536397</v>
      </c>
      <c r="AA175">
        <v>15.6666666666667</v>
      </c>
      <c r="AB175">
        <v>16.788506845994</v>
      </c>
      <c r="AC175">
        <v>9</v>
      </c>
      <c r="AD175">
        <v>161.580051444444</v>
      </c>
      <c r="AE175">
        <v>0.33250000000000002</v>
      </c>
      <c r="AF175">
        <v>0.105454784145529</v>
      </c>
      <c r="AG175">
        <v>0.16408341909436899</v>
      </c>
      <c r="AH175">
        <v>0.28527010896348998</v>
      </c>
      <c r="AI175">
        <v>218.892532527924</v>
      </c>
      <c r="AJ175">
        <v>4.8745775293888496</v>
      </c>
      <c r="AK175">
        <v>1.3619953002971901</v>
      </c>
      <c r="AL175">
        <v>3.01322360029907</v>
      </c>
      <c r="AM175">
        <v>0.5</v>
      </c>
      <c r="AN175">
        <v>0.81901610947229497</v>
      </c>
      <c r="AO175">
        <v>37</v>
      </c>
      <c r="AP175">
        <v>0.1875</v>
      </c>
      <c r="AQ175">
        <v>9.35</v>
      </c>
      <c r="AR175">
        <v>4.3393268873187099</v>
      </c>
      <c r="AS175">
        <v>-80884.259999999995</v>
      </c>
      <c r="AT175">
        <v>0.30650251015084401</v>
      </c>
      <c r="AU175">
        <v>14004064.25</v>
      </c>
    </row>
    <row r="176" spans="1:47" ht="15" x14ac:dyDescent="0.25">
      <c r="A176" s="150" t="s">
        <v>952</v>
      </c>
      <c r="B176" s="150" t="s">
        <v>702</v>
      </c>
      <c r="C176" t="s">
        <v>289</v>
      </c>
      <c r="D176" t="s">
        <v>1561</v>
      </c>
      <c r="E176">
        <v>87.287999999999997</v>
      </c>
      <c r="F176" t="s">
        <v>1561</v>
      </c>
      <c r="G176" s="151">
        <v>-18504</v>
      </c>
      <c r="H176">
        <v>0.96422610676230502</v>
      </c>
      <c r="I176">
        <v>74233</v>
      </c>
      <c r="J176">
        <v>0</v>
      </c>
      <c r="K176">
        <v>0.76143868594916697</v>
      </c>
      <c r="L176" s="152">
        <v>196238.1734</v>
      </c>
      <c r="M176" s="151">
        <v>35782.5</v>
      </c>
      <c r="N176">
        <v>8</v>
      </c>
      <c r="O176">
        <v>4.75</v>
      </c>
      <c r="P176">
        <v>0</v>
      </c>
      <c r="Q176">
        <v>248.37</v>
      </c>
      <c r="R176">
        <v>12311.8</v>
      </c>
      <c r="S176">
        <v>555.53727500000002</v>
      </c>
      <c r="T176">
        <v>639.83668743289104</v>
      </c>
      <c r="U176">
        <v>0.19337270572888199</v>
      </c>
      <c r="V176">
        <v>0.154212921176171</v>
      </c>
      <c r="W176">
        <v>0</v>
      </c>
      <c r="X176">
        <v>10689.7</v>
      </c>
      <c r="Y176">
        <v>25.83</v>
      </c>
      <c r="Z176">
        <v>56237.172280294202</v>
      </c>
      <c r="AA176">
        <v>12.3928571428571</v>
      </c>
      <c r="AB176">
        <v>21.507443863724401</v>
      </c>
      <c r="AC176">
        <v>4</v>
      </c>
      <c r="AD176">
        <v>138.88431875000001</v>
      </c>
      <c r="AE176">
        <v>0.23749999999999999</v>
      </c>
      <c r="AF176">
        <v>0.105822200428559</v>
      </c>
      <c r="AG176">
        <v>0.189830982960839</v>
      </c>
      <c r="AH176">
        <v>0.30742324973384</v>
      </c>
      <c r="AI176">
        <v>187.20616001869499</v>
      </c>
      <c r="AJ176">
        <v>7.5975441346153803</v>
      </c>
      <c r="AK176">
        <v>1.54175548076923</v>
      </c>
      <c r="AL176">
        <v>4.1239648076923103</v>
      </c>
      <c r="AM176">
        <v>0</v>
      </c>
      <c r="AN176">
        <v>0.93188063445639102</v>
      </c>
      <c r="AO176">
        <v>56</v>
      </c>
      <c r="AP176">
        <v>3.9260969976905299E-2</v>
      </c>
      <c r="AQ176">
        <v>3.61</v>
      </c>
      <c r="AR176">
        <v>3.8084751820379399</v>
      </c>
      <c r="AS176">
        <v>-1468.91</v>
      </c>
      <c r="AT176">
        <v>0.47082549251283101</v>
      </c>
      <c r="AU176">
        <v>6839658.3300000001</v>
      </c>
    </row>
    <row r="177" spans="1:47" ht="15" x14ac:dyDescent="0.25">
      <c r="A177" s="150" t="s">
        <v>953</v>
      </c>
      <c r="B177" s="150" t="s">
        <v>708</v>
      </c>
      <c r="C177" t="s">
        <v>100</v>
      </c>
      <c r="D177" t="s">
        <v>1561</v>
      </c>
      <c r="E177">
        <v>84.638000000000005</v>
      </c>
      <c r="F177" t="s">
        <v>1561</v>
      </c>
      <c r="G177" s="151">
        <v>85007</v>
      </c>
      <c r="H177">
        <v>0.525568275238667</v>
      </c>
      <c r="I177">
        <v>85007</v>
      </c>
      <c r="J177">
        <v>0</v>
      </c>
      <c r="K177">
        <v>0.62138044861747399</v>
      </c>
      <c r="L177" s="152">
        <v>229730.326</v>
      </c>
      <c r="M177" s="151">
        <v>33527</v>
      </c>
      <c r="N177">
        <v>43</v>
      </c>
      <c r="O177">
        <v>32.770000000000003</v>
      </c>
      <c r="P177">
        <v>8</v>
      </c>
      <c r="Q177">
        <v>-21.53</v>
      </c>
      <c r="R177">
        <v>13157.2</v>
      </c>
      <c r="S177">
        <v>1336.0524829999999</v>
      </c>
      <c r="T177">
        <v>1640.1947632036799</v>
      </c>
      <c r="U177">
        <v>0.443407156932771</v>
      </c>
      <c r="V177">
        <v>0.14176749073112599</v>
      </c>
      <c r="W177">
        <v>6.7362623209166299E-3</v>
      </c>
      <c r="X177">
        <v>10717.5</v>
      </c>
      <c r="Y177">
        <v>99.58</v>
      </c>
      <c r="Z177">
        <v>53617.706065475002</v>
      </c>
      <c r="AA177">
        <v>12.944954128440401</v>
      </c>
      <c r="AB177">
        <v>13.416875707973499</v>
      </c>
      <c r="AC177">
        <v>11</v>
      </c>
      <c r="AD177">
        <v>121.45931663636399</v>
      </c>
      <c r="AE177">
        <v>0.51060000000000005</v>
      </c>
      <c r="AF177">
        <v>0.16126023067989301</v>
      </c>
      <c r="AG177">
        <v>0.152928516702701</v>
      </c>
      <c r="AH177">
        <v>0.31915104123281601</v>
      </c>
      <c r="AI177">
        <v>216.31485564927499</v>
      </c>
      <c r="AJ177">
        <v>5.5181084952665698</v>
      </c>
      <c r="AK177">
        <v>1.0986249515584301</v>
      </c>
      <c r="AL177">
        <v>3.5089330053147298</v>
      </c>
      <c r="AM177">
        <v>3.5</v>
      </c>
      <c r="AN177">
        <v>1.35783148899369</v>
      </c>
      <c r="AO177">
        <v>65</v>
      </c>
      <c r="AP177">
        <v>8.5378868729989302E-2</v>
      </c>
      <c r="AQ177">
        <v>9.4600000000000009</v>
      </c>
      <c r="AR177">
        <v>3.1134306102728</v>
      </c>
      <c r="AS177">
        <v>53512.63</v>
      </c>
      <c r="AT177">
        <v>0.46418668852380501</v>
      </c>
      <c r="AU177">
        <v>17578738.120000001</v>
      </c>
    </row>
    <row r="178" spans="1:47" ht="15" x14ac:dyDescent="0.25">
      <c r="A178" s="150" t="s">
        <v>954</v>
      </c>
      <c r="B178" s="150" t="s">
        <v>358</v>
      </c>
      <c r="C178" t="s">
        <v>269</v>
      </c>
      <c r="D178" t="s">
        <v>1561</v>
      </c>
      <c r="E178">
        <v>74.311999999999998</v>
      </c>
      <c r="F178" t="s">
        <v>1561</v>
      </c>
      <c r="G178" s="151">
        <v>1871794</v>
      </c>
      <c r="H178">
        <v>0.28806225475734298</v>
      </c>
      <c r="I178">
        <v>1910864</v>
      </c>
      <c r="J178">
        <v>0</v>
      </c>
      <c r="K178">
        <v>0.56214547543169702</v>
      </c>
      <c r="L178" s="152">
        <v>146987.0637</v>
      </c>
      <c r="M178" s="151">
        <v>31458</v>
      </c>
      <c r="N178" t="s">
        <v>1556</v>
      </c>
      <c r="O178">
        <v>15.79</v>
      </c>
      <c r="P178">
        <v>8</v>
      </c>
      <c r="Q178">
        <v>250.87</v>
      </c>
      <c r="R178">
        <v>11192.3</v>
      </c>
      <c r="S178">
        <v>582.02763000000004</v>
      </c>
      <c r="T178">
        <v>695.24706922048301</v>
      </c>
      <c r="U178">
        <v>0.47335589549245299</v>
      </c>
      <c r="V178">
        <v>0.119148096113581</v>
      </c>
      <c r="W178">
        <v>3.0067301100464901E-2</v>
      </c>
      <c r="X178">
        <v>9369.7000000000007</v>
      </c>
      <c r="Y178">
        <v>31.7</v>
      </c>
      <c r="Z178">
        <v>61404.889589905397</v>
      </c>
      <c r="AA178">
        <v>12.181818181818199</v>
      </c>
      <c r="AB178">
        <v>18.3604930599369</v>
      </c>
      <c r="AC178">
        <v>4.3</v>
      </c>
      <c r="AD178">
        <v>135.35526279069799</v>
      </c>
      <c r="AE178">
        <v>0.30880000000000002</v>
      </c>
      <c r="AF178">
        <v>0.115024836433299</v>
      </c>
      <c r="AG178">
        <v>0.18599510296560201</v>
      </c>
      <c r="AH178">
        <v>0.30615630398120602</v>
      </c>
      <c r="AI178">
        <v>142.02762160964801</v>
      </c>
      <c r="AJ178">
        <v>7.0611131810703602</v>
      </c>
      <c r="AK178">
        <v>1.52690844865963</v>
      </c>
      <c r="AL178">
        <v>4.8001441981999404</v>
      </c>
      <c r="AM178">
        <v>0</v>
      </c>
      <c r="AN178">
        <v>0</v>
      </c>
      <c r="AO178" t="s">
        <v>1556</v>
      </c>
      <c r="AP178">
        <v>0</v>
      </c>
      <c r="AQ178" t="s">
        <v>1556</v>
      </c>
      <c r="AR178" t="s">
        <v>1556</v>
      </c>
      <c r="AS178" t="s">
        <v>1556</v>
      </c>
      <c r="AT178" t="s">
        <v>1556</v>
      </c>
      <c r="AU178">
        <v>6514229.9400000004</v>
      </c>
    </row>
    <row r="179" spans="1:47" ht="15" x14ac:dyDescent="0.25">
      <c r="A179" s="150" t="s">
        <v>955</v>
      </c>
      <c r="B179" s="150" t="s">
        <v>177</v>
      </c>
      <c r="C179" t="s">
        <v>109</v>
      </c>
      <c r="D179" t="s">
        <v>1561</v>
      </c>
      <c r="E179">
        <v>90.296000000000006</v>
      </c>
      <c r="F179" t="s">
        <v>1561</v>
      </c>
      <c r="G179" s="151">
        <v>1270281</v>
      </c>
      <c r="H179">
        <v>0.63786112781331294</v>
      </c>
      <c r="I179">
        <v>1270281</v>
      </c>
      <c r="J179">
        <v>0</v>
      </c>
      <c r="K179">
        <v>0.74254264888534005</v>
      </c>
      <c r="L179" s="152">
        <v>239781.4491</v>
      </c>
      <c r="M179" s="151">
        <v>44237</v>
      </c>
      <c r="N179">
        <v>0</v>
      </c>
      <c r="O179">
        <v>51.51</v>
      </c>
      <c r="P179">
        <v>0</v>
      </c>
      <c r="Q179">
        <v>-10</v>
      </c>
      <c r="R179">
        <v>14002.6</v>
      </c>
      <c r="S179">
        <v>1514.386984</v>
      </c>
      <c r="T179">
        <v>1906.5363896702399</v>
      </c>
      <c r="U179">
        <v>0.25171119141103199</v>
      </c>
      <c r="V179">
        <v>0.15042595347610299</v>
      </c>
      <c r="W179">
        <v>2.0254828735374299E-2</v>
      </c>
      <c r="X179">
        <v>11122.5</v>
      </c>
      <c r="Y179">
        <v>110.75</v>
      </c>
      <c r="Z179">
        <v>77211.025914221202</v>
      </c>
      <c r="AA179">
        <v>11.821138211382101</v>
      </c>
      <c r="AB179">
        <v>13.673923106094801</v>
      </c>
      <c r="AC179">
        <v>11.65</v>
      </c>
      <c r="AD179">
        <v>129.990299055794</v>
      </c>
      <c r="AE179">
        <v>0.30880000000000002</v>
      </c>
      <c r="AF179">
        <v>0.113850921337544</v>
      </c>
      <c r="AG179">
        <v>0.14056971969183099</v>
      </c>
      <c r="AH179">
        <v>0.26078350910474601</v>
      </c>
      <c r="AI179">
        <v>214.29793271387501</v>
      </c>
      <c r="AJ179">
        <v>5.28368064585709</v>
      </c>
      <c r="AK179">
        <v>0.99191125627831001</v>
      </c>
      <c r="AL179">
        <v>3.38986229316242</v>
      </c>
      <c r="AM179">
        <v>2.15</v>
      </c>
      <c r="AN179">
        <v>0.54264546734959995</v>
      </c>
      <c r="AO179">
        <v>4</v>
      </c>
      <c r="AP179">
        <v>7.9365079365079395E-3</v>
      </c>
      <c r="AQ179">
        <v>51</v>
      </c>
      <c r="AR179">
        <v>2.83882308181945</v>
      </c>
      <c r="AS179">
        <v>87710.37</v>
      </c>
      <c r="AT179">
        <v>0.33050777110130403</v>
      </c>
      <c r="AU179">
        <v>21205370.48</v>
      </c>
    </row>
    <row r="180" spans="1:47" ht="15" x14ac:dyDescent="0.25">
      <c r="A180" s="150" t="s">
        <v>956</v>
      </c>
      <c r="B180" s="150" t="s">
        <v>497</v>
      </c>
      <c r="C180" t="s">
        <v>392</v>
      </c>
      <c r="D180" t="s">
        <v>1561</v>
      </c>
      <c r="E180">
        <v>86.81</v>
      </c>
      <c r="F180" t="s">
        <v>1561</v>
      </c>
      <c r="G180" s="151">
        <v>126939</v>
      </c>
      <c r="H180">
        <v>0.46989233565503402</v>
      </c>
      <c r="I180">
        <v>160039</v>
      </c>
      <c r="J180">
        <v>0</v>
      </c>
      <c r="K180">
        <v>0.747732553060109</v>
      </c>
      <c r="L180" s="152">
        <v>170656.78339999999</v>
      </c>
      <c r="M180" s="151">
        <v>31390</v>
      </c>
      <c r="N180">
        <v>5</v>
      </c>
      <c r="O180">
        <v>5.0999999999999996</v>
      </c>
      <c r="P180">
        <v>0</v>
      </c>
      <c r="Q180">
        <v>-31.15</v>
      </c>
      <c r="R180">
        <v>15602.2</v>
      </c>
      <c r="S180">
        <v>387.62826799999999</v>
      </c>
      <c r="T180">
        <v>503.53632670426299</v>
      </c>
      <c r="U180">
        <v>0.42585086183652598</v>
      </c>
      <c r="V180">
        <v>0.21399117878575399</v>
      </c>
      <c r="W180">
        <v>2.0034140028198401E-2</v>
      </c>
      <c r="X180">
        <v>12010.7</v>
      </c>
      <c r="Y180">
        <v>36.68</v>
      </c>
      <c r="Z180">
        <v>59234.160305343503</v>
      </c>
      <c r="AA180">
        <v>12.6216216216216</v>
      </c>
      <c r="AB180">
        <v>10.5678371864776</v>
      </c>
      <c r="AC180">
        <v>9.9</v>
      </c>
      <c r="AD180">
        <v>39.154370505050501</v>
      </c>
      <c r="AE180">
        <v>0.3206</v>
      </c>
      <c r="AF180">
        <v>0.119815205640445</v>
      </c>
      <c r="AG180">
        <v>0.19655894146219399</v>
      </c>
      <c r="AH180">
        <v>0.31976534251349098</v>
      </c>
      <c r="AI180">
        <v>265.51211172246099</v>
      </c>
      <c r="AJ180">
        <v>4.5548250097162803</v>
      </c>
      <c r="AK180">
        <v>0.84013651379712395</v>
      </c>
      <c r="AL180">
        <v>2.3809767780800599</v>
      </c>
      <c r="AM180">
        <v>1.6</v>
      </c>
      <c r="AN180">
        <v>1.11974428640444</v>
      </c>
      <c r="AO180">
        <v>56</v>
      </c>
      <c r="AP180">
        <v>6.7064083457526102E-3</v>
      </c>
      <c r="AQ180">
        <v>2.2000000000000002</v>
      </c>
      <c r="AR180">
        <v>3.2381764141304701</v>
      </c>
      <c r="AS180">
        <v>-11476.25</v>
      </c>
      <c r="AT180">
        <v>0.59316566091556999</v>
      </c>
      <c r="AU180">
        <v>6047841.6100000003</v>
      </c>
    </row>
    <row r="181" spans="1:47" ht="15" x14ac:dyDescent="0.25">
      <c r="A181" s="150" t="s">
        <v>957</v>
      </c>
      <c r="B181" s="150" t="s">
        <v>419</v>
      </c>
      <c r="C181" t="s">
        <v>360</v>
      </c>
      <c r="D181" t="s">
        <v>1561</v>
      </c>
      <c r="E181">
        <v>83.317999999999998</v>
      </c>
      <c r="F181" t="s">
        <v>1561</v>
      </c>
      <c r="G181" s="151">
        <v>49440</v>
      </c>
      <c r="H181">
        <v>0.27945033445060402</v>
      </c>
      <c r="I181">
        <v>197091</v>
      </c>
      <c r="J181">
        <v>0</v>
      </c>
      <c r="K181">
        <v>0.72137389691596199</v>
      </c>
      <c r="L181" s="152">
        <v>164111.09539999999</v>
      </c>
      <c r="M181" s="151">
        <v>39998</v>
      </c>
      <c r="N181">
        <v>56</v>
      </c>
      <c r="O181">
        <v>19.57</v>
      </c>
      <c r="P181">
        <v>0</v>
      </c>
      <c r="Q181">
        <v>132.19999999999999</v>
      </c>
      <c r="R181">
        <v>12158.7</v>
      </c>
      <c r="S181">
        <v>744.96653300000003</v>
      </c>
      <c r="T181">
        <v>872.38035902812396</v>
      </c>
      <c r="U181">
        <v>0.42080388730697499</v>
      </c>
      <c r="V181">
        <v>0.13560606487003099</v>
      </c>
      <c r="W181">
        <v>0</v>
      </c>
      <c r="X181">
        <v>10382.9</v>
      </c>
      <c r="Y181">
        <v>53.33</v>
      </c>
      <c r="Z181">
        <v>51828.558034877198</v>
      </c>
      <c r="AA181">
        <v>14.527272727272701</v>
      </c>
      <c r="AB181">
        <v>13.968995555972199</v>
      </c>
      <c r="AC181">
        <v>16</v>
      </c>
      <c r="AD181">
        <v>46.560408312500002</v>
      </c>
      <c r="AE181">
        <v>0.39179999999999998</v>
      </c>
      <c r="AF181">
        <v>0.106284999692664</v>
      </c>
      <c r="AG181">
        <v>0.20669028707078099</v>
      </c>
      <c r="AH181">
        <v>0.31719219621108302</v>
      </c>
      <c r="AI181">
        <v>216.54395580747499</v>
      </c>
      <c r="AJ181">
        <v>6.0896122565367801</v>
      </c>
      <c r="AK181">
        <v>1.5072433950334101</v>
      </c>
      <c r="AL181">
        <v>1.83350153113726</v>
      </c>
      <c r="AM181">
        <v>3.5</v>
      </c>
      <c r="AN181">
        <v>0.93484188261145196</v>
      </c>
      <c r="AO181">
        <v>57</v>
      </c>
      <c r="AP181">
        <v>0.182608695652174</v>
      </c>
      <c r="AQ181">
        <v>4.1399999999999997</v>
      </c>
      <c r="AR181">
        <v>2.2847211411591202</v>
      </c>
      <c r="AS181">
        <v>146184.79999999999</v>
      </c>
      <c r="AT181">
        <v>0.71024816239780098</v>
      </c>
      <c r="AU181">
        <v>9057848.5500000007</v>
      </c>
    </row>
    <row r="182" spans="1:47" ht="15" x14ac:dyDescent="0.25">
      <c r="A182" s="150" t="s">
        <v>958</v>
      </c>
      <c r="B182" s="150" t="s">
        <v>409</v>
      </c>
      <c r="C182" t="s">
        <v>106</v>
      </c>
      <c r="D182" t="s">
        <v>1561</v>
      </c>
      <c r="E182">
        <v>78.042000000000002</v>
      </c>
      <c r="F182" t="s">
        <v>1561</v>
      </c>
      <c r="G182" s="151">
        <v>227960</v>
      </c>
      <c r="H182">
        <v>0.50604412544269495</v>
      </c>
      <c r="I182">
        <v>227960</v>
      </c>
      <c r="J182">
        <v>1.5456292798990001E-2</v>
      </c>
      <c r="K182">
        <v>0.781111080127604</v>
      </c>
      <c r="L182" s="152">
        <v>154933.7519</v>
      </c>
      <c r="M182" s="151">
        <v>33253</v>
      </c>
      <c r="N182">
        <v>38</v>
      </c>
      <c r="O182">
        <v>38.04</v>
      </c>
      <c r="P182">
        <v>0</v>
      </c>
      <c r="Q182">
        <v>-100</v>
      </c>
      <c r="R182">
        <v>16162.9</v>
      </c>
      <c r="S182">
        <v>920.61003900000003</v>
      </c>
      <c r="T182">
        <v>1321.39082445285</v>
      </c>
      <c r="U182">
        <v>0.99411537157917096</v>
      </c>
      <c r="V182">
        <v>0.23434905210717599</v>
      </c>
      <c r="W182">
        <v>0</v>
      </c>
      <c r="X182">
        <v>11260.7</v>
      </c>
      <c r="Y182">
        <v>77.2</v>
      </c>
      <c r="Z182">
        <v>51609.317487046603</v>
      </c>
      <c r="AA182">
        <v>13.5531914893617</v>
      </c>
      <c r="AB182">
        <v>11.9250005051813</v>
      </c>
      <c r="AC182">
        <v>17.12</v>
      </c>
      <c r="AD182">
        <v>53.7739508761682</v>
      </c>
      <c r="AE182">
        <v>0.48680000000000001</v>
      </c>
      <c r="AF182">
        <v>0.105158309050822</v>
      </c>
      <c r="AG182">
        <v>0.20524569470760401</v>
      </c>
      <c r="AH182">
        <v>0.31577458725107099</v>
      </c>
      <c r="AI182">
        <v>269.05746136448602</v>
      </c>
      <c r="AJ182">
        <v>5.3262085935639103</v>
      </c>
      <c r="AK182">
        <v>0.82327133554302201</v>
      </c>
      <c r="AL182">
        <v>3.3791548141479302</v>
      </c>
      <c r="AM182">
        <v>3.5</v>
      </c>
      <c r="AN182">
        <v>0.469849796221253</v>
      </c>
      <c r="AO182">
        <v>207</v>
      </c>
      <c r="AP182">
        <v>0.56321839080459801</v>
      </c>
      <c r="AQ182">
        <v>0.63</v>
      </c>
      <c r="AR182">
        <v>3.8866812390325798</v>
      </c>
      <c r="AS182">
        <v>-185144.41</v>
      </c>
      <c r="AT182">
        <v>0.38149824163617602</v>
      </c>
      <c r="AU182">
        <v>14879751.41</v>
      </c>
    </row>
    <row r="183" spans="1:47" ht="15" x14ac:dyDescent="0.25">
      <c r="A183" s="150" t="s">
        <v>959</v>
      </c>
      <c r="B183" s="150" t="s">
        <v>442</v>
      </c>
      <c r="C183" t="s">
        <v>375</v>
      </c>
      <c r="D183" t="s">
        <v>1561</v>
      </c>
      <c r="E183">
        <v>87.061999999999998</v>
      </c>
      <c r="F183" t="s">
        <v>1561</v>
      </c>
      <c r="G183" s="151">
        <v>361219</v>
      </c>
      <c r="H183">
        <v>0.43945525207215702</v>
      </c>
      <c r="I183">
        <v>37052</v>
      </c>
      <c r="J183">
        <v>5.0663614206488102E-3</v>
      </c>
      <c r="K183">
        <v>0.61758391383905897</v>
      </c>
      <c r="L183" s="152">
        <v>119685.0355</v>
      </c>
      <c r="M183" s="151">
        <v>35769.5</v>
      </c>
      <c r="N183">
        <v>51</v>
      </c>
      <c r="O183">
        <v>21.53</v>
      </c>
      <c r="P183">
        <v>0</v>
      </c>
      <c r="Q183">
        <v>-6.78000000000001</v>
      </c>
      <c r="R183">
        <v>14603.1</v>
      </c>
      <c r="S183">
        <v>715.38104499999997</v>
      </c>
      <c r="T183">
        <v>886.47194393711595</v>
      </c>
      <c r="U183">
        <v>0.53663701978572798</v>
      </c>
      <c r="V183">
        <v>0.20114052504704</v>
      </c>
      <c r="W183">
        <v>0</v>
      </c>
      <c r="X183">
        <v>11784.7</v>
      </c>
      <c r="Y183">
        <v>58.81</v>
      </c>
      <c r="Z183">
        <v>59783.182451963999</v>
      </c>
      <c r="AA183">
        <v>12.3478260869565</v>
      </c>
      <c r="AB183">
        <v>12.1642755483761</v>
      </c>
      <c r="AC183">
        <v>9</v>
      </c>
      <c r="AD183">
        <v>79.486782777777805</v>
      </c>
      <c r="AE183">
        <v>0.36809999999999998</v>
      </c>
      <c r="AF183">
        <v>0.11751429269345599</v>
      </c>
      <c r="AG183">
        <v>0.15842404579076699</v>
      </c>
      <c r="AH183">
        <v>0.285768421857856</v>
      </c>
      <c r="AI183">
        <v>301.46032175062697</v>
      </c>
      <c r="AJ183">
        <v>5.5109070337894499</v>
      </c>
      <c r="AK183">
        <v>1.5070932815231499</v>
      </c>
      <c r="AL183">
        <v>0.17599729202120001</v>
      </c>
      <c r="AM183">
        <v>0.5</v>
      </c>
      <c r="AN183">
        <v>1.3964372637115701</v>
      </c>
      <c r="AO183">
        <v>64</v>
      </c>
      <c r="AP183">
        <v>0</v>
      </c>
      <c r="AQ183">
        <v>3.14</v>
      </c>
      <c r="AR183">
        <v>4.6174378581511197</v>
      </c>
      <c r="AS183">
        <v>-123791.23</v>
      </c>
      <c r="AT183">
        <v>0.56852374542732098</v>
      </c>
      <c r="AU183">
        <v>10446806.82</v>
      </c>
    </row>
    <row r="184" spans="1:47" ht="15" x14ac:dyDescent="0.25">
      <c r="A184" s="150" t="s">
        <v>960</v>
      </c>
      <c r="B184" s="150" t="s">
        <v>654</v>
      </c>
      <c r="C184" t="s">
        <v>210</v>
      </c>
      <c r="D184" t="s">
        <v>1561</v>
      </c>
      <c r="E184">
        <v>93.94</v>
      </c>
      <c r="F184" t="s">
        <v>1561</v>
      </c>
      <c r="G184" s="151">
        <v>1247055</v>
      </c>
      <c r="H184">
        <v>0.145181065809107</v>
      </c>
      <c r="I184">
        <v>1427298</v>
      </c>
      <c r="J184">
        <v>0</v>
      </c>
      <c r="K184">
        <v>0.63332038602699103</v>
      </c>
      <c r="L184" s="152">
        <v>226454.8076</v>
      </c>
      <c r="M184" s="151">
        <v>39039</v>
      </c>
      <c r="N184">
        <v>99</v>
      </c>
      <c r="O184">
        <v>107.49</v>
      </c>
      <c r="P184">
        <v>1</v>
      </c>
      <c r="Q184">
        <v>-8.3499999999999908</v>
      </c>
      <c r="R184">
        <v>11406.3</v>
      </c>
      <c r="S184">
        <v>1864.887755</v>
      </c>
      <c r="T184">
        <v>2273.2447089277798</v>
      </c>
      <c r="U184">
        <v>0.31134962918988102</v>
      </c>
      <c r="V184">
        <v>0.14097216215567901</v>
      </c>
      <c r="W184">
        <v>9.50398808318627E-3</v>
      </c>
      <c r="X184">
        <v>9357.4</v>
      </c>
      <c r="Y184">
        <v>134.88999999999999</v>
      </c>
      <c r="Z184">
        <v>58653.426421528697</v>
      </c>
      <c r="AA184">
        <v>12.6408450704225</v>
      </c>
      <c r="AB184">
        <v>13.825248387575099</v>
      </c>
      <c r="AC184">
        <v>14</v>
      </c>
      <c r="AD184">
        <v>133.20626821428601</v>
      </c>
      <c r="AE184">
        <v>0.2969</v>
      </c>
      <c r="AF184">
        <v>0.109726241465604</v>
      </c>
      <c r="AG184">
        <v>0.162570959485101</v>
      </c>
      <c r="AH184">
        <v>0.27476410926015699</v>
      </c>
      <c r="AI184">
        <v>162.819450760992</v>
      </c>
      <c r="AJ184">
        <v>6.2181902252667598</v>
      </c>
      <c r="AK184">
        <v>0.77968656962192096</v>
      </c>
      <c r="AL184">
        <v>3.3436944078513999</v>
      </c>
      <c r="AM184">
        <v>1</v>
      </c>
      <c r="AN184">
        <v>0.93702454241049304</v>
      </c>
      <c r="AO184">
        <v>46</v>
      </c>
      <c r="AP184">
        <v>9.6418732782369097E-3</v>
      </c>
      <c r="AQ184">
        <v>10.52</v>
      </c>
      <c r="AR184">
        <v>3.7332297295485302</v>
      </c>
      <c r="AS184">
        <v>-173635.33</v>
      </c>
      <c r="AT184">
        <v>0.46357868987252898</v>
      </c>
      <c r="AU184">
        <v>21271553.879999999</v>
      </c>
    </row>
    <row r="185" spans="1:47" ht="15" x14ac:dyDescent="0.25">
      <c r="A185" s="150" t="s">
        <v>961</v>
      </c>
      <c r="B185" s="150" t="s">
        <v>178</v>
      </c>
      <c r="C185" t="s">
        <v>179</v>
      </c>
      <c r="D185" t="s">
        <v>1561</v>
      </c>
      <c r="E185">
        <v>87.247</v>
      </c>
      <c r="F185" t="s">
        <v>1561</v>
      </c>
      <c r="G185" s="151">
        <v>2085451</v>
      </c>
      <c r="H185">
        <v>0.16942914458767</v>
      </c>
      <c r="I185">
        <v>2085451</v>
      </c>
      <c r="J185">
        <v>0</v>
      </c>
      <c r="K185">
        <v>0.77190939089714805</v>
      </c>
      <c r="L185" s="152">
        <v>173230.94930000001</v>
      </c>
      <c r="M185" s="151">
        <v>35172</v>
      </c>
      <c r="N185">
        <v>200</v>
      </c>
      <c r="O185">
        <v>167.28</v>
      </c>
      <c r="P185">
        <v>14.88</v>
      </c>
      <c r="Q185">
        <v>-108.83</v>
      </c>
      <c r="R185">
        <v>11683.6</v>
      </c>
      <c r="S185">
        <v>5362.7812080000003</v>
      </c>
      <c r="T185">
        <v>6806.60139775467</v>
      </c>
      <c r="U185">
        <v>0.35042586935983799</v>
      </c>
      <c r="V185">
        <v>0.17786304307494299</v>
      </c>
      <c r="W185">
        <v>1.7035066219691999E-2</v>
      </c>
      <c r="X185">
        <v>9205.2000000000007</v>
      </c>
      <c r="Y185">
        <v>295.3</v>
      </c>
      <c r="Z185">
        <v>64620.567558415198</v>
      </c>
      <c r="AA185">
        <v>12.983164983165</v>
      </c>
      <c r="AB185">
        <v>18.160451093802902</v>
      </c>
      <c r="AC185">
        <v>28.5</v>
      </c>
      <c r="AD185">
        <v>188.167761684211</v>
      </c>
      <c r="AE185">
        <v>0.39179999999999998</v>
      </c>
      <c r="AF185">
        <v>0.116223173925925</v>
      </c>
      <c r="AG185">
        <v>0.17527684389574399</v>
      </c>
      <c r="AH185">
        <v>0.299059944148449</v>
      </c>
      <c r="AI185">
        <v>0</v>
      </c>
      <c r="AJ185" t="s">
        <v>1556</v>
      </c>
      <c r="AK185" t="s">
        <v>1556</v>
      </c>
      <c r="AL185" t="s">
        <v>1556</v>
      </c>
      <c r="AM185">
        <v>2.5</v>
      </c>
      <c r="AN185">
        <v>0.49587447968980197</v>
      </c>
      <c r="AO185">
        <v>32</v>
      </c>
      <c r="AP185">
        <v>0.24657534246575299</v>
      </c>
      <c r="AQ185">
        <v>13.41</v>
      </c>
      <c r="AR185">
        <v>4.0345112417739504</v>
      </c>
      <c r="AS185">
        <v>-183678.09</v>
      </c>
      <c r="AT185">
        <v>0.20788653438572299</v>
      </c>
      <c r="AU185">
        <v>62656342.990000002</v>
      </c>
    </row>
    <row r="186" spans="1:47" ht="15" x14ac:dyDescent="0.25">
      <c r="A186" s="150" t="s">
        <v>962</v>
      </c>
      <c r="B186" s="150" t="s">
        <v>512</v>
      </c>
      <c r="C186" t="s">
        <v>145</v>
      </c>
      <c r="D186" t="s">
        <v>1561</v>
      </c>
      <c r="E186">
        <v>77.878</v>
      </c>
      <c r="F186" t="s">
        <v>1561</v>
      </c>
      <c r="G186" s="151">
        <v>2744114</v>
      </c>
      <c r="H186">
        <v>0.66571207464704396</v>
      </c>
      <c r="I186">
        <v>2744114</v>
      </c>
      <c r="J186">
        <v>6.7856232625197197E-3</v>
      </c>
      <c r="K186">
        <v>0.61756385130114599</v>
      </c>
      <c r="L186" s="152">
        <v>132935.53020000001</v>
      </c>
      <c r="M186" s="151">
        <v>41395.5</v>
      </c>
      <c r="N186">
        <v>67</v>
      </c>
      <c r="O186">
        <v>74.61</v>
      </c>
      <c r="P186">
        <v>0</v>
      </c>
      <c r="Q186">
        <v>-69.69</v>
      </c>
      <c r="R186">
        <v>13695.9</v>
      </c>
      <c r="S186">
        <v>1234.138535</v>
      </c>
      <c r="T186">
        <v>1586.3642906202599</v>
      </c>
      <c r="U186">
        <v>0.48755641683289602</v>
      </c>
      <c r="V186">
        <v>0.16501069549700101</v>
      </c>
      <c r="W186">
        <v>7.6857900721818098E-2</v>
      </c>
      <c r="X186">
        <v>10655</v>
      </c>
      <c r="Y186">
        <v>93.31</v>
      </c>
      <c r="Z186">
        <v>65342.264709034403</v>
      </c>
      <c r="AA186">
        <v>13.864077669902899</v>
      </c>
      <c r="AB186">
        <v>13.226219429857499</v>
      </c>
      <c r="AC186">
        <v>15.8</v>
      </c>
      <c r="AD186">
        <v>78.110033860759501</v>
      </c>
      <c r="AE186">
        <v>0.53439999999999999</v>
      </c>
      <c r="AF186">
        <v>0.135393156217996</v>
      </c>
      <c r="AG186">
        <v>0.111434960100172</v>
      </c>
      <c r="AH186">
        <v>0.24991366328093401</v>
      </c>
      <c r="AI186">
        <v>221.30335635294</v>
      </c>
      <c r="AJ186">
        <v>3.8984246793522201</v>
      </c>
      <c r="AK186">
        <v>0.84412794422943804</v>
      </c>
      <c r="AL186">
        <v>2.2703484927815301</v>
      </c>
      <c r="AM186">
        <v>2</v>
      </c>
      <c r="AN186">
        <v>0.30135925284387099</v>
      </c>
      <c r="AO186">
        <v>4</v>
      </c>
      <c r="AP186">
        <v>0.169057774331136</v>
      </c>
      <c r="AQ186">
        <v>19.25</v>
      </c>
      <c r="AR186" t="s">
        <v>1556</v>
      </c>
      <c r="AS186" t="s">
        <v>1556</v>
      </c>
      <c r="AT186" t="s">
        <v>1556</v>
      </c>
      <c r="AU186">
        <v>16902678.84</v>
      </c>
    </row>
    <row r="187" spans="1:47" ht="15" x14ac:dyDescent="0.25">
      <c r="A187" s="150" t="s">
        <v>963</v>
      </c>
      <c r="B187" s="150" t="s">
        <v>574</v>
      </c>
      <c r="C187" t="s">
        <v>173</v>
      </c>
      <c r="D187" t="s">
        <v>1561</v>
      </c>
      <c r="E187">
        <v>95.412000000000006</v>
      </c>
      <c r="F187" t="s">
        <v>1561</v>
      </c>
      <c r="G187" s="151">
        <v>3543862</v>
      </c>
      <c r="H187">
        <v>0.76385436325602596</v>
      </c>
      <c r="I187">
        <v>3543862</v>
      </c>
      <c r="J187">
        <v>3.2523977013452598E-3</v>
      </c>
      <c r="K187">
        <v>0.62434173552689998</v>
      </c>
      <c r="L187" s="152">
        <v>261571.95929999999</v>
      </c>
      <c r="M187" s="151">
        <v>40141</v>
      </c>
      <c r="N187">
        <v>58</v>
      </c>
      <c r="O187">
        <v>29.72</v>
      </c>
      <c r="P187">
        <v>0</v>
      </c>
      <c r="Q187">
        <v>304.47000000000003</v>
      </c>
      <c r="R187">
        <v>11589.8</v>
      </c>
      <c r="S187">
        <v>1600.558487</v>
      </c>
      <c r="T187">
        <v>1893.60669662276</v>
      </c>
      <c r="U187">
        <v>0.33328711467449201</v>
      </c>
      <c r="V187">
        <v>0.13001292654418301</v>
      </c>
      <c r="W187">
        <v>0</v>
      </c>
      <c r="X187">
        <v>9796.2000000000007</v>
      </c>
      <c r="Y187">
        <v>92.36</v>
      </c>
      <c r="Z187">
        <v>63575.082611520098</v>
      </c>
      <c r="AA187">
        <v>13.7456140350877</v>
      </c>
      <c r="AB187">
        <v>17.329563523170201</v>
      </c>
      <c r="AC187">
        <v>11</v>
      </c>
      <c r="AD187">
        <v>145.50531699999999</v>
      </c>
      <c r="AE187">
        <v>0.27310000000000001</v>
      </c>
      <c r="AF187">
        <v>0.113360238924607</v>
      </c>
      <c r="AG187">
        <v>0.15149852841689099</v>
      </c>
      <c r="AH187">
        <v>0.27831149669705402</v>
      </c>
      <c r="AI187">
        <v>155.242686860964</v>
      </c>
      <c r="AJ187">
        <v>5.1166023543616097</v>
      </c>
      <c r="AK187">
        <v>0.73781120837106395</v>
      </c>
      <c r="AL187">
        <v>3.5593730153938998</v>
      </c>
      <c r="AM187">
        <v>1.9</v>
      </c>
      <c r="AN187">
        <v>1.1937503791426001</v>
      </c>
      <c r="AO187">
        <v>89</v>
      </c>
      <c r="AP187">
        <v>0.37440758293838899</v>
      </c>
      <c r="AQ187">
        <v>6.54</v>
      </c>
      <c r="AR187">
        <v>2.9736656734235201</v>
      </c>
      <c r="AS187">
        <v>-6373.0100000000102</v>
      </c>
      <c r="AT187">
        <v>0.43843376833057202</v>
      </c>
      <c r="AU187">
        <v>18550191.469999999</v>
      </c>
    </row>
    <row r="188" spans="1:47" ht="15" x14ac:dyDescent="0.25">
      <c r="A188" s="150" t="s">
        <v>964</v>
      </c>
      <c r="B188" s="150" t="s">
        <v>513</v>
      </c>
      <c r="C188" t="s">
        <v>145</v>
      </c>
      <c r="D188" t="s">
        <v>1561</v>
      </c>
      <c r="E188">
        <v>100.806</v>
      </c>
      <c r="F188" t="s">
        <v>1561</v>
      </c>
      <c r="G188" s="151">
        <v>5224477</v>
      </c>
      <c r="H188">
        <v>0.17006653081974199</v>
      </c>
      <c r="I188">
        <v>5224477</v>
      </c>
      <c r="J188">
        <v>5.2221491730253099E-3</v>
      </c>
      <c r="K188">
        <v>0.80385233459369398</v>
      </c>
      <c r="L188" s="152">
        <v>181206.2035</v>
      </c>
      <c r="M188" s="151">
        <v>56990</v>
      </c>
      <c r="N188">
        <v>217</v>
      </c>
      <c r="O188">
        <v>66.88</v>
      </c>
      <c r="P188">
        <v>0</v>
      </c>
      <c r="Q188">
        <v>-78.86</v>
      </c>
      <c r="R188">
        <v>12470.2</v>
      </c>
      <c r="S188">
        <v>6951.3646099999996</v>
      </c>
      <c r="T188">
        <v>7948.6853390395199</v>
      </c>
      <c r="U188">
        <v>0.121111491661491</v>
      </c>
      <c r="V188">
        <v>9.6355476309852195E-2</v>
      </c>
      <c r="W188">
        <v>1.0112583635574801E-2</v>
      </c>
      <c r="X188">
        <v>10905.6</v>
      </c>
      <c r="Y188">
        <v>421.71</v>
      </c>
      <c r="Z188">
        <v>80052.474069858406</v>
      </c>
      <c r="AA188">
        <v>16.303370786516901</v>
      </c>
      <c r="AB188">
        <v>16.483755685186502</v>
      </c>
      <c r="AC188">
        <v>48.05</v>
      </c>
      <c r="AD188">
        <v>144.669398751301</v>
      </c>
      <c r="AE188" t="s">
        <v>1556</v>
      </c>
      <c r="AF188">
        <v>0.115913344166024</v>
      </c>
      <c r="AG188">
        <v>0.14673616275765</v>
      </c>
      <c r="AH188">
        <v>0.27195779807707998</v>
      </c>
      <c r="AI188">
        <v>152.52789336855099</v>
      </c>
      <c r="AJ188">
        <v>5.9172309500253197</v>
      </c>
      <c r="AK188">
        <v>1.20320296488559</v>
      </c>
      <c r="AL188">
        <v>3.4385853508092699</v>
      </c>
      <c r="AM188">
        <v>0.5</v>
      </c>
      <c r="AN188">
        <v>1.0401421392878101</v>
      </c>
      <c r="AO188">
        <v>33</v>
      </c>
      <c r="AP188">
        <v>0.31993299832495797</v>
      </c>
      <c r="AQ188">
        <v>83.36</v>
      </c>
      <c r="AR188">
        <v>3.4266593038519</v>
      </c>
      <c r="AS188">
        <v>257043.88</v>
      </c>
      <c r="AT188">
        <v>0.29569174204359699</v>
      </c>
      <c r="AU188">
        <v>86685006.340000004</v>
      </c>
    </row>
    <row r="189" spans="1:47" ht="15" x14ac:dyDescent="0.25">
      <c r="A189" s="150" t="s">
        <v>965</v>
      </c>
      <c r="B189" s="150" t="s">
        <v>762</v>
      </c>
      <c r="C189" t="s">
        <v>119</v>
      </c>
      <c r="D189" t="s">
        <v>1561</v>
      </c>
      <c r="E189">
        <v>89.218999999999994</v>
      </c>
      <c r="F189" t="s">
        <v>1561</v>
      </c>
      <c r="G189" s="151">
        <v>2380180</v>
      </c>
      <c r="H189">
        <v>1.0603673107812199</v>
      </c>
      <c r="I189">
        <v>2380180</v>
      </c>
      <c r="J189">
        <v>0</v>
      </c>
      <c r="K189">
        <v>0.63689241974188204</v>
      </c>
      <c r="L189" s="152">
        <v>289478.13219999999</v>
      </c>
      <c r="M189" s="151">
        <v>32430</v>
      </c>
      <c r="N189">
        <v>47</v>
      </c>
      <c r="O189">
        <v>15.56</v>
      </c>
      <c r="P189">
        <v>0</v>
      </c>
      <c r="Q189">
        <v>65.33</v>
      </c>
      <c r="R189">
        <v>13147.4</v>
      </c>
      <c r="S189">
        <v>929.06213300000002</v>
      </c>
      <c r="T189">
        <v>1131.9315810106</v>
      </c>
      <c r="U189">
        <v>0.40812971332241299</v>
      </c>
      <c r="V189">
        <v>0.18791667941115001</v>
      </c>
      <c r="W189">
        <v>0</v>
      </c>
      <c r="X189">
        <v>10791.1</v>
      </c>
      <c r="Y189">
        <v>63.02</v>
      </c>
      <c r="Z189">
        <v>56397.683275150703</v>
      </c>
      <c r="AA189">
        <v>15.768115942029</v>
      </c>
      <c r="AB189">
        <v>14.7423378768645</v>
      </c>
      <c r="AC189">
        <v>7</v>
      </c>
      <c r="AD189">
        <v>132.723161857143</v>
      </c>
      <c r="AE189">
        <v>0.48680000000000001</v>
      </c>
      <c r="AF189">
        <v>0.126431166111072</v>
      </c>
      <c r="AG189">
        <v>0.18045736121781999</v>
      </c>
      <c r="AH189">
        <v>0.307129432425093</v>
      </c>
      <c r="AI189">
        <v>203.56550254535</v>
      </c>
      <c r="AJ189">
        <v>6.2669048512888299</v>
      </c>
      <c r="AK189">
        <v>1.08284267019167</v>
      </c>
      <c r="AL189">
        <v>4.3713019960343704</v>
      </c>
      <c r="AM189">
        <v>0</v>
      </c>
      <c r="AN189">
        <v>1.54178347417418</v>
      </c>
      <c r="AO189">
        <v>136</v>
      </c>
      <c r="AP189">
        <v>3.7671232876712299E-2</v>
      </c>
      <c r="AQ189">
        <v>2.97</v>
      </c>
      <c r="AR189">
        <v>3.0333236618309201</v>
      </c>
      <c r="AS189">
        <v>67256.649999999994</v>
      </c>
      <c r="AT189">
        <v>0.59429107453821195</v>
      </c>
      <c r="AU189">
        <v>12214748.66</v>
      </c>
    </row>
    <row r="190" spans="1:47" ht="15" x14ac:dyDescent="0.25">
      <c r="A190" s="150" t="s">
        <v>966</v>
      </c>
      <c r="B190" s="150" t="s">
        <v>703</v>
      </c>
      <c r="C190" t="s">
        <v>289</v>
      </c>
      <c r="D190" t="s">
        <v>1561</v>
      </c>
      <c r="E190">
        <v>104.78700000000001</v>
      </c>
      <c r="F190" t="s">
        <v>1561</v>
      </c>
      <c r="G190" s="151">
        <v>400525</v>
      </c>
      <c r="H190">
        <v>0.89951987362114105</v>
      </c>
      <c r="I190">
        <v>446276</v>
      </c>
      <c r="J190">
        <v>0</v>
      </c>
      <c r="K190">
        <v>0.80094403058348396</v>
      </c>
      <c r="L190" s="152">
        <v>153826.5551</v>
      </c>
      <c r="M190" s="151">
        <v>43555</v>
      </c>
      <c r="N190">
        <v>9</v>
      </c>
      <c r="O190">
        <v>2.9</v>
      </c>
      <c r="P190">
        <v>0</v>
      </c>
      <c r="Q190">
        <v>-13.84</v>
      </c>
      <c r="R190">
        <v>13692.7</v>
      </c>
      <c r="S190">
        <v>687.76213099999995</v>
      </c>
      <c r="T190">
        <v>751.26252865900506</v>
      </c>
      <c r="U190">
        <v>4.3530601134536703E-2</v>
      </c>
      <c r="V190">
        <v>0.103294590960839</v>
      </c>
      <c r="W190">
        <v>0</v>
      </c>
      <c r="X190">
        <v>12535.3</v>
      </c>
      <c r="Y190">
        <v>48.35</v>
      </c>
      <c r="Z190">
        <v>68948.100930713495</v>
      </c>
      <c r="AA190">
        <v>16.526315789473699</v>
      </c>
      <c r="AB190">
        <v>14.224656277145799</v>
      </c>
      <c r="AC190">
        <v>5</v>
      </c>
      <c r="AD190">
        <v>137.55242620000001</v>
      </c>
      <c r="AE190">
        <v>0.21379999999999999</v>
      </c>
      <c r="AF190">
        <v>0.10097857739572</v>
      </c>
      <c r="AG190">
        <v>0.23061027171177501</v>
      </c>
      <c r="AH190">
        <v>0.33826261995693602</v>
      </c>
      <c r="AI190">
        <v>258.43382761066903</v>
      </c>
      <c r="AJ190">
        <v>4.2685886767825103</v>
      </c>
      <c r="AK190">
        <v>0.813077455398586</v>
      </c>
      <c r="AL190">
        <v>2.6639229553113801</v>
      </c>
      <c r="AM190">
        <v>2.4</v>
      </c>
      <c r="AN190">
        <v>1.1143369592260199</v>
      </c>
      <c r="AO190">
        <v>45</v>
      </c>
      <c r="AP190">
        <v>0.233576642335766</v>
      </c>
      <c r="AQ190">
        <v>4.91</v>
      </c>
      <c r="AR190">
        <v>3.7785025060697901</v>
      </c>
      <c r="AS190">
        <v>35514.03</v>
      </c>
      <c r="AT190">
        <v>0.77519534148355096</v>
      </c>
      <c r="AU190">
        <v>9417307.6699999999</v>
      </c>
    </row>
    <row r="191" spans="1:47" ht="15" x14ac:dyDescent="0.25">
      <c r="A191" s="150" t="s">
        <v>967</v>
      </c>
      <c r="B191" s="150" t="s">
        <v>610</v>
      </c>
      <c r="C191" t="s">
        <v>139</v>
      </c>
      <c r="D191" t="s">
        <v>1561</v>
      </c>
      <c r="E191">
        <v>100.575</v>
      </c>
      <c r="F191" t="s">
        <v>1561</v>
      </c>
      <c r="G191" s="151">
        <v>586281</v>
      </c>
      <c r="H191">
        <v>0.67722607541629198</v>
      </c>
      <c r="I191">
        <v>529429</v>
      </c>
      <c r="J191">
        <v>0</v>
      </c>
      <c r="K191">
        <v>0.76327887892914703</v>
      </c>
      <c r="L191" s="152">
        <v>136463.6728</v>
      </c>
      <c r="M191" s="151">
        <v>36779.5</v>
      </c>
      <c r="N191">
        <v>35</v>
      </c>
      <c r="O191" t="s">
        <v>1556</v>
      </c>
      <c r="P191">
        <v>0</v>
      </c>
      <c r="Q191">
        <v>35.6</v>
      </c>
      <c r="R191">
        <v>11255.3</v>
      </c>
      <c r="S191">
        <v>948.80154500000003</v>
      </c>
      <c r="T191">
        <v>1051.4543882294499</v>
      </c>
      <c r="U191">
        <v>6.7100251191096E-2</v>
      </c>
      <c r="V191">
        <v>9.0992221139353194E-2</v>
      </c>
      <c r="W191">
        <v>5.2698059213215102E-3</v>
      </c>
      <c r="X191">
        <v>10156.5</v>
      </c>
      <c r="Y191">
        <v>61.36</v>
      </c>
      <c r="Z191">
        <v>63712.376140808403</v>
      </c>
      <c r="AA191">
        <v>13.7746478873239</v>
      </c>
      <c r="AB191">
        <v>15.462867421773099</v>
      </c>
      <c r="AC191">
        <v>6</v>
      </c>
      <c r="AD191">
        <v>158.13359083333299</v>
      </c>
      <c r="AE191">
        <v>0.23749999999999999</v>
      </c>
      <c r="AF191">
        <v>0.105970652258642</v>
      </c>
      <c r="AG191">
        <v>0.16815817422079199</v>
      </c>
      <c r="AH191">
        <v>0.30186635723529298</v>
      </c>
      <c r="AI191">
        <v>238.813902858896</v>
      </c>
      <c r="AJ191">
        <v>4.03265937586887</v>
      </c>
      <c r="AK191">
        <v>0.726887641391607</v>
      </c>
      <c r="AL191">
        <v>2.55241924735311</v>
      </c>
      <c r="AM191">
        <v>0.5</v>
      </c>
      <c r="AN191">
        <v>1.5754818826653501</v>
      </c>
      <c r="AO191">
        <v>61</v>
      </c>
      <c r="AP191">
        <v>5.4794520547945202E-2</v>
      </c>
      <c r="AQ191">
        <v>5.33</v>
      </c>
      <c r="AR191">
        <v>3.6778008673653799</v>
      </c>
      <c r="AS191">
        <v>40973.040000000001</v>
      </c>
      <c r="AT191">
        <v>0.71287592367672403</v>
      </c>
      <c r="AU191">
        <v>10679064.859999999</v>
      </c>
    </row>
    <row r="192" spans="1:47" ht="15" x14ac:dyDescent="0.25">
      <c r="A192" s="150" t="s">
        <v>968</v>
      </c>
      <c r="B192" s="150" t="s">
        <v>180</v>
      </c>
      <c r="C192" t="s">
        <v>181</v>
      </c>
      <c r="D192" t="s">
        <v>1561</v>
      </c>
      <c r="E192">
        <v>74.938000000000002</v>
      </c>
      <c r="F192" t="s">
        <v>1561</v>
      </c>
      <c r="G192" s="151">
        <v>2336123</v>
      </c>
      <c r="H192">
        <v>0.56642479455671202</v>
      </c>
      <c r="I192">
        <v>2577126</v>
      </c>
      <c r="J192">
        <v>0</v>
      </c>
      <c r="K192">
        <v>0.58694344668962195</v>
      </c>
      <c r="L192" s="152">
        <v>81519.314599999998</v>
      </c>
      <c r="M192" s="151">
        <v>29080</v>
      </c>
      <c r="N192">
        <v>23</v>
      </c>
      <c r="O192">
        <v>135.12</v>
      </c>
      <c r="P192">
        <v>7</v>
      </c>
      <c r="Q192">
        <v>-372.55</v>
      </c>
      <c r="R192">
        <v>12138.6</v>
      </c>
      <c r="S192">
        <v>1781.2266999999999</v>
      </c>
      <c r="T192">
        <v>2310.12190880447</v>
      </c>
      <c r="U192">
        <v>0.58206662408552501</v>
      </c>
      <c r="V192">
        <v>0.200262694804653</v>
      </c>
      <c r="W192">
        <v>8.8302931906421595E-3</v>
      </c>
      <c r="X192">
        <v>9359.5</v>
      </c>
      <c r="Y192">
        <v>127.23</v>
      </c>
      <c r="Z192">
        <v>53316.861903639103</v>
      </c>
      <c r="AA192">
        <v>11.5419847328244</v>
      </c>
      <c r="AB192">
        <v>14.000052660535999</v>
      </c>
      <c r="AC192">
        <v>14.06</v>
      </c>
      <c r="AD192">
        <v>126.68753200569</v>
      </c>
      <c r="AE192">
        <v>0.51060000000000005</v>
      </c>
      <c r="AF192">
        <v>0.11710134704184701</v>
      </c>
      <c r="AG192">
        <v>0.166850100993683</v>
      </c>
      <c r="AH192">
        <v>0.28904767054895097</v>
      </c>
      <c r="AI192">
        <v>137.71576633114699</v>
      </c>
      <c r="AJ192">
        <v>8.7775038625699597</v>
      </c>
      <c r="AK192">
        <v>1.5801647758078801</v>
      </c>
      <c r="AL192">
        <v>3.7243289319739299</v>
      </c>
      <c r="AM192">
        <v>2.23</v>
      </c>
      <c r="AN192">
        <v>0.877459936491228</v>
      </c>
      <c r="AO192">
        <v>22</v>
      </c>
      <c r="AP192">
        <v>0.13865546218487401</v>
      </c>
      <c r="AQ192">
        <v>19.09</v>
      </c>
      <c r="AR192">
        <v>2.5025683508006198</v>
      </c>
      <c r="AS192">
        <v>539891.32999999996</v>
      </c>
      <c r="AT192">
        <v>0.78488979907311396</v>
      </c>
      <c r="AU192">
        <v>21621671.969999999</v>
      </c>
    </row>
    <row r="193" spans="1:47" ht="15" x14ac:dyDescent="0.25">
      <c r="A193" s="150" t="s">
        <v>969</v>
      </c>
      <c r="B193" s="150" t="s">
        <v>182</v>
      </c>
      <c r="C193" t="s">
        <v>183</v>
      </c>
      <c r="D193" t="s">
        <v>1561</v>
      </c>
      <c r="E193">
        <v>86.162999999999997</v>
      </c>
      <c r="F193" t="s">
        <v>1561</v>
      </c>
      <c r="G193" s="151">
        <v>-474589</v>
      </c>
      <c r="H193">
        <v>0.20811459639509899</v>
      </c>
      <c r="I193">
        <v>-474589</v>
      </c>
      <c r="J193">
        <v>2.72603195366641E-3</v>
      </c>
      <c r="K193">
        <v>0.77738340333355804</v>
      </c>
      <c r="L193" s="152">
        <v>158133.4086</v>
      </c>
      <c r="M193" s="151">
        <v>34405</v>
      </c>
      <c r="N193">
        <v>177</v>
      </c>
      <c r="O193">
        <v>141.56</v>
      </c>
      <c r="P193">
        <v>10</v>
      </c>
      <c r="Q193">
        <v>40.6</v>
      </c>
      <c r="R193">
        <v>14475.7</v>
      </c>
      <c r="S193">
        <v>2612.2783009999998</v>
      </c>
      <c r="T193">
        <v>3315.1612605359801</v>
      </c>
      <c r="U193">
        <v>0.439903959145584</v>
      </c>
      <c r="V193">
        <v>0.20219948647806801</v>
      </c>
      <c r="W193">
        <v>8.2252660414377492E-3</v>
      </c>
      <c r="X193">
        <v>11406.6</v>
      </c>
      <c r="Y193">
        <v>186.09</v>
      </c>
      <c r="Z193">
        <v>71242.083561717503</v>
      </c>
      <c r="AA193">
        <v>13.640186915887901</v>
      </c>
      <c r="AB193">
        <v>14.0377145520984</v>
      </c>
      <c r="AC193">
        <v>20</v>
      </c>
      <c r="AD193">
        <v>130.61391505</v>
      </c>
      <c r="AE193">
        <v>0.2969</v>
      </c>
      <c r="AF193">
        <v>9.6966622921084697E-2</v>
      </c>
      <c r="AG193">
        <v>0.182250536660023</v>
      </c>
      <c r="AH193">
        <v>0.29478102519765598</v>
      </c>
      <c r="AI193">
        <v>204.76378791464799</v>
      </c>
      <c r="AJ193">
        <v>5.0765117405122497</v>
      </c>
      <c r="AK193">
        <v>0.76053952140587</v>
      </c>
      <c r="AL193">
        <v>3.65295113105253</v>
      </c>
      <c r="AM193">
        <v>1.03</v>
      </c>
      <c r="AN193">
        <v>0.92842782271824298</v>
      </c>
      <c r="AO193">
        <v>24</v>
      </c>
      <c r="AP193">
        <v>3.9682539682539701E-2</v>
      </c>
      <c r="AQ193">
        <v>25.58</v>
      </c>
      <c r="AR193">
        <v>3.8052636903211701</v>
      </c>
      <c r="AS193">
        <v>-260678.3</v>
      </c>
      <c r="AT193">
        <v>0.47584261326884297</v>
      </c>
      <c r="AU193">
        <v>37814686.560000002</v>
      </c>
    </row>
    <row r="194" spans="1:47" ht="15" x14ac:dyDescent="0.25">
      <c r="A194" s="150" t="s">
        <v>970</v>
      </c>
      <c r="B194" s="150" t="s">
        <v>631</v>
      </c>
      <c r="C194" t="s">
        <v>335</v>
      </c>
      <c r="D194" t="s">
        <v>1561</v>
      </c>
      <c r="E194">
        <v>86.930999999999997</v>
      </c>
      <c r="F194" t="s">
        <v>1561</v>
      </c>
      <c r="G194" s="151">
        <v>50000</v>
      </c>
      <c r="H194">
        <v>0.227308680140933</v>
      </c>
      <c r="I194">
        <v>-29941</v>
      </c>
      <c r="J194">
        <v>0</v>
      </c>
      <c r="K194">
        <v>0.62668787049468899</v>
      </c>
      <c r="L194" s="152">
        <v>227246.42689999999</v>
      </c>
      <c r="M194" s="151">
        <v>33580</v>
      </c>
      <c r="N194">
        <v>70</v>
      </c>
      <c r="O194">
        <v>60.45</v>
      </c>
      <c r="P194">
        <v>9</v>
      </c>
      <c r="Q194">
        <v>-19.79</v>
      </c>
      <c r="R194">
        <v>12686.6</v>
      </c>
      <c r="S194">
        <v>1893.8525139999999</v>
      </c>
      <c r="T194">
        <v>2350.4012446840802</v>
      </c>
      <c r="U194">
        <v>0.485051079854046</v>
      </c>
      <c r="V194">
        <v>0.16127451569863899</v>
      </c>
      <c r="W194">
        <v>0</v>
      </c>
      <c r="X194">
        <v>10222.299999999999</v>
      </c>
      <c r="Y194">
        <v>142.18</v>
      </c>
      <c r="Z194">
        <v>54214.055774370499</v>
      </c>
      <c r="AA194">
        <v>14.4480519480519</v>
      </c>
      <c r="AB194">
        <v>13.320104895203301</v>
      </c>
      <c r="AC194">
        <v>20.11</v>
      </c>
      <c r="AD194">
        <v>94.174665042267506</v>
      </c>
      <c r="AE194">
        <v>0.21379999999999999</v>
      </c>
      <c r="AF194">
        <v>0.12180096055211299</v>
      </c>
      <c r="AG194">
        <v>0.158752700774521</v>
      </c>
      <c r="AH194">
        <v>0.28093506526505801</v>
      </c>
      <c r="AI194">
        <v>186.78962452722399</v>
      </c>
      <c r="AJ194">
        <v>5.7421900370881298</v>
      </c>
      <c r="AK194">
        <v>1.31097542911418</v>
      </c>
      <c r="AL194">
        <v>3.5378476164092398</v>
      </c>
      <c r="AM194">
        <v>3.5</v>
      </c>
      <c r="AN194">
        <v>1.3566989341153799</v>
      </c>
      <c r="AO194">
        <v>191</v>
      </c>
      <c r="AP194">
        <v>3.2882011605415901E-2</v>
      </c>
      <c r="AQ194">
        <v>3.26</v>
      </c>
      <c r="AR194">
        <v>2.7729532560571299</v>
      </c>
      <c r="AS194">
        <v>278702.77</v>
      </c>
      <c r="AT194">
        <v>0.50300467413623895</v>
      </c>
      <c r="AU194">
        <v>24026586.93</v>
      </c>
    </row>
    <row r="195" spans="1:47" ht="15" x14ac:dyDescent="0.25">
      <c r="A195" s="150" t="s">
        <v>971</v>
      </c>
      <c r="B195" s="150" t="s">
        <v>466</v>
      </c>
      <c r="C195" t="s">
        <v>196</v>
      </c>
      <c r="D195" t="s">
        <v>1561</v>
      </c>
      <c r="E195">
        <v>97.837999999999994</v>
      </c>
      <c r="F195" t="s">
        <v>1561</v>
      </c>
      <c r="G195" s="151">
        <v>302152</v>
      </c>
      <c r="H195">
        <v>0.903399939529269</v>
      </c>
      <c r="I195">
        <v>302152</v>
      </c>
      <c r="J195">
        <v>0</v>
      </c>
      <c r="K195">
        <v>0.69642773621062803</v>
      </c>
      <c r="L195" s="152">
        <v>179702.61410000001</v>
      </c>
      <c r="M195" s="151">
        <v>35068.5</v>
      </c>
      <c r="N195">
        <v>87</v>
      </c>
      <c r="O195">
        <v>7.04</v>
      </c>
      <c r="P195">
        <v>0</v>
      </c>
      <c r="Q195">
        <v>80.78</v>
      </c>
      <c r="R195">
        <v>13404.5</v>
      </c>
      <c r="S195">
        <v>489.41065300000002</v>
      </c>
      <c r="T195">
        <v>544.14454985217105</v>
      </c>
      <c r="U195">
        <v>0.172842829393826</v>
      </c>
      <c r="V195">
        <v>0.103159899954201</v>
      </c>
      <c r="W195">
        <v>3.82092214081821E-3</v>
      </c>
      <c r="X195">
        <v>12056.2</v>
      </c>
      <c r="Y195">
        <v>37.619999999999997</v>
      </c>
      <c r="Z195">
        <v>61819.590643274903</v>
      </c>
      <c r="AA195">
        <v>16.75</v>
      </c>
      <c r="AB195">
        <v>13.009320919723599</v>
      </c>
      <c r="AC195">
        <v>9.1999999999999993</v>
      </c>
      <c r="AD195">
        <v>53.196810108695701</v>
      </c>
      <c r="AE195">
        <v>0.4037</v>
      </c>
      <c r="AF195">
        <v>0.122048615818656</v>
      </c>
      <c r="AG195">
        <v>0.14906299620455801</v>
      </c>
      <c r="AH195">
        <v>0.27575665411221301</v>
      </c>
      <c r="AI195">
        <v>260.06176861867402</v>
      </c>
      <c r="AJ195">
        <v>4.9504801338812197</v>
      </c>
      <c r="AK195">
        <v>1.0787784910078</v>
      </c>
      <c r="AL195">
        <v>2.3099173456319702</v>
      </c>
      <c r="AM195">
        <v>1.5</v>
      </c>
      <c r="AN195">
        <v>1.3071898547296401</v>
      </c>
      <c r="AO195">
        <v>63</v>
      </c>
      <c r="AP195">
        <v>7.5461454940282294E-2</v>
      </c>
      <c r="AQ195">
        <v>2.9</v>
      </c>
      <c r="AR195">
        <v>4.04569567142957</v>
      </c>
      <c r="AS195">
        <v>-25228.39</v>
      </c>
      <c r="AT195">
        <v>0.404522820588823</v>
      </c>
      <c r="AU195">
        <v>6560302.8099999996</v>
      </c>
    </row>
    <row r="196" spans="1:47" ht="15" x14ac:dyDescent="0.25">
      <c r="A196" s="150" t="s">
        <v>972</v>
      </c>
      <c r="B196" s="150" t="s">
        <v>550</v>
      </c>
      <c r="C196" t="s">
        <v>244</v>
      </c>
      <c r="D196" t="s">
        <v>1561</v>
      </c>
      <c r="E196">
        <v>96.918000000000006</v>
      </c>
      <c r="F196" t="s">
        <v>1561</v>
      </c>
      <c r="G196" s="151">
        <v>635317</v>
      </c>
      <c r="H196">
        <v>0.71328248659637306</v>
      </c>
      <c r="I196">
        <v>635317</v>
      </c>
      <c r="J196">
        <v>4.4223343770632903E-3</v>
      </c>
      <c r="K196">
        <v>0.73722449660687495</v>
      </c>
      <c r="L196" s="152">
        <v>154542.73790000001</v>
      </c>
      <c r="M196" s="151">
        <v>35765</v>
      </c>
      <c r="N196">
        <v>55</v>
      </c>
      <c r="O196">
        <v>32.96</v>
      </c>
      <c r="P196">
        <v>0</v>
      </c>
      <c r="Q196">
        <v>139.72</v>
      </c>
      <c r="R196">
        <v>10471.4</v>
      </c>
      <c r="S196">
        <v>1160.323087</v>
      </c>
      <c r="T196">
        <v>1401.3806113360499</v>
      </c>
      <c r="U196">
        <v>0.27107095129272402</v>
      </c>
      <c r="V196">
        <v>0.17238181868564301</v>
      </c>
      <c r="W196">
        <v>0</v>
      </c>
      <c r="X196">
        <v>8670.1</v>
      </c>
      <c r="Y196">
        <v>76.8</v>
      </c>
      <c r="Z196">
        <v>54545.028645833299</v>
      </c>
      <c r="AA196">
        <v>12.512499999999999</v>
      </c>
      <c r="AB196">
        <v>15.108373528645799</v>
      </c>
      <c r="AC196">
        <v>6</v>
      </c>
      <c r="AD196">
        <v>193.38718116666701</v>
      </c>
      <c r="AE196">
        <v>0.26119999999999999</v>
      </c>
      <c r="AF196">
        <v>0.10600402076295</v>
      </c>
      <c r="AG196">
        <v>0.197363082906165</v>
      </c>
      <c r="AH196">
        <v>0.30686674773420403</v>
      </c>
      <c r="AI196">
        <v>194.72938402371</v>
      </c>
      <c r="AJ196">
        <v>4.7765497523777496</v>
      </c>
      <c r="AK196">
        <v>0.90392832010763502</v>
      </c>
      <c r="AL196">
        <v>2.34299890683296</v>
      </c>
      <c r="AM196">
        <v>2.5</v>
      </c>
      <c r="AN196">
        <v>1.7545143489238799</v>
      </c>
      <c r="AO196">
        <v>83</v>
      </c>
      <c r="AP196">
        <v>0</v>
      </c>
      <c r="AQ196">
        <v>4.55</v>
      </c>
      <c r="AR196">
        <v>3.2060627258274299</v>
      </c>
      <c r="AS196">
        <v>28655.16</v>
      </c>
      <c r="AT196">
        <v>0.43358134478319199</v>
      </c>
      <c r="AU196">
        <v>12150157.91</v>
      </c>
    </row>
    <row r="197" spans="1:47" ht="15" x14ac:dyDescent="0.25">
      <c r="A197" s="150" t="s">
        <v>973</v>
      </c>
      <c r="B197" s="150" t="s">
        <v>184</v>
      </c>
      <c r="C197" t="s">
        <v>185</v>
      </c>
      <c r="D197" t="s">
        <v>1561</v>
      </c>
      <c r="E197">
        <v>81.628</v>
      </c>
      <c r="F197" t="s">
        <v>1561</v>
      </c>
      <c r="G197" s="151">
        <v>-870806</v>
      </c>
      <c r="H197">
        <v>6.8003375137084293E-2</v>
      </c>
      <c r="I197">
        <v>-646006</v>
      </c>
      <c r="J197">
        <v>7.2573914120719799E-2</v>
      </c>
      <c r="K197">
        <v>0.692052073543586</v>
      </c>
      <c r="L197" s="152">
        <v>173611.8499</v>
      </c>
      <c r="M197" s="151">
        <v>31730.5</v>
      </c>
      <c r="N197">
        <v>112</v>
      </c>
      <c r="O197">
        <v>186.69</v>
      </c>
      <c r="P197">
        <v>37</v>
      </c>
      <c r="Q197">
        <v>-374.99</v>
      </c>
      <c r="R197">
        <v>13106.5</v>
      </c>
      <c r="S197">
        <v>3309.2009579999999</v>
      </c>
      <c r="T197">
        <v>4157.6275766573999</v>
      </c>
      <c r="U197">
        <v>0.665148705967466</v>
      </c>
      <c r="V197">
        <v>0.140720215215168</v>
      </c>
      <c r="W197">
        <v>1.6912600869614498E-2</v>
      </c>
      <c r="X197">
        <v>10431.9</v>
      </c>
      <c r="Y197">
        <v>222.06</v>
      </c>
      <c r="Z197">
        <v>63793.981896784702</v>
      </c>
      <c r="AA197">
        <v>14.493670886076</v>
      </c>
      <c r="AB197">
        <v>14.9022829775736</v>
      </c>
      <c r="AC197">
        <v>43</v>
      </c>
      <c r="AD197">
        <v>76.958161813953495</v>
      </c>
      <c r="AE197">
        <v>0.46310000000000001</v>
      </c>
      <c r="AF197">
        <v>0.116804848996219</v>
      </c>
      <c r="AG197">
        <v>0.15699173184103801</v>
      </c>
      <c r="AH197">
        <v>0.27432622586243599</v>
      </c>
      <c r="AI197">
        <v>151.820637784307</v>
      </c>
      <c r="AJ197">
        <v>7.7502631343238999</v>
      </c>
      <c r="AK197">
        <v>1.91829625501339</v>
      </c>
      <c r="AL197">
        <v>4.0281059304744202</v>
      </c>
      <c r="AM197">
        <v>1.35</v>
      </c>
      <c r="AN197">
        <v>0.75316298131805404</v>
      </c>
      <c r="AO197">
        <v>143</v>
      </c>
      <c r="AP197">
        <v>0.12806830309498399</v>
      </c>
      <c r="AQ197">
        <v>3.31</v>
      </c>
      <c r="AR197">
        <v>3.5801312693786098</v>
      </c>
      <c r="AS197">
        <v>-150284.6</v>
      </c>
      <c r="AT197">
        <v>0.44858764563027398</v>
      </c>
      <c r="AU197">
        <v>43371908.450000003</v>
      </c>
    </row>
    <row r="198" spans="1:47" ht="15" x14ac:dyDescent="0.25">
      <c r="A198" s="150" t="s">
        <v>974</v>
      </c>
      <c r="B198" s="150" t="s">
        <v>763</v>
      </c>
      <c r="C198" t="s">
        <v>119</v>
      </c>
      <c r="D198" t="s">
        <v>1561</v>
      </c>
      <c r="E198">
        <v>82.132999999999996</v>
      </c>
      <c r="F198" t="s">
        <v>1561</v>
      </c>
      <c r="G198" s="151">
        <v>686976</v>
      </c>
      <c r="H198">
        <v>0.49932207092082698</v>
      </c>
      <c r="I198">
        <v>679628</v>
      </c>
      <c r="J198">
        <v>0</v>
      </c>
      <c r="K198">
        <v>0.65548251774398203</v>
      </c>
      <c r="L198" s="152">
        <v>134067.85320000001</v>
      </c>
      <c r="M198" s="151">
        <v>32896.5</v>
      </c>
      <c r="N198">
        <v>23</v>
      </c>
      <c r="O198">
        <v>14.5</v>
      </c>
      <c r="P198">
        <v>1</v>
      </c>
      <c r="Q198">
        <v>-23.62</v>
      </c>
      <c r="R198">
        <v>14666.6</v>
      </c>
      <c r="S198">
        <v>537.84133699999995</v>
      </c>
      <c r="T198">
        <v>658.24334190628997</v>
      </c>
      <c r="U198">
        <v>0.42154983710372601</v>
      </c>
      <c r="V198">
        <v>0.18856037091845901</v>
      </c>
      <c r="W198">
        <v>0</v>
      </c>
      <c r="X198">
        <v>11983.9</v>
      </c>
      <c r="Y198">
        <v>35.17</v>
      </c>
      <c r="Z198">
        <v>52890.389536536801</v>
      </c>
      <c r="AA198">
        <v>18.5945945945946</v>
      </c>
      <c r="AB198">
        <v>15.292616917827701</v>
      </c>
      <c r="AC198">
        <v>3.5</v>
      </c>
      <c r="AD198">
        <v>153.668953428571</v>
      </c>
      <c r="AE198">
        <v>0.30880000000000002</v>
      </c>
      <c r="AF198">
        <v>0.108896933540269</v>
      </c>
      <c r="AG198">
        <v>0.21065442128534401</v>
      </c>
      <c r="AH198">
        <v>0.32150117630681901</v>
      </c>
      <c r="AI198">
        <v>312.41183680160299</v>
      </c>
      <c r="AJ198">
        <v>6.9525363629871197</v>
      </c>
      <c r="AK198">
        <v>1.3365526578903499</v>
      </c>
      <c r="AL198">
        <v>2.9343371342871398</v>
      </c>
      <c r="AM198">
        <v>0.5</v>
      </c>
      <c r="AN198">
        <v>1.89983043402704</v>
      </c>
      <c r="AO198">
        <v>163</v>
      </c>
      <c r="AP198">
        <v>0.97433366238894403</v>
      </c>
      <c r="AQ198">
        <v>1.83</v>
      </c>
      <c r="AR198">
        <v>2.8490751907084002</v>
      </c>
      <c r="AS198">
        <v>9950.19</v>
      </c>
      <c r="AT198">
        <v>0.40446665944698301</v>
      </c>
      <c r="AU198">
        <v>7888330.1699999999</v>
      </c>
    </row>
    <row r="199" spans="1:47" ht="15" x14ac:dyDescent="0.25">
      <c r="A199" s="150" t="s">
        <v>975</v>
      </c>
      <c r="B199" s="150" t="s">
        <v>489</v>
      </c>
      <c r="C199" t="s">
        <v>122</v>
      </c>
      <c r="D199" t="s">
        <v>1561</v>
      </c>
      <c r="E199">
        <v>95.468999999999994</v>
      </c>
      <c r="F199" t="s">
        <v>1561</v>
      </c>
      <c r="G199" s="151">
        <v>11114919</v>
      </c>
      <c r="H199">
        <v>0.155323762949098</v>
      </c>
      <c r="I199">
        <v>7815142</v>
      </c>
      <c r="J199">
        <v>1.7191688507017099E-2</v>
      </c>
      <c r="K199">
        <v>0.72027356066733506</v>
      </c>
      <c r="L199" s="152">
        <v>210415.3615</v>
      </c>
      <c r="M199" s="151">
        <v>50080</v>
      </c>
      <c r="N199">
        <v>0</v>
      </c>
      <c r="O199">
        <v>221.13</v>
      </c>
      <c r="P199">
        <v>0</v>
      </c>
      <c r="Q199">
        <v>-16.37</v>
      </c>
      <c r="R199">
        <v>12350.8</v>
      </c>
      <c r="S199">
        <v>7566.9063269999997</v>
      </c>
      <c r="T199">
        <v>9337.7838372113092</v>
      </c>
      <c r="U199">
        <v>0.26031132603975699</v>
      </c>
      <c r="V199">
        <v>0.15461485320961299</v>
      </c>
      <c r="W199">
        <v>5.3312995637404603E-2</v>
      </c>
      <c r="X199">
        <v>10008.5</v>
      </c>
      <c r="Y199">
        <v>474.45</v>
      </c>
      <c r="Z199">
        <v>73773.199683844403</v>
      </c>
      <c r="AA199">
        <v>13.1819960861057</v>
      </c>
      <c r="AB199">
        <v>15.948796136579199</v>
      </c>
      <c r="AC199">
        <v>40.799999999999997</v>
      </c>
      <c r="AD199">
        <v>185.46339036764701</v>
      </c>
      <c r="AE199" t="s">
        <v>1556</v>
      </c>
      <c r="AF199">
        <v>0.114163992177597</v>
      </c>
      <c r="AG199">
        <v>0.13417214484873899</v>
      </c>
      <c r="AH199">
        <v>0.25369374987548499</v>
      </c>
      <c r="AI199">
        <v>147.06009984944299</v>
      </c>
      <c r="AJ199">
        <v>4.0570703187483703</v>
      </c>
      <c r="AK199">
        <v>1.1209118521913399</v>
      </c>
      <c r="AL199">
        <v>3.1230310211270802</v>
      </c>
      <c r="AM199">
        <v>2.16</v>
      </c>
      <c r="AN199">
        <v>0.54184436917316803</v>
      </c>
      <c r="AO199">
        <v>28</v>
      </c>
      <c r="AP199">
        <v>3.9270687237026598E-2</v>
      </c>
      <c r="AQ199">
        <v>38.29</v>
      </c>
      <c r="AR199">
        <v>3.4113135459963702</v>
      </c>
      <c r="AS199">
        <v>-97244.149999999907</v>
      </c>
      <c r="AT199">
        <v>0.26021349095935598</v>
      </c>
      <c r="AU199">
        <v>93457610.120000005</v>
      </c>
    </row>
    <row r="200" spans="1:47" ht="15" x14ac:dyDescent="0.25">
      <c r="A200" s="150" t="s">
        <v>976</v>
      </c>
      <c r="B200" s="150" t="s">
        <v>186</v>
      </c>
      <c r="C200" t="s">
        <v>132</v>
      </c>
      <c r="D200" t="s">
        <v>1561</v>
      </c>
      <c r="E200">
        <v>78.021000000000001</v>
      </c>
      <c r="F200" t="s">
        <v>1561</v>
      </c>
      <c r="G200" s="151">
        <v>44819</v>
      </c>
      <c r="H200">
        <v>0.20881394370583201</v>
      </c>
      <c r="I200">
        <v>28205</v>
      </c>
      <c r="J200">
        <v>0</v>
      </c>
      <c r="K200">
        <v>0.69182585284617504</v>
      </c>
      <c r="L200" s="152">
        <v>91424.011499999993</v>
      </c>
      <c r="M200" s="151">
        <v>29902</v>
      </c>
      <c r="N200">
        <v>62</v>
      </c>
      <c r="O200">
        <v>169.63</v>
      </c>
      <c r="P200">
        <v>5.69</v>
      </c>
      <c r="Q200">
        <v>-117.69</v>
      </c>
      <c r="R200">
        <v>13379.5</v>
      </c>
      <c r="S200">
        <v>1561.63033</v>
      </c>
      <c r="T200">
        <v>2070.4517317329301</v>
      </c>
      <c r="U200">
        <v>0.66486263685721303</v>
      </c>
      <c r="V200">
        <v>0.172732252196972</v>
      </c>
      <c r="W200">
        <v>6.4035641520871303E-4</v>
      </c>
      <c r="X200">
        <v>10091.4</v>
      </c>
      <c r="Y200">
        <v>108.23</v>
      </c>
      <c r="Z200">
        <v>61470.784440543299</v>
      </c>
      <c r="AA200">
        <v>13.872881355932201</v>
      </c>
      <c r="AB200">
        <v>14.428812066894601</v>
      </c>
      <c r="AC200">
        <v>21.5</v>
      </c>
      <c r="AD200">
        <v>72.633968837209295</v>
      </c>
      <c r="AE200">
        <v>0.46310000000000001</v>
      </c>
      <c r="AF200">
        <v>0.114534483675562</v>
      </c>
      <c r="AG200">
        <v>0.20250063064533599</v>
      </c>
      <c r="AH200">
        <v>0.32179435008440099</v>
      </c>
      <c r="AI200">
        <v>201.00531730835399</v>
      </c>
      <c r="AJ200">
        <v>4.9478269872824097</v>
      </c>
      <c r="AK200">
        <v>1.6789907803858599</v>
      </c>
      <c r="AL200">
        <v>2.5124448862043498</v>
      </c>
      <c r="AM200">
        <v>0.5</v>
      </c>
      <c r="AN200">
        <v>1.4505556574498399</v>
      </c>
      <c r="AO200">
        <v>29</v>
      </c>
      <c r="AP200">
        <v>0</v>
      </c>
      <c r="AQ200">
        <v>15.66</v>
      </c>
      <c r="AR200">
        <v>3.3083728445110299</v>
      </c>
      <c r="AS200">
        <v>133164.44</v>
      </c>
      <c r="AT200">
        <v>0.60404464893073895</v>
      </c>
      <c r="AU200">
        <v>20893825.199999999</v>
      </c>
    </row>
    <row r="201" spans="1:47" ht="15" x14ac:dyDescent="0.25">
      <c r="A201" s="150" t="s">
        <v>977</v>
      </c>
      <c r="B201" s="150" t="s">
        <v>786</v>
      </c>
      <c r="C201" t="s">
        <v>188</v>
      </c>
      <c r="D201" t="s">
        <v>1561</v>
      </c>
      <c r="E201">
        <v>80.141000000000005</v>
      </c>
      <c r="F201" t="s">
        <v>1561</v>
      </c>
      <c r="G201" s="151">
        <v>1994648</v>
      </c>
      <c r="H201">
        <v>0.20096359106161599</v>
      </c>
      <c r="I201">
        <v>1639354</v>
      </c>
      <c r="J201">
        <v>1.3790986800163101E-2</v>
      </c>
      <c r="K201">
        <v>0.67469962316093401</v>
      </c>
      <c r="L201" s="152">
        <v>223056.06150000001</v>
      </c>
      <c r="M201" s="151">
        <v>31072</v>
      </c>
      <c r="N201">
        <v>180</v>
      </c>
      <c r="O201">
        <v>50.67</v>
      </c>
      <c r="P201">
        <v>0</v>
      </c>
      <c r="Q201">
        <v>-71.77</v>
      </c>
      <c r="R201">
        <v>13350.7</v>
      </c>
      <c r="S201">
        <v>2091.1726610000001</v>
      </c>
      <c r="T201">
        <v>2911.5140327806698</v>
      </c>
      <c r="U201">
        <v>0.99964104398742404</v>
      </c>
      <c r="V201">
        <v>0.19009043844801901</v>
      </c>
      <c r="W201">
        <v>0</v>
      </c>
      <c r="X201">
        <v>9589</v>
      </c>
      <c r="Y201">
        <v>155.94999999999999</v>
      </c>
      <c r="Z201">
        <v>54307.857967297197</v>
      </c>
      <c r="AA201">
        <v>13.517241379310301</v>
      </c>
      <c r="AB201">
        <v>13.409250791920501</v>
      </c>
      <c r="AC201">
        <v>23</v>
      </c>
      <c r="AD201">
        <v>90.920550478260907</v>
      </c>
      <c r="AE201">
        <v>0.28489999999999999</v>
      </c>
      <c r="AF201">
        <v>9.8793186894089904E-2</v>
      </c>
      <c r="AG201">
        <v>0.20251651977345</v>
      </c>
      <c r="AH201">
        <v>0.28680216653675</v>
      </c>
      <c r="AI201">
        <v>188.37277635966601</v>
      </c>
      <c r="AJ201">
        <v>6.4502077579203903</v>
      </c>
      <c r="AK201">
        <v>1.40305612814785</v>
      </c>
      <c r="AL201">
        <v>3.0142002437043098</v>
      </c>
      <c r="AM201">
        <v>1</v>
      </c>
      <c r="AN201">
        <v>1.52180986827923</v>
      </c>
      <c r="AO201">
        <v>382</v>
      </c>
      <c r="AP201">
        <v>3.3734939759036103E-2</v>
      </c>
      <c r="AQ201">
        <v>2.29</v>
      </c>
      <c r="AR201">
        <v>3.2251615146780601</v>
      </c>
      <c r="AS201">
        <v>-9904.7399999999907</v>
      </c>
      <c r="AT201">
        <v>0.467191349618442</v>
      </c>
      <c r="AU201">
        <v>27918623.899999999</v>
      </c>
    </row>
    <row r="202" spans="1:47" ht="15" x14ac:dyDescent="0.25">
      <c r="A202" s="150" t="s">
        <v>978</v>
      </c>
      <c r="B202" s="150" t="s">
        <v>187</v>
      </c>
      <c r="C202" t="s">
        <v>188</v>
      </c>
      <c r="D202" t="s">
        <v>1561</v>
      </c>
      <c r="E202">
        <v>84.396000000000001</v>
      </c>
      <c r="F202" t="s">
        <v>1561</v>
      </c>
      <c r="G202" s="151">
        <v>1616078</v>
      </c>
      <c r="H202">
        <v>0.22319958202677401</v>
      </c>
      <c r="I202">
        <v>1616078</v>
      </c>
      <c r="J202">
        <v>0</v>
      </c>
      <c r="K202">
        <v>0.63576061042372201</v>
      </c>
      <c r="L202" s="152">
        <v>133103.49230000001</v>
      </c>
      <c r="M202" s="151">
        <v>30660</v>
      </c>
      <c r="N202">
        <v>77</v>
      </c>
      <c r="O202">
        <v>44.01</v>
      </c>
      <c r="P202">
        <v>0</v>
      </c>
      <c r="Q202">
        <v>0.99000000000000898</v>
      </c>
      <c r="R202">
        <v>10791.5</v>
      </c>
      <c r="S202">
        <v>1956.405477</v>
      </c>
      <c r="T202">
        <v>2505.6667800292498</v>
      </c>
      <c r="U202">
        <v>0.58312920885367203</v>
      </c>
      <c r="V202">
        <v>0.208141567168594</v>
      </c>
      <c r="W202">
        <v>2.0086618271106002E-3</v>
      </c>
      <c r="X202">
        <v>8425.9</v>
      </c>
      <c r="Y202">
        <v>119.53</v>
      </c>
      <c r="Z202">
        <v>51819.902953233497</v>
      </c>
      <c r="AA202">
        <v>14.894736842105299</v>
      </c>
      <c r="AB202">
        <v>16.367484957751198</v>
      </c>
      <c r="AC202">
        <v>15.66</v>
      </c>
      <c r="AD202">
        <v>124.93010708812299</v>
      </c>
      <c r="AE202">
        <v>0.42749999999999999</v>
      </c>
      <c r="AF202">
        <v>0.102080030399613</v>
      </c>
      <c r="AG202">
        <v>0.187192783131538</v>
      </c>
      <c r="AH202">
        <v>0.293117351253398</v>
      </c>
      <c r="AI202">
        <v>179.89982349655801</v>
      </c>
      <c r="AJ202">
        <v>6.8852720360725899</v>
      </c>
      <c r="AK202">
        <v>1.88407311120393</v>
      </c>
      <c r="AL202">
        <v>3.2112246098244999</v>
      </c>
      <c r="AM202">
        <v>1.5</v>
      </c>
      <c r="AN202">
        <v>1.06987239678209</v>
      </c>
      <c r="AO202">
        <v>100</v>
      </c>
      <c r="AP202">
        <v>2.8089887640449398E-3</v>
      </c>
      <c r="AQ202">
        <v>4.2</v>
      </c>
      <c r="AR202">
        <v>2.73568993885335</v>
      </c>
      <c r="AS202">
        <v>140965</v>
      </c>
      <c r="AT202">
        <v>0.36150481498575399</v>
      </c>
      <c r="AU202">
        <v>21112573.789999999</v>
      </c>
    </row>
    <row r="203" spans="1:47" ht="15" x14ac:dyDescent="0.25">
      <c r="A203" s="150" t="s">
        <v>979</v>
      </c>
      <c r="B203" s="150" t="s">
        <v>746</v>
      </c>
      <c r="C203" t="s">
        <v>149</v>
      </c>
      <c r="D203" t="s">
        <v>1561</v>
      </c>
      <c r="E203">
        <v>91.281999999999996</v>
      </c>
      <c r="F203" t="s">
        <v>1561</v>
      </c>
      <c r="G203" s="151">
        <v>2759322</v>
      </c>
      <c r="H203">
        <v>0.741945452845021</v>
      </c>
      <c r="I203">
        <v>2784686</v>
      </c>
      <c r="J203">
        <v>0</v>
      </c>
      <c r="K203">
        <v>0.60239634514497498</v>
      </c>
      <c r="L203" s="152">
        <v>241659.75030000001</v>
      </c>
      <c r="M203" s="151">
        <v>33783.5</v>
      </c>
      <c r="N203">
        <v>206</v>
      </c>
      <c r="O203">
        <v>25.84</v>
      </c>
      <c r="P203">
        <v>0</v>
      </c>
      <c r="Q203">
        <v>78.760000000000005</v>
      </c>
      <c r="R203">
        <v>11353.4</v>
      </c>
      <c r="S203">
        <v>1105.8781429999999</v>
      </c>
      <c r="T203">
        <v>1306.0360504576099</v>
      </c>
      <c r="U203">
        <v>0.32510426241419998</v>
      </c>
      <c r="V203">
        <v>0.13611025676994501</v>
      </c>
      <c r="W203">
        <v>1.37425014647387E-2</v>
      </c>
      <c r="X203">
        <v>9613.4</v>
      </c>
      <c r="Y203">
        <v>76</v>
      </c>
      <c r="Z203">
        <v>53555.684210526299</v>
      </c>
      <c r="AA203">
        <v>12.5657894736842</v>
      </c>
      <c r="AB203">
        <v>14.551028197368399</v>
      </c>
      <c r="AC203">
        <v>9.75</v>
      </c>
      <c r="AD203">
        <v>113.42339928205099</v>
      </c>
      <c r="AE203">
        <v>0.48680000000000001</v>
      </c>
      <c r="AF203">
        <v>0.110110062036544</v>
      </c>
      <c r="AG203">
        <v>0.195393254223649</v>
      </c>
      <c r="AH203">
        <v>0.30974511652467801</v>
      </c>
      <c r="AI203">
        <v>201.718427488624</v>
      </c>
      <c r="AJ203">
        <v>5.6466153239254799</v>
      </c>
      <c r="AK203">
        <v>0.73391283688070397</v>
      </c>
      <c r="AL203">
        <v>2.6010301870214598</v>
      </c>
      <c r="AM203">
        <v>2</v>
      </c>
      <c r="AN203">
        <v>1.49947236678369</v>
      </c>
      <c r="AO203">
        <v>109</v>
      </c>
      <c r="AP203">
        <v>0</v>
      </c>
      <c r="AQ203">
        <v>3.56</v>
      </c>
      <c r="AR203">
        <v>3.72396198490754</v>
      </c>
      <c r="AS203">
        <v>-110500.83</v>
      </c>
      <c r="AT203">
        <v>0.34827023834618298</v>
      </c>
      <c r="AU203">
        <v>12555468.609999999</v>
      </c>
    </row>
    <row r="204" spans="1:47" ht="15" x14ac:dyDescent="0.25">
      <c r="A204" s="150" t="s">
        <v>1541</v>
      </c>
      <c r="B204" s="150" t="s">
        <v>189</v>
      </c>
      <c r="C204" t="s">
        <v>109</v>
      </c>
      <c r="D204" t="s">
        <v>1561</v>
      </c>
      <c r="E204">
        <v>63.350999999999999</v>
      </c>
      <c r="F204" t="s">
        <v>1561</v>
      </c>
      <c r="G204" s="151">
        <v>-532451</v>
      </c>
      <c r="H204">
        <v>5.3053993194824199E-2</v>
      </c>
      <c r="I204">
        <v>-532451</v>
      </c>
      <c r="J204">
        <v>0</v>
      </c>
      <c r="K204">
        <v>0.74513373436589903</v>
      </c>
      <c r="L204" s="152">
        <v>73610.731400000004</v>
      </c>
      <c r="M204" s="151">
        <v>29773.5</v>
      </c>
      <c r="N204">
        <v>31</v>
      </c>
      <c r="O204">
        <v>475.54</v>
      </c>
      <c r="P204">
        <v>251.21</v>
      </c>
      <c r="Q204">
        <v>-145.44</v>
      </c>
      <c r="R204">
        <v>13231.5</v>
      </c>
      <c r="S204">
        <v>3357.8330970000002</v>
      </c>
      <c r="T204">
        <v>4717.6555950619904</v>
      </c>
      <c r="U204">
        <v>0.88079793413269802</v>
      </c>
      <c r="V204">
        <v>0.20322541242734099</v>
      </c>
      <c r="W204">
        <v>9.6893821283339406E-3</v>
      </c>
      <c r="X204">
        <v>9417.7000000000007</v>
      </c>
      <c r="Y204">
        <v>250.46</v>
      </c>
      <c r="Z204">
        <v>64600.518965104202</v>
      </c>
      <c r="AA204">
        <v>13.1977186311787</v>
      </c>
      <c r="AB204">
        <v>13.406664126008099</v>
      </c>
      <c r="AC204">
        <v>32.4</v>
      </c>
      <c r="AD204">
        <v>103.636823981481</v>
      </c>
      <c r="AE204">
        <v>0.48680000000000001</v>
      </c>
      <c r="AF204">
        <v>0.12803883017133999</v>
      </c>
      <c r="AG204">
        <v>0.13587979678991499</v>
      </c>
      <c r="AH204">
        <v>0.26925090288626002</v>
      </c>
      <c r="AI204">
        <v>175.86579884735701</v>
      </c>
      <c r="AJ204">
        <v>6.7695047990950501</v>
      </c>
      <c r="AK204">
        <v>1.6729172537119299</v>
      </c>
      <c r="AL204">
        <v>2.4870548898612799</v>
      </c>
      <c r="AM204">
        <v>1.5</v>
      </c>
      <c r="AN204">
        <v>0.67626395131640205</v>
      </c>
      <c r="AO204">
        <v>7</v>
      </c>
      <c r="AP204">
        <v>0</v>
      </c>
      <c r="AQ204">
        <v>18.43</v>
      </c>
      <c r="AR204">
        <v>6.7395899015954903</v>
      </c>
      <c r="AS204">
        <v>-536398.73</v>
      </c>
      <c r="AT204">
        <v>0.14426631944721199</v>
      </c>
      <c r="AU204">
        <v>44429327.939999998</v>
      </c>
    </row>
    <row r="205" spans="1:47" ht="15" x14ac:dyDescent="0.25">
      <c r="A205" s="150" t="s">
        <v>980</v>
      </c>
      <c r="B205" s="150" t="s">
        <v>190</v>
      </c>
      <c r="C205" t="s">
        <v>104</v>
      </c>
      <c r="D205" t="s">
        <v>1561</v>
      </c>
      <c r="E205">
        <v>84.968999999999994</v>
      </c>
      <c r="F205" t="s">
        <v>1561</v>
      </c>
      <c r="G205" s="151">
        <v>2186457</v>
      </c>
      <c r="H205">
        <v>0.20088687482620801</v>
      </c>
      <c r="I205">
        <v>2016703</v>
      </c>
      <c r="J205">
        <v>0</v>
      </c>
      <c r="K205">
        <v>0.68418460967663297</v>
      </c>
      <c r="L205" s="152">
        <v>161822.1912</v>
      </c>
      <c r="M205" s="151">
        <v>32744</v>
      </c>
      <c r="N205">
        <v>86</v>
      </c>
      <c r="O205">
        <v>88.27</v>
      </c>
      <c r="P205">
        <v>20.49</v>
      </c>
      <c r="Q205">
        <v>84.84</v>
      </c>
      <c r="R205">
        <v>11506.6</v>
      </c>
      <c r="S205">
        <v>2058.9375060000002</v>
      </c>
      <c r="T205">
        <v>2590.1142993245498</v>
      </c>
      <c r="U205">
        <v>0.50863427760589797</v>
      </c>
      <c r="V205">
        <v>0.159130005668079</v>
      </c>
      <c r="W205">
        <v>1.8669522939857498E-2</v>
      </c>
      <c r="X205">
        <v>9146.7999999999993</v>
      </c>
      <c r="Y205">
        <v>124.94</v>
      </c>
      <c r="Z205">
        <v>63277.543060669101</v>
      </c>
      <c r="AA205">
        <v>14.825757575757599</v>
      </c>
      <c r="AB205">
        <v>16.479410164879098</v>
      </c>
      <c r="AC205">
        <v>11.5</v>
      </c>
      <c r="AD205">
        <v>179.03804400000001</v>
      </c>
      <c r="AE205">
        <v>0.34439999999999998</v>
      </c>
      <c r="AF205">
        <v>0.103403944749803</v>
      </c>
      <c r="AG205">
        <v>0.22041645574757901</v>
      </c>
      <c r="AH205">
        <v>0.32751183517992999</v>
      </c>
      <c r="AI205">
        <v>195.366784483647</v>
      </c>
      <c r="AJ205">
        <v>6.4394651558242701</v>
      </c>
      <c r="AK205">
        <v>1.7023011922992799</v>
      </c>
      <c r="AL205">
        <v>2.7929633211352201</v>
      </c>
      <c r="AM205">
        <v>1.35</v>
      </c>
      <c r="AN205">
        <v>1.2262828247575801</v>
      </c>
      <c r="AO205">
        <v>93</v>
      </c>
      <c r="AP205">
        <v>0</v>
      </c>
      <c r="AQ205">
        <v>6.3</v>
      </c>
      <c r="AR205">
        <v>3.5780197677685899</v>
      </c>
      <c r="AS205">
        <v>-197959.09</v>
      </c>
      <c r="AT205">
        <v>0.45932806363564199</v>
      </c>
      <c r="AU205">
        <v>23691338.309999999</v>
      </c>
    </row>
    <row r="206" spans="1:47" ht="15" x14ac:dyDescent="0.25">
      <c r="A206" s="150" t="s">
        <v>981</v>
      </c>
      <c r="B206" s="150" t="s">
        <v>638</v>
      </c>
      <c r="C206" t="s">
        <v>274</v>
      </c>
      <c r="D206" t="s">
        <v>1561</v>
      </c>
      <c r="E206">
        <v>92.462000000000003</v>
      </c>
      <c r="F206" t="s">
        <v>1561</v>
      </c>
      <c r="G206" s="151">
        <v>-223754</v>
      </c>
      <c r="H206">
        <v>0.33867777779885</v>
      </c>
      <c r="I206">
        <v>-220616</v>
      </c>
      <c r="J206">
        <v>0</v>
      </c>
      <c r="K206">
        <v>0.78006929917557899</v>
      </c>
      <c r="L206" s="152">
        <v>156826.60339999999</v>
      </c>
      <c r="M206" s="151">
        <v>41256</v>
      </c>
      <c r="N206">
        <v>22</v>
      </c>
      <c r="O206">
        <v>28.29</v>
      </c>
      <c r="P206">
        <v>0</v>
      </c>
      <c r="Q206">
        <v>129.21</v>
      </c>
      <c r="R206">
        <v>10511.6</v>
      </c>
      <c r="S206">
        <v>1250.707373</v>
      </c>
      <c r="T206">
        <v>1408.2735164765299</v>
      </c>
      <c r="U206">
        <v>0.27087190762087199</v>
      </c>
      <c r="V206">
        <v>0.101992137212739</v>
      </c>
      <c r="W206">
        <v>1.0380093921458001E-3</v>
      </c>
      <c r="X206">
        <v>9335.5</v>
      </c>
      <c r="Y206">
        <v>81.36</v>
      </c>
      <c r="Z206">
        <v>61431.968166175</v>
      </c>
      <c r="AA206">
        <v>13.4941176470588</v>
      </c>
      <c r="AB206">
        <v>15.3725095009833</v>
      </c>
      <c r="AC206">
        <v>11</v>
      </c>
      <c r="AD206">
        <v>113.700670272727</v>
      </c>
      <c r="AE206">
        <v>0.33250000000000002</v>
      </c>
      <c r="AF206">
        <v>0.138179276237864</v>
      </c>
      <c r="AG206">
        <v>0.133642604212975</v>
      </c>
      <c r="AH206">
        <v>0.27473366064509402</v>
      </c>
      <c r="AI206">
        <v>179.93097734780801</v>
      </c>
      <c r="AJ206">
        <v>4.3799403664221197</v>
      </c>
      <c r="AK206">
        <v>1.08908558884825</v>
      </c>
      <c r="AL206">
        <v>2.3046766589199299</v>
      </c>
      <c r="AM206">
        <v>2.6</v>
      </c>
      <c r="AN206">
        <v>2.02443753668389</v>
      </c>
      <c r="AO206">
        <v>48</v>
      </c>
      <c r="AP206">
        <v>0</v>
      </c>
      <c r="AQ206">
        <v>18.809999999999999</v>
      </c>
      <c r="AR206">
        <v>3.5614821563916101</v>
      </c>
      <c r="AS206">
        <v>-385</v>
      </c>
      <c r="AT206">
        <v>0.40892858796635601</v>
      </c>
      <c r="AU206">
        <v>13146961.66</v>
      </c>
    </row>
    <row r="207" spans="1:47" ht="15" x14ac:dyDescent="0.25">
      <c r="A207" s="150" t="s">
        <v>982</v>
      </c>
      <c r="B207" s="150" t="s">
        <v>359</v>
      </c>
      <c r="C207" t="s">
        <v>360</v>
      </c>
      <c r="D207" t="s">
        <v>1561</v>
      </c>
      <c r="E207">
        <v>88.441999999999993</v>
      </c>
      <c r="F207" t="s">
        <v>1561</v>
      </c>
      <c r="G207" s="151">
        <v>545763</v>
      </c>
      <c r="H207">
        <v>0.53179205843296296</v>
      </c>
      <c r="I207">
        <v>567428</v>
      </c>
      <c r="J207">
        <v>0</v>
      </c>
      <c r="K207">
        <v>0.65839802145850901</v>
      </c>
      <c r="L207" s="152">
        <v>122441.1551</v>
      </c>
      <c r="M207" s="151">
        <v>32784.5</v>
      </c>
      <c r="N207">
        <v>24</v>
      </c>
      <c r="O207">
        <v>30.72</v>
      </c>
      <c r="P207">
        <v>0</v>
      </c>
      <c r="Q207">
        <v>43.66</v>
      </c>
      <c r="R207">
        <v>11961.4</v>
      </c>
      <c r="S207">
        <v>959.15967999999998</v>
      </c>
      <c r="T207">
        <v>1190.80141374512</v>
      </c>
      <c r="U207">
        <v>0.49453854023555299</v>
      </c>
      <c r="V207">
        <v>0.14244993909668899</v>
      </c>
      <c r="W207">
        <v>1.0425792710552599E-3</v>
      </c>
      <c r="X207">
        <v>9634.6</v>
      </c>
      <c r="Y207">
        <v>65.08</v>
      </c>
      <c r="Z207">
        <v>55818.743392747398</v>
      </c>
      <c r="AA207">
        <v>12.5</v>
      </c>
      <c r="AB207">
        <v>14.738163491087899</v>
      </c>
      <c r="AC207">
        <v>8.2899999999999991</v>
      </c>
      <c r="AD207">
        <v>115.700805790109</v>
      </c>
      <c r="AE207">
        <v>0.28489999999999999</v>
      </c>
      <c r="AF207">
        <v>0.10648819692294</v>
      </c>
      <c r="AG207">
        <v>0.19518886776778899</v>
      </c>
      <c r="AH207">
        <v>0.31329251613826897</v>
      </c>
      <c r="AI207">
        <v>194.145984118098</v>
      </c>
      <c r="AJ207">
        <v>4.6099675647228802</v>
      </c>
      <c r="AK207">
        <v>1.0820080336381701</v>
      </c>
      <c r="AL207">
        <v>3.0796753787248199</v>
      </c>
      <c r="AM207">
        <v>2</v>
      </c>
      <c r="AN207">
        <v>1.5157878553073001</v>
      </c>
      <c r="AO207">
        <v>55</v>
      </c>
      <c r="AP207">
        <v>0</v>
      </c>
      <c r="AQ207">
        <v>4.67</v>
      </c>
      <c r="AR207">
        <v>3.0976111655571001</v>
      </c>
      <c r="AS207">
        <v>-40931.81</v>
      </c>
      <c r="AT207">
        <v>0.42547080841059198</v>
      </c>
      <c r="AU207">
        <v>11472930.779999999</v>
      </c>
    </row>
    <row r="208" spans="1:47" ht="15" x14ac:dyDescent="0.25">
      <c r="A208" s="150" t="s">
        <v>983</v>
      </c>
      <c r="B208" s="150" t="s">
        <v>361</v>
      </c>
      <c r="C208" t="s">
        <v>185</v>
      </c>
      <c r="D208" t="s">
        <v>1561</v>
      </c>
      <c r="E208">
        <v>88.853999999999999</v>
      </c>
      <c r="F208" t="s">
        <v>1561</v>
      </c>
      <c r="G208" s="151">
        <v>1245717</v>
      </c>
      <c r="H208">
        <v>0.22043394175877501</v>
      </c>
      <c r="I208">
        <v>1197521</v>
      </c>
      <c r="J208">
        <v>0</v>
      </c>
      <c r="K208">
        <v>0.64768985330485196</v>
      </c>
      <c r="L208" s="152">
        <v>164374.37640000001</v>
      </c>
      <c r="M208" s="151">
        <v>37560.5</v>
      </c>
      <c r="N208">
        <v>40</v>
      </c>
      <c r="O208">
        <v>18.04</v>
      </c>
      <c r="P208">
        <v>0</v>
      </c>
      <c r="Q208">
        <v>43.63</v>
      </c>
      <c r="R208">
        <v>11208</v>
      </c>
      <c r="S208">
        <v>842.84733800000004</v>
      </c>
      <c r="T208">
        <v>966.74213246786496</v>
      </c>
      <c r="U208">
        <v>0.32755077052874298</v>
      </c>
      <c r="V208">
        <v>0.14416243668553899</v>
      </c>
      <c r="W208">
        <v>0</v>
      </c>
      <c r="X208">
        <v>9771.6</v>
      </c>
      <c r="Y208">
        <v>56.9</v>
      </c>
      <c r="Z208">
        <v>61742.0210896309</v>
      </c>
      <c r="AA208">
        <v>11.6491228070175</v>
      </c>
      <c r="AB208">
        <v>14.812782741652001</v>
      </c>
      <c r="AC208">
        <v>11</v>
      </c>
      <c r="AD208">
        <v>76.622485272727303</v>
      </c>
      <c r="AE208">
        <v>0.23749999999999999</v>
      </c>
      <c r="AF208">
        <v>0.112574552078531</v>
      </c>
      <c r="AG208">
        <v>0.11401334963493601</v>
      </c>
      <c r="AH208">
        <v>0.22616193627265799</v>
      </c>
      <c r="AI208">
        <v>224.12718351612099</v>
      </c>
      <c r="AJ208">
        <v>5.83781503930547</v>
      </c>
      <c r="AK208">
        <v>1.4270539689261801</v>
      </c>
      <c r="AL208">
        <v>2.2734278605648299</v>
      </c>
      <c r="AM208">
        <v>1.5</v>
      </c>
      <c r="AN208">
        <v>1.1092997499536399</v>
      </c>
      <c r="AO208">
        <v>59</v>
      </c>
      <c r="AP208">
        <v>0.109090909090909</v>
      </c>
      <c r="AQ208">
        <v>2.02</v>
      </c>
      <c r="AR208">
        <v>5.7583141801106104</v>
      </c>
      <c r="AS208">
        <v>13484.41</v>
      </c>
      <c r="AT208">
        <v>0.49107350921003901</v>
      </c>
      <c r="AU208">
        <v>9446598.0899999999</v>
      </c>
    </row>
    <row r="209" spans="1:47" ht="15" x14ac:dyDescent="0.25">
      <c r="A209" s="150" t="s">
        <v>1542</v>
      </c>
      <c r="B209" s="150" t="s">
        <v>191</v>
      </c>
      <c r="C209" t="s">
        <v>192</v>
      </c>
      <c r="D209" t="s">
        <v>1561</v>
      </c>
      <c r="E209">
        <v>97.718999999999994</v>
      </c>
      <c r="F209" t="s">
        <v>1561</v>
      </c>
      <c r="G209" s="151">
        <v>3276006</v>
      </c>
      <c r="H209">
        <v>0.96818115031253704</v>
      </c>
      <c r="I209">
        <v>4007280</v>
      </c>
      <c r="J209">
        <v>0</v>
      </c>
      <c r="K209">
        <v>0.68759273832109002</v>
      </c>
      <c r="L209" s="152">
        <v>90438.987099999998</v>
      </c>
      <c r="M209" s="151">
        <v>28121.5</v>
      </c>
      <c r="N209">
        <v>22</v>
      </c>
      <c r="O209">
        <v>44.6</v>
      </c>
      <c r="P209">
        <v>0</v>
      </c>
      <c r="Q209">
        <v>206.36</v>
      </c>
      <c r="R209">
        <v>12170</v>
      </c>
      <c r="S209">
        <v>1597.5108</v>
      </c>
      <c r="T209">
        <v>2043.81932091163</v>
      </c>
      <c r="U209">
        <v>0.60971613274852399</v>
      </c>
      <c r="V209">
        <v>0.16059248112751401</v>
      </c>
      <c r="W209">
        <v>4.9551408353546E-3</v>
      </c>
      <c r="X209">
        <v>9512.4</v>
      </c>
      <c r="Y209">
        <v>114.14</v>
      </c>
      <c r="Z209">
        <v>63557.509812511002</v>
      </c>
      <c r="AA209">
        <v>13.5461538461538</v>
      </c>
      <c r="AB209">
        <v>13.9960644822148</v>
      </c>
      <c r="AC209">
        <v>9.4</v>
      </c>
      <c r="AD209">
        <v>169.947957446809</v>
      </c>
      <c r="AE209">
        <v>0.43940000000000001</v>
      </c>
      <c r="AF209">
        <v>0.12631152243652999</v>
      </c>
      <c r="AG209">
        <v>0.14407880643922399</v>
      </c>
      <c r="AH209">
        <v>0.27138849580112701</v>
      </c>
      <c r="AI209">
        <v>151.72542182500399</v>
      </c>
      <c r="AJ209">
        <v>6.0764034193817196</v>
      </c>
      <c r="AK209">
        <v>1.36374155778252</v>
      </c>
      <c r="AL209">
        <v>3.9905095654398202</v>
      </c>
      <c r="AM209">
        <v>1.5</v>
      </c>
      <c r="AN209">
        <v>0.50287734690629404</v>
      </c>
      <c r="AO209">
        <v>7</v>
      </c>
      <c r="AP209">
        <v>5.11695906432749E-2</v>
      </c>
      <c r="AQ209">
        <v>2.86</v>
      </c>
      <c r="AR209">
        <v>2.50064303842775</v>
      </c>
      <c r="AS209">
        <v>141363.29999999999</v>
      </c>
      <c r="AT209">
        <v>0.40743247418282103</v>
      </c>
      <c r="AU209">
        <v>19441708.629999999</v>
      </c>
    </row>
    <row r="210" spans="1:47" ht="15" x14ac:dyDescent="0.25">
      <c r="A210" s="150" t="s">
        <v>984</v>
      </c>
      <c r="B210" s="150" t="s">
        <v>443</v>
      </c>
      <c r="C210" t="s">
        <v>375</v>
      </c>
      <c r="D210" t="s">
        <v>1561</v>
      </c>
      <c r="E210">
        <v>93.567999999999998</v>
      </c>
      <c r="F210" t="s">
        <v>1561</v>
      </c>
      <c r="G210" s="151">
        <v>414533</v>
      </c>
      <c r="H210">
        <v>0.343270255565433</v>
      </c>
      <c r="I210">
        <v>414533</v>
      </c>
      <c r="J210">
        <v>5.2896728584654398E-3</v>
      </c>
      <c r="K210">
        <v>0.69891623599747099</v>
      </c>
      <c r="L210" s="152">
        <v>112448.5454</v>
      </c>
      <c r="M210" s="151">
        <v>36576</v>
      </c>
      <c r="N210">
        <v>154</v>
      </c>
      <c r="O210">
        <v>48.68</v>
      </c>
      <c r="P210">
        <v>0</v>
      </c>
      <c r="Q210">
        <v>224.99</v>
      </c>
      <c r="R210">
        <v>12673.8</v>
      </c>
      <c r="S210">
        <v>2746.0117289999998</v>
      </c>
      <c r="T210">
        <v>3558.44102822882</v>
      </c>
      <c r="U210">
        <v>0.42271696283785198</v>
      </c>
      <c r="V210">
        <v>0.19143240447535601</v>
      </c>
      <c r="W210">
        <v>1.07459282450865E-2</v>
      </c>
      <c r="X210">
        <v>9780.2999999999993</v>
      </c>
      <c r="Y210">
        <v>161.88999999999999</v>
      </c>
      <c r="Z210">
        <v>70379.592439310698</v>
      </c>
      <c r="AA210">
        <v>13.1576086956522</v>
      </c>
      <c r="AB210">
        <v>16.9622072333066</v>
      </c>
      <c r="AC210">
        <v>15</v>
      </c>
      <c r="AD210">
        <v>183.06744860000001</v>
      </c>
      <c r="AE210">
        <v>0.26119999999999999</v>
      </c>
      <c r="AF210">
        <v>0.11400799164724</v>
      </c>
      <c r="AG210">
        <v>0.14484914089340301</v>
      </c>
      <c r="AH210">
        <v>0.26382921996391701</v>
      </c>
      <c r="AI210">
        <v>129.62690444502499</v>
      </c>
      <c r="AJ210">
        <v>6.6506333068320096</v>
      </c>
      <c r="AK210">
        <v>1.1348465685461999</v>
      </c>
      <c r="AL210">
        <v>3.19379093542197</v>
      </c>
      <c r="AM210">
        <v>5.0999999999999996</v>
      </c>
      <c r="AN210">
        <v>1.29378827195924</v>
      </c>
      <c r="AO210">
        <v>41</v>
      </c>
      <c r="AP210">
        <v>3.24189526184539E-2</v>
      </c>
      <c r="AQ210">
        <v>32.46</v>
      </c>
      <c r="AR210">
        <v>2.7623430412216798</v>
      </c>
      <c r="AS210">
        <v>99208.04</v>
      </c>
      <c r="AT210">
        <v>0.45980421876696898</v>
      </c>
      <c r="AU210">
        <v>34802470.719999999</v>
      </c>
    </row>
    <row r="211" spans="1:47" ht="15" x14ac:dyDescent="0.25">
      <c r="A211" s="150" t="s">
        <v>985</v>
      </c>
      <c r="B211" s="150" t="s">
        <v>430</v>
      </c>
      <c r="C211" t="s">
        <v>308</v>
      </c>
      <c r="D211" t="s">
        <v>1561</v>
      </c>
      <c r="E211">
        <v>79.355000000000004</v>
      </c>
      <c r="F211" t="s">
        <v>1561</v>
      </c>
      <c r="G211" s="151">
        <v>1158994</v>
      </c>
      <c r="H211">
        <v>0.42153062241219702</v>
      </c>
      <c r="I211">
        <v>1155732</v>
      </c>
      <c r="J211">
        <v>2.5120105181195801E-3</v>
      </c>
      <c r="K211">
        <v>0.71558138417235595</v>
      </c>
      <c r="L211" s="152">
        <v>180908.6912</v>
      </c>
      <c r="M211" s="151">
        <v>39738</v>
      </c>
      <c r="N211">
        <v>141</v>
      </c>
      <c r="O211">
        <v>67.39</v>
      </c>
      <c r="P211">
        <v>0</v>
      </c>
      <c r="Q211">
        <v>-1.25999999999999</v>
      </c>
      <c r="R211">
        <v>11830.5</v>
      </c>
      <c r="S211">
        <v>1560.288963</v>
      </c>
      <c r="T211">
        <v>1902.8776507378</v>
      </c>
      <c r="U211">
        <v>0.29374385185598501</v>
      </c>
      <c r="V211">
        <v>0.162499345321588</v>
      </c>
      <c r="W211">
        <v>1.90473628313424E-3</v>
      </c>
      <c r="X211">
        <v>9700.6</v>
      </c>
      <c r="Y211">
        <v>89.37</v>
      </c>
      <c r="Z211">
        <v>55748.314870761998</v>
      </c>
      <c r="AA211">
        <v>15.1458333333333</v>
      </c>
      <c r="AB211">
        <v>17.458755320577399</v>
      </c>
      <c r="AC211">
        <v>13</v>
      </c>
      <c r="AD211">
        <v>120.022227923077</v>
      </c>
      <c r="AE211">
        <v>0.26119999999999999</v>
      </c>
      <c r="AF211">
        <v>0.117037654963401</v>
      </c>
      <c r="AG211">
        <v>0.17763463225326201</v>
      </c>
      <c r="AH211">
        <v>0.29632708843758199</v>
      </c>
      <c r="AI211">
        <v>230.49512528020099</v>
      </c>
      <c r="AJ211">
        <v>4.3417408289979704</v>
      </c>
      <c r="AK211">
        <v>0.97508248549239696</v>
      </c>
      <c r="AL211">
        <v>2.2560158102986598</v>
      </c>
      <c r="AM211">
        <v>3</v>
      </c>
      <c r="AN211">
        <v>1.99963850591183</v>
      </c>
      <c r="AO211">
        <v>182</v>
      </c>
      <c r="AP211">
        <v>9.7315436241610695E-2</v>
      </c>
      <c r="AQ211">
        <v>3.18</v>
      </c>
      <c r="AR211">
        <v>2.8217569245238701</v>
      </c>
      <c r="AS211">
        <v>78664</v>
      </c>
      <c r="AT211">
        <v>0.44880931598451801</v>
      </c>
      <c r="AU211">
        <v>18459061.850000001</v>
      </c>
    </row>
    <row r="212" spans="1:47" ht="15" x14ac:dyDescent="0.25">
      <c r="A212" s="150" t="s">
        <v>986</v>
      </c>
      <c r="B212" s="150" t="s">
        <v>405</v>
      </c>
      <c r="C212" t="s">
        <v>104</v>
      </c>
      <c r="D212" t="s">
        <v>1561</v>
      </c>
      <c r="E212">
        <v>86.338999999999999</v>
      </c>
      <c r="F212" t="s">
        <v>1561</v>
      </c>
      <c r="G212" s="151">
        <v>712637</v>
      </c>
      <c r="H212">
        <v>0.18245112923674101</v>
      </c>
      <c r="I212">
        <v>785272</v>
      </c>
      <c r="J212">
        <v>0</v>
      </c>
      <c r="K212">
        <v>0.73317461634886805</v>
      </c>
      <c r="L212" s="152">
        <v>186237.34359999999</v>
      </c>
      <c r="M212" s="151">
        <v>29075.5</v>
      </c>
      <c r="N212">
        <v>90</v>
      </c>
      <c r="O212">
        <v>31.97</v>
      </c>
      <c r="P212">
        <v>0</v>
      </c>
      <c r="Q212">
        <v>41.61</v>
      </c>
      <c r="R212">
        <v>12463.1</v>
      </c>
      <c r="S212">
        <v>947.69616799999994</v>
      </c>
      <c r="T212">
        <v>1161.84952523781</v>
      </c>
      <c r="U212">
        <v>0.43020156223740302</v>
      </c>
      <c r="V212">
        <v>0.17257595685456001</v>
      </c>
      <c r="W212">
        <v>5.2759525350323001E-3</v>
      </c>
      <c r="X212">
        <v>10165.9</v>
      </c>
      <c r="Y212">
        <v>65</v>
      </c>
      <c r="Z212">
        <v>61441.905692307701</v>
      </c>
      <c r="AA212">
        <v>17.2987012987013</v>
      </c>
      <c r="AB212">
        <v>14.579941046153801</v>
      </c>
      <c r="AC212">
        <v>9.5</v>
      </c>
      <c r="AD212">
        <v>99.757491368421</v>
      </c>
      <c r="AE212">
        <v>0.27310000000000001</v>
      </c>
      <c r="AF212">
        <v>0.115670293637951</v>
      </c>
      <c r="AG212">
        <v>0.20128481423967901</v>
      </c>
      <c r="AH212">
        <v>0.31890750016640002</v>
      </c>
      <c r="AI212">
        <v>256.13272290871998</v>
      </c>
      <c r="AJ212">
        <v>5.6259388389031697</v>
      </c>
      <c r="AK212">
        <v>1.2877189209676401</v>
      </c>
      <c r="AL212">
        <v>2.9988054511897699</v>
      </c>
      <c r="AM212">
        <v>2.0499999999999998</v>
      </c>
      <c r="AN212">
        <v>1.1549077075211001</v>
      </c>
      <c r="AO212">
        <v>122</v>
      </c>
      <c r="AP212">
        <v>7.3684210526315796E-2</v>
      </c>
      <c r="AQ212">
        <v>2.5299999999999998</v>
      </c>
      <c r="AR212">
        <v>2.7861335746717399</v>
      </c>
      <c r="AS212">
        <v>53577.11</v>
      </c>
      <c r="AT212">
        <v>0.54926183191376299</v>
      </c>
      <c r="AU212">
        <v>11811263.49</v>
      </c>
    </row>
    <row r="213" spans="1:47" ht="15" x14ac:dyDescent="0.25">
      <c r="A213" s="150" t="s">
        <v>1543</v>
      </c>
      <c r="B213" s="150" t="s">
        <v>193</v>
      </c>
      <c r="C213" t="s">
        <v>122</v>
      </c>
      <c r="D213" t="s">
        <v>1561</v>
      </c>
      <c r="E213">
        <v>105.14400000000001</v>
      </c>
      <c r="F213" t="s">
        <v>1561</v>
      </c>
      <c r="G213" s="151">
        <v>2107686</v>
      </c>
      <c r="H213">
        <v>0.37661517575314901</v>
      </c>
      <c r="I213">
        <v>1779806</v>
      </c>
      <c r="J213">
        <v>0</v>
      </c>
      <c r="K213">
        <v>0.70263330916320599</v>
      </c>
      <c r="L213" s="152">
        <v>345400.08110000001</v>
      </c>
      <c r="M213" s="151">
        <v>59858</v>
      </c>
      <c r="N213">
        <v>16</v>
      </c>
      <c r="O213">
        <v>10.65</v>
      </c>
      <c r="P213">
        <v>0</v>
      </c>
      <c r="Q213">
        <v>-2.38</v>
      </c>
      <c r="R213">
        <v>19391.3</v>
      </c>
      <c r="S213">
        <v>1061.049968</v>
      </c>
      <c r="T213">
        <v>1217.30686988258</v>
      </c>
      <c r="U213">
        <v>4.5449422227398797E-2</v>
      </c>
      <c r="V213">
        <v>0.122767844049358</v>
      </c>
      <c r="W213">
        <v>7.3434468073986098E-3</v>
      </c>
      <c r="X213">
        <v>16902.2</v>
      </c>
      <c r="Y213">
        <v>87.41</v>
      </c>
      <c r="Z213">
        <v>81244.945887198293</v>
      </c>
      <c r="AA213">
        <v>14.323529411764699</v>
      </c>
      <c r="AB213">
        <v>12.138770941539899</v>
      </c>
      <c r="AC213">
        <v>17.75</v>
      </c>
      <c r="AD213">
        <v>59.777462985915498</v>
      </c>
      <c r="AE213">
        <v>0.23749999999999999</v>
      </c>
      <c r="AF213">
        <v>0.126486393067435</v>
      </c>
      <c r="AG213">
        <v>0.124345674212111</v>
      </c>
      <c r="AH213">
        <v>0.25673617991334602</v>
      </c>
      <c r="AI213">
        <v>259.52783403693599</v>
      </c>
      <c r="AJ213">
        <v>6.1691323010327803</v>
      </c>
      <c r="AK213">
        <v>1.1667024606713801</v>
      </c>
      <c r="AL213">
        <v>3.0086045059047399</v>
      </c>
      <c r="AM213">
        <v>2</v>
      </c>
      <c r="AN213">
        <v>0</v>
      </c>
      <c r="AO213">
        <v>2</v>
      </c>
      <c r="AP213">
        <v>0</v>
      </c>
      <c r="AQ213" t="s">
        <v>1556</v>
      </c>
      <c r="AR213">
        <v>3.98537921656358</v>
      </c>
      <c r="AS213">
        <v>-100758.46</v>
      </c>
      <c r="AT213">
        <v>0.25114536149514999</v>
      </c>
      <c r="AU213">
        <v>20575187.66</v>
      </c>
    </row>
    <row r="214" spans="1:47" ht="15" x14ac:dyDescent="0.25">
      <c r="A214" s="150" t="s">
        <v>987</v>
      </c>
      <c r="B214" s="150" t="s">
        <v>362</v>
      </c>
      <c r="C214" t="s">
        <v>200</v>
      </c>
      <c r="D214" t="s">
        <v>1561</v>
      </c>
      <c r="E214">
        <v>107.297</v>
      </c>
      <c r="F214" t="s">
        <v>1561</v>
      </c>
      <c r="G214" s="151">
        <v>4531343</v>
      </c>
      <c r="H214">
        <v>0.20626143804865299</v>
      </c>
      <c r="I214">
        <v>4531343</v>
      </c>
      <c r="J214">
        <v>2.8112505462325201E-4</v>
      </c>
      <c r="K214">
        <v>0.71118943676457302</v>
      </c>
      <c r="L214" s="152">
        <v>200932.08170000001</v>
      </c>
      <c r="M214" s="151">
        <v>69900</v>
      </c>
      <c r="N214">
        <v>158</v>
      </c>
      <c r="O214">
        <v>14.37</v>
      </c>
      <c r="P214">
        <v>0</v>
      </c>
      <c r="Q214">
        <v>-43.89</v>
      </c>
      <c r="R214">
        <v>13295</v>
      </c>
      <c r="S214">
        <v>2433.972714</v>
      </c>
      <c r="T214">
        <v>2798.67452535744</v>
      </c>
      <c r="U214">
        <v>5.09434116852635E-2</v>
      </c>
      <c r="V214">
        <v>0.100399328880891</v>
      </c>
      <c r="W214">
        <v>9.7394058132403497E-3</v>
      </c>
      <c r="X214">
        <v>11562.5</v>
      </c>
      <c r="Y214">
        <v>155.27000000000001</v>
      </c>
      <c r="Z214">
        <v>75090.678688735701</v>
      </c>
      <c r="AA214">
        <v>15.141975308641999</v>
      </c>
      <c r="AB214">
        <v>15.6757436336704</v>
      </c>
      <c r="AC214">
        <v>13.7</v>
      </c>
      <c r="AD214">
        <v>177.66224189780999</v>
      </c>
      <c r="AE214">
        <v>0.33250000000000002</v>
      </c>
      <c r="AF214">
        <v>0.115342973201999</v>
      </c>
      <c r="AG214">
        <v>0.186822688073434</v>
      </c>
      <c r="AH214">
        <v>0.30726379903111201</v>
      </c>
      <c r="AI214">
        <v>185.472498275509</v>
      </c>
      <c r="AJ214">
        <v>8.0246995470001199</v>
      </c>
      <c r="AK214">
        <v>1.11553683254511</v>
      </c>
      <c r="AL214">
        <v>3.3571740782172399</v>
      </c>
      <c r="AM214">
        <v>2.75</v>
      </c>
      <c r="AN214">
        <v>0.79441650220454596</v>
      </c>
      <c r="AO214">
        <v>40</v>
      </c>
      <c r="AP214">
        <v>3.6011080332410003E-2</v>
      </c>
      <c r="AQ214">
        <v>14.85</v>
      </c>
      <c r="AR214">
        <v>5.2405898074908803</v>
      </c>
      <c r="AS214">
        <v>-34342.31</v>
      </c>
      <c r="AT214">
        <v>0.18101636322981801</v>
      </c>
      <c r="AU214">
        <v>32359617.260000002</v>
      </c>
    </row>
    <row r="215" spans="1:47" ht="15" x14ac:dyDescent="0.25">
      <c r="A215" s="150" t="s">
        <v>988</v>
      </c>
      <c r="B215" s="150" t="s">
        <v>690</v>
      </c>
      <c r="C215" t="s">
        <v>250</v>
      </c>
      <c r="D215" t="s">
        <v>1561</v>
      </c>
      <c r="E215">
        <v>81.236000000000004</v>
      </c>
      <c r="F215" t="s">
        <v>1561</v>
      </c>
      <c r="G215" s="151">
        <v>-369301</v>
      </c>
      <c r="H215">
        <v>0.39817448936442801</v>
      </c>
      <c r="I215">
        <v>-366772</v>
      </c>
      <c r="J215">
        <v>8.5002645658104007E-3</v>
      </c>
      <c r="K215">
        <v>0.58721713281858101</v>
      </c>
      <c r="L215" s="152">
        <v>137051.98680000001</v>
      </c>
      <c r="M215" s="151">
        <v>33770.5</v>
      </c>
      <c r="N215">
        <v>0</v>
      </c>
      <c r="O215">
        <v>17.690000000000001</v>
      </c>
      <c r="P215">
        <v>0</v>
      </c>
      <c r="Q215">
        <v>-85.59</v>
      </c>
      <c r="R215">
        <v>14249.5</v>
      </c>
      <c r="S215">
        <v>522.62755000000004</v>
      </c>
      <c r="T215">
        <v>651.55291472552506</v>
      </c>
      <c r="U215">
        <v>0.64561680684456801</v>
      </c>
      <c r="V215">
        <v>0.14800026711182801</v>
      </c>
      <c r="W215">
        <v>0</v>
      </c>
      <c r="X215">
        <v>11429.9</v>
      </c>
      <c r="Y215">
        <v>50.31</v>
      </c>
      <c r="Z215">
        <v>40936.835817928797</v>
      </c>
      <c r="AA215">
        <v>7.4909090909090903</v>
      </c>
      <c r="AB215">
        <v>10.388144504074701</v>
      </c>
      <c r="AC215">
        <v>6.2</v>
      </c>
      <c r="AD215">
        <v>84.294766129032297</v>
      </c>
      <c r="AE215">
        <v>0.52239999999999998</v>
      </c>
      <c r="AF215">
        <v>0.103250790753802</v>
      </c>
      <c r="AG215">
        <v>0.20294727554960601</v>
      </c>
      <c r="AH215">
        <v>0.30858140482390101</v>
      </c>
      <c r="AI215">
        <v>277.71785088635301</v>
      </c>
      <c r="AJ215">
        <v>4.5163124642593901</v>
      </c>
      <c r="AK215">
        <v>1.1020097421163999</v>
      </c>
      <c r="AL215">
        <v>2.6518708446153099</v>
      </c>
      <c r="AM215">
        <v>1</v>
      </c>
      <c r="AN215">
        <v>0.73439508013718402</v>
      </c>
      <c r="AO215">
        <v>39</v>
      </c>
      <c r="AP215">
        <v>1.4018691588785E-2</v>
      </c>
      <c r="AQ215">
        <v>2.5099999999999998</v>
      </c>
      <c r="AR215">
        <v>4.0503318711347598</v>
      </c>
      <c r="AS215">
        <v>-51291.79</v>
      </c>
      <c r="AT215">
        <v>0.34201114052338899</v>
      </c>
      <c r="AU215">
        <v>7447200.3200000003</v>
      </c>
    </row>
    <row r="216" spans="1:47" ht="15" x14ac:dyDescent="0.25">
      <c r="A216" s="150" t="s">
        <v>989</v>
      </c>
      <c r="B216" s="150" t="s">
        <v>724</v>
      </c>
      <c r="C216" t="s">
        <v>98</v>
      </c>
      <c r="D216" t="s">
        <v>1561</v>
      </c>
      <c r="E216">
        <v>100.277</v>
      </c>
      <c r="F216" t="s">
        <v>1561</v>
      </c>
      <c r="G216" s="151">
        <v>319288</v>
      </c>
      <c r="H216">
        <v>0.27164476104699897</v>
      </c>
      <c r="I216">
        <v>129247</v>
      </c>
      <c r="J216">
        <v>3.1790871555444199E-3</v>
      </c>
      <c r="K216">
        <v>0.821816219189065</v>
      </c>
      <c r="L216" s="152">
        <v>200351.22769999999</v>
      </c>
      <c r="M216" s="151">
        <v>43107</v>
      </c>
      <c r="N216" t="s">
        <v>1556</v>
      </c>
      <c r="O216">
        <v>80.02</v>
      </c>
      <c r="P216">
        <v>0</v>
      </c>
      <c r="Q216">
        <v>-10.77</v>
      </c>
      <c r="R216">
        <v>11485</v>
      </c>
      <c r="S216">
        <v>3903.525024</v>
      </c>
      <c r="T216">
        <v>4657.7694122377698</v>
      </c>
      <c r="U216">
        <v>0.20641585106948701</v>
      </c>
      <c r="V216">
        <v>0.14610007941375999</v>
      </c>
      <c r="W216">
        <v>1.19338507409553E-2</v>
      </c>
      <c r="X216">
        <v>9625.2000000000007</v>
      </c>
      <c r="Y216">
        <v>226.63</v>
      </c>
      <c r="Z216">
        <v>69991.495830207801</v>
      </c>
      <c r="AA216">
        <v>15.751091703056799</v>
      </c>
      <c r="AB216">
        <v>17.224220200326499</v>
      </c>
      <c r="AC216">
        <v>27</v>
      </c>
      <c r="AD216">
        <v>144.57500088888901</v>
      </c>
      <c r="AE216">
        <v>0.53439999999999999</v>
      </c>
      <c r="AF216">
        <v>0.116574391987509</v>
      </c>
      <c r="AG216">
        <v>0.16623715439797701</v>
      </c>
      <c r="AH216">
        <v>0.28802160780817698</v>
      </c>
      <c r="AI216">
        <v>164.238219572894</v>
      </c>
      <c r="AJ216">
        <v>4.7462504445428904</v>
      </c>
      <c r="AK216">
        <v>1.0192857521665599</v>
      </c>
      <c r="AL216">
        <v>2.9167077465887199</v>
      </c>
      <c r="AM216">
        <v>5.8</v>
      </c>
      <c r="AN216">
        <v>1.07776841256913</v>
      </c>
      <c r="AO216">
        <v>33</v>
      </c>
      <c r="AP216">
        <v>2.1352313167259801E-2</v>
      </c>
      <c r="AQ216">
        <v>53.39</v>
      </c>
      <c r="AR216">
        <v>3.4284319431292101</v>
      </c>
      <c r="AS216">
        <v>-220337.72</v>
      </c>
      <c r="AT216">
        <v>0.24811192579948299</v>
      </c>
      <c r="AU216">
        <v>44831934.149999999</v>
      </c>
    </row>
    <row r="217" spans="1:47" ht="15" x14ac:dyDescent="0.25">
      <c r="A217" s="150" t="s">
        <v>990</v>
      </c>
      <c r="B217" s="150" t="s">
        <v>768</v>
      </c>
      <c r="C217" t="s">
        <v>267</v>
      </c>
      <c r="D217" t="s">
        <v>1561</v>
      </c>
      <c r="E217">
        <v>93.296999999999997</v>
      </c>
      <c r="F217" t="s">
        <v>1561</v>
      </c>
      <c r="G217" s="151">
        <v>1199530</v>
      </c>
      <c r="H217">
        <v>0.34466144904625201</v>
      </c>
      <c r="I217">
        <v>1085017</v>
      </c>
      <c r="J217">
        <v>0</v>
      </c>
      <c r="K217">
        <v>0.600458931648433</v>
      </c>
      <c r="L217" s="152">
        <v>156010.8161</v>
      </c>
      <c r="M217" s="151">
        <v>36777</v>
      </c>
      <c r="N217">
        <v>146</v>
      </c>
      <c r="O217">
        <v>16.63</v>
      </c>
      <c r="P217">
        <v>0</v>
      </c>
      <c r="Q217">
        <v>147.57</v>
      </c>
      <c r="R217">
        <v>10931.3</v>
      </c>
      <c r="S217">
        <v>1044.844613</v>
      </c>
      <c r="T217">
        <v>1147.6623441991301</v>
      </c>
      <c r="U217">
        <v>0.200880710287971</v>
      </c>
      <c r="V217">
        <v>0.10434092940095401</v>
      </c>
      <c r="W217">
        <v>1.1428011257785E-2</v>
      </c>
      <c r="X217">
        <v>9952</v>
      </c>
      <c r="Y217">
        <v>71.45</v>
      </c>
      <c r="Z217">
        <v>59470.578586424097</v>
      </c>
      <c r="AA217">
        <v>14.9891304347826</v>
      </c>
      <c r="AB217">
        <v>14.623437550734799</v>
      </c>
      <c r="AC217">
        <v>6.75</v>
      </c>
      <c r="AD217">
        <v>154.791794518519</v>
      </c>
      <c r="AE217">
        <v>0.52239999999999998</v>
      </c>
      <c r="AF217">
        <v>0.117086995952665</v>
      </c>
      <c r="AG217">
        <v>0.17890699061676801</v>
      </c>
      <c r="AH217">
        <v>0.29172420370625901</v>
      </c>
      <c r="AI217">
        <v>63.443883593052497</v>
      </c>
      <c r="AJ217">
        <v>12.9596940668889</v>
      </c>
      <c r="AK217">
        <v>3.1603864894628102</v>
      </c>
      <c r="AL217">
        <v>7.0038104361206202</v>
      </c>
      <c r="AM217">
        <v>1.9</v>
      </c>
      <c r="AN217">
        <v>1.0514625499739501</v>
      </c>
      <c r="AO217">
        <v>53</v>
      </c>
      <c r="AP217">
        <v>1.1990407673860899E-2</v>
      </c>
      <c r="AQ217">
        <v>4.92</v>
      </c>
      <c r="AR217">
        <v>0.99894649661849</v>
      </c>
      <c r="AS217">
        <v>278339.89</v>
      </c>
      <c r="AT217">
        <v>0.51028853055130996</v>
      </c>
      <c r="AU217">
        <v>11421494.83</v>
      </c>
    </row>
    <row r="218" spans="1:47" ht="15" x14ac:dyDescent="0.25">
      <c r="A218" s="150" t="s">
        <v>991</v>
      </c>
      <c r="B218" s="150" t="s">
        <v>509</v>
      </c>
      <c r="C218" t="s">
        <v>176</v>
      </c>
      <c r="D218" t="s">
        <v>1561</v>
      </c>
      <c r="E218">
        <v>88.662000000000006</v>
      </c>
      <c r="F218" t="s">
        <v>1561</v>
      </c>
      <c r="G218" s="151">
        <v>-393803</v>
      </c>
      <c r="H218">
        <v>0.41044809137916399</v>
      </c>
      <c r="I218">
        <v>-451063</v>
      </c>
      <c r="J218">
        <v>3.1995396313823101E-3</v>
      </c>
      <c r="K218">
        <v>0.78098736602032104</v>
      </c>
      <c r="L218" s="152">
        <v>181314.08110000001</v>
      </c>
      <c r="M218" s="151">
        <v>39769</v>
      </c>
      <c r="N218">
        <v>92</v>
      </c>
      <c r="O218">
        <v>21.37</v>
      </c>
      <c r="P218">
        <v>0</v>
      </c>
      <c r="Q218">
        <v>119.9</v>
      </c>
      <c r="R218">
        <v>11780.1</v>
      </c>
      <c r="S218">
        <v>1295.226756</v>
      </c>
      <c r="T218">
        <v>1510.8124929578501</v>
      </c>
      <c r="U218">
        <v>0.29011581274036002</v>
      </c>
      <c r="V218">
        <v>0.13899276568063701</v>
      </c>
      <c r="W218">
        <v>0</v>
      </c>
      <c r="X218">
        <v>10099.200000000001</v>
      </c>
      <c r="Y218">
        <v>80.05</v>
      </c>
      <c r="Z218">
        <v>56373.208119925002</v>
      </c>
      <c r="AA218">
        <v>11.3888888888889</v>
      </c>
      <c r="AB218">
        <v>16.1802218113679</v>
      </c>
      <c r="AC218">
        <v>11</v>
      </c>
      <c r="AD218">
        <v>117.74788690909099</v>
      </c>
      <c r="AE218">
        <v>0.4037</v>
      </c>
      <c r="AF218">
        <v>0.111512385162886</v>
      </c>
      <c r="AG218">
        <v>0.17989603965125101</v>
      </c>
      <c r="AH218">
        <v>0.29521036984691901</v>
      </c>
      <c r="AI218">
        <v>179.07520743032001</v>
      </c>
      <c r="AJ218">
        <v>11.1331106349405</v>
      </c>
      <c r="AK218">
        <v>0.84902251846358801</v>
      </c>
      <c r="AL218">
        <v>3.59457095062149</v>
      </c>
      <c r="AM218">
        <v>2.5</v>
      </c>
      <c r="AN218">
        <v>1.32828250126352</v>
      </c>
      <c r="AO218">
        <v>112</v>
      </c>
      <c r="AP218">
        <v>7.7738515901060096E-2</v>
      </c>
      <c r="AQ218">
        <v>3.19</v>
      </c>
      <c r="AR218">
        <v>3.0477270111481398</v>
      </c>
      <c r="AS218">
        <v>67407.7</v>
      </c>
      <c r="AT218">
        <v>0.40604644691436698</v>
      </c>
      <c r="AU218">
        <v>15257965.16</v>
      </c>
    </row>
    <row r="219" spans="1:47" ht="15" x14ac:dyDescent="0.25">
      <c r="A219" s="150" t="s">
        <v>992</v>
      </c>
      <c r="B219" s="150" t="s">
        <v>363</v>
      </c>
      <c r="C219" t="s">
        <v>202</v>
      </c>
      <c r="D219" t="s">
        <v>1561</v>
      </c>
      <c r="E219">
        <v>85.116</v>
      </c>
      <c r="F219" t="s">
        <v>1561</v>
      </c>
      <c r="G219" s="151">
        <v>91345</v>
      </c>
      <c r="H219">
        <v>0.34182016096581203</v>
      </c>
      <c r="I219">
        <v>91345</v>
      </c>
      <c r="J219">
        <v>0</v>
      </c>
      <c r="K219">
        <v>0.73135995885706795</v>
      </c>
      <c r="L219" s="152">
        <v>107084.33130000001</v>
      </c>
      <c r="M219" s="151">
        <v>29385</v>
      </c>
      <c r="N219">
        <v>55</v>
      </c>
      <c r="O219">
        <v>50.71</v>
      </c>
      <c r="P219">
        <v>3.96</v>
      </c>
      <c r="Q219">
        <v>-58.44</v>
      </c>
      <c r="R219">
        <v>13685.6</v>
      </c>
      <c r="S219">
        <v>1858.3367000000001</v>
      </c>
      <c r="T219">
        <v>2242.35283371485</v>
      </c>
      <c r="U219">
        <v>0.57679573082746505</v>
      </c>
      <c r="V219">
        <v>0.132323174266536</v>
      </c>
      <c r="W219">
        <v>7.4381892151190903E-4</v>
      </c>
      <c r="X219">
        <v>11341.9</v>
      </c>
      <c r="Y219">
        <v>134.47</v>
      </c>
      <c r="Z219">
        <v>54935.6837956421</v>
      </c>
      <c r="AA219">
        <v>12.1006711409396</v>
      </c>
      <c r="AB219">
        <v>13.8197122034655</v>
      </c>
      <c r="AC219">
        <v>18</v>
      </c>
      <c r="AD219">
        <v>103.240927777778</v>
      </c>
      <c r="AE219">
        <v>0.39179999999999998</v>
      </c>
      <c r="AF219">
        <v>0.13743187716934499</v>
      </c>
      <c r="AG219">
        <v>0.18247336734904501</v>
      </c>
      <c r="AH219">
        <v>0.321190976966921</v>
      </c>
      <c r="AI219">
        <v>179.12685037108699</v>
      </c>
      <c r="AJ219">
        <v>6.94875879451331</v>
      </c>
      <c r="AK219">
        <v>1.21691878105492</v>
      </c>
      <c r="AL219">
        <v>4.6051462097224798</v>
      </c>
      <c r="AM219">
        <v>0.5</v>
      </c>
      <c r="AN219">
        <v>1.4152762329375299</v>
      </c>
      <c r="AO219">
        <v>164</v>
      </c>
      <c r="AP219">
        <v>4.8000000000000001E-2</v>
      </c>
      <c r="AQ219">
        <v>3.23</v>
      </c>
      <c r="AR219">
        <v>3.4662855853584098</v>
      </c>
      <c r="AS219">
        <v>-90781.54</v>
      </c>
      <c r="AT219">
        <v>0.47512021547727801</v>
      </c>
      <c r="AU219">
        <v>25432445.940000001</v>
      </c>
    </row>
    <row r="220" spans="1:47" ht="15" x14ac:dyDescent="0.25">
      <c r="A220" s="150" t="s">
        <v>993</v>
      </c>
      <c r="B220" s="150" t="s">
        <v>433</v>
      </c>
      <c r="C220" t="s">
        <v>293</v>
      </c>
      <c r="D220" t="s">
        <v>1561</v>
      </c>
      <c r="E220">
        <v>84.394999999999996</v>
      </c>
      <c r="F220" t="s">
        <v>1561</v>
      </c>
      <c r="G220" s="151">
        <v>385417</v>
      </c>
      <c r="H220">
        <v>0.42937471157224799</v>
      </c>
      <c r="I220">
        <v>421417</v>
      </c>
      <c r="J220">
        <v>0</v>
      </c>
      <c r="K220">
        <v>0.67979405302706397</v>
      </c>
      <c r="L220" s="152">
        <v>165415.35370000001</v>
      </c>
      <c r="M220" s="151">
        <v>41202</v>
      </c>
      <c r="N220">
        <v>84</v>
      </c>
      <c r="O220">
        <v>134.12</v>
      </c>
      <c r="P220">
        <v>0</v>
      </c>
      <c r="Q220">
        <v>-81.42</v>
      </c>
      <c r="R220">
        <v>10013.6</v>
      </c>
      <c r="S220">
        <v>1524.46964</v>
      </c>
      <c r="T220">
        <v>1848.1488009406501</v>
      </c>
      <c r="U220">
        <v>0.39564616190060697</v>
      </c>
      <c r="V220">
        <v>0.16864722868472501</v>
      </c>
      <c r="W220">
        <v>2.6238633391216602E-3</v>
      </c>
      <c r="X220">
        <v>8259.7999999999993</v>
      </c>
      <c r="Y220">
        <v>104.68</v>
      </c>
      <c r="Z220">
        <v>61353.629824226198</v>
      </c>
      <c r="AA220">
        <v>10.1192660550459</v>
      </c>
      <c r="AB220">
        <v>14.5631413832633</v>
      </c>
      <c r="AC220">
        <v>9</v>
      </c>
      <c r="AD220">
        <v>169.385515555556</v>
      </c>
      <c r="AE220">
        <v>0.59370000000000001</v>
      </c>
      <c r="AF220">
        <v>0.112685277300348</v>
      </c>
      <c r="AG220">
        <v>0.16975814024744801</v>
      </c>
      <c r="AH220">
        <v>0.29515002806346802</v>
      </c>
      <c r="AI220">
        <v>169.64981998592</v>
      </c>
      <c r="AJ220">
        <v>4.41389589600427</v>
      </c>
      <c r="AK220">
        <v>0.75690823815084296</v>
      </c>
      <c r="AL220">
        <v>2.9683367101528901</v>
      </c>
      <c r="AM220">
        <v>3</v>
      </c>
      <c r="AN220">
        <v>0.74019513880297205</v>
      </c>
      <c r="AO220">
        <v>45</v>
      </c>
      <c r="AP220">
        <v>9.74025974025974E-3</v>
      </c>
      <c r="AQ220">
        <v>8.91</v>
      </c>
      <c r="AR220">
        <v>5.7725071721165202</v>
      </c>
      <c r="AS220">
        <v>265.99000000010699</v>
      </c>
      <c r="AT220">
        <v>0.323970593034134</v>
      </c>
      <c r="AU220">
        <v>15265354.880000001</v>
      </c>
    </row>
    <row r="221" spans="1:47" ht="15" x14ac:dyDescent="0.25">
      <c r="A221" s="150" t="s">
        <v>994</v>
      </c>
      <c r="B221" s="150" t="s">
        <v>195</v>
      </c>
      <c r="C221" t="s">
        <v>196</v>
      </c>
      <c r="D221" t="s">
        <v>1561</v>
      </c>
      <c r="E221">
        <v>83.792000000000002</v>
      </c>
      <c r="F221" t="s">
        <v>1561</v>
      </c>
      <c r="G221" s="151">
        <v>-1056793</v>
      </c>
      <c r="H221">
        <v>0.50540477015937901</v>
      </c>
      <c r="I221">
        <v>-1656793</v>
      </c>
      <c r="J221">
        <v>0</v>
      </c>
      <c r="K221">
        <v>0.76777369538816598</v>
      </c>
      <c r="L221" s="152">
        <v>173394.66010000001</v>
      </c>
      <c r="M221" s="151">
        <v>30806</v>
      </c>
      <c r="N221">
        <v>175</v>
      </c>
      <c r="O221">
        <v>77.69</v>
      </c>
      <c r="P221">
        <v>0</v>
      </c>
      <c r="Q221">
        <v>-373.69</v>
      </c>
      <c r="R221">
        <v>12750.9</v>
      </c>
      <c r="S221">
        <v>2386.0138889999998</v>
      </c>
      <c r="T221">
        <v>2889.34459714685</v>
      </c>
      <c r="U221">
        <v>0.42641357566716198</v>
      </c>
      <c r="V221">
        <v>0.13405855199529401</v>
      </c>
      <c r="W221">
        <v>5.9587100752203498E-3</v>
      </c>
      <c r="X221">
        <v>10529.7</v>
      </c>
      <c r="Y221">
        <v>171.66</v>
      </c>
      <c r="Z221">
        <v>60124.845625072798</v>
      </c>
      <c r="AA221">
        <v>14.366279069767399</v>
      </c>
      <c r="AB221">
        <v>13.899649825235899</v>
      </c>
      <c r="AC221">
        <v>18</v>
      </c>
      <c r="AD221">
        <v>132.55632716666699</v>
      </c>
      <c r="AE221">
        <v>0.34439999999999998</v>
      </c>
      <c r="AF221">
        <v>0.11314610923632901</v>
      </c>
      <c r="AG221">
        <v>0.20634887349327399</v>
      </c>
      <c r="AH221">
        <v>0.323446755236864</v>
      </c>
      <c r="AI221">
        <v>179.052184888602</v>
      </c>
      <c r="AJ221">
        <v>6.3022582457323004</v>
      </c>
      <c r="AK221">
        <v>0.83866275300137405</v>
      </c>
      <c r="AL221">
        <v>2.1722060245165902</v>
      </c>
      <c r="AM221">
        <v>2.5</v>
      </c>
      <c r="AN221">
        <v>1.49045486548755</v>
      </c>
      <c r="AO221">
        <v>127</v>
      </c>
      <c r="AP221">
        <v>2.56880733944954E-2</v>
      </c>
      <c r="AQ221">
        <v>6.98</v>
      </c>
      <c r="AR221">
        <v>3.9523365963996802</v>
      </c>
      <c r="AS221">
        <v>-99383.89</v>
      </c>
      <c r="AT221">
        <v>0.39076563071180898</v>
      </c>
      <c r="AU221">
        <v>30423841.809999999</v>
      </c>
    </row>
    <row r="222" spans="1:47" ht="15" x14ac:dyDescent="0.25">
      <c r="A222" s="150" t="s">
        <v>995</v>
      </c>
      <c r="B222" s="150" t="s">
        <v>490</v>
      </c>
      <c r="C222" t="s">
        <v>122</v>
      </c>
      <c r="D222" t="s">
        <v>1561</v>
      </c>
      <c r="E222">
        <v>76.516999999999996</v>
      </c>
      <c r="F222" t="s">
        <v>1561</v>
      </c>
      <c r="G222" s="151">
        <v>7409504</v>
      </c>
      <c r="H222">
        <v>0.2895959869393</v>
      </c>
      <c r="I222">
        <v>7409504</v>
      </c>
      <c r="J222">
        <v>0</v>
      </c>
      <c r="K222">
        <v>0.58632729763396996</v>
      </c>
      <c r="L222" s="152">
        <v>125899.20729999999</v>
      </c>
      <c r="M222" s="151">
        <v>34027.5</v>
      </c>
      <c r="N222">
        <v>176</v>
      </c>
      <c r="O222">
        <v>1140.8499999999999</v>
      </c>
      <c r="P222">
        <v>271.5</v>
      </c>
      <c r="Q222">
        <v>-183.99</v>
      </c>
      <c r="R222">
        <v>13568.9</v>
      </c>
      <c r="S222">
        <v>5677.1401640000004</v>
      </c>
      <c r="T222">
        <v>7691.0430661860601</v>
      </c>
      <c r="U222">
        <v>0.67709549665902002</v>
      </c>
      <c r="V222">
        <v>0.180764769491148</v>
      </c>
      <c r="W222">
        <v>5.9979827904671802E-2</v>
      </c>
      <c r="X222">
        <v>10015.799999999999</v>
      </c>
      <c r="Y222">
        <v>356.21</v>
      </c>
      <c r="Z222">
        <v>68095.417478453703</v>
      </c>
      <c r="AA222">
        <v>12.5491803278689</v>
      </c>
      <c r="AB222">
        <v>15.9376215266276</v>
      </c>
      <c r="AC222">
        <v>40</v>
      </c>
      <c r="AD222">
        <v>141.9285041</v>
      </c>
      <c r="AE222" t="s">
        <v>1556</v>
      </c>
      <c r="AF222">
        <v>0.11122726745004501</v>
      </c>
      <c r="AG222">
        <v>0.20075047072921001</v>
      </c>
      <c r="AH222">
        <v>0.31494767698266102</v>
      </c>
      <c r="AI222">
        <v>138.77427317998499</v>
      </c>
      <c r="AJ222">
        <v>6.8484029645575699</v>
      </c>
      <c r="AK222">
        <v>1.03547760271425</v>
      </c>
      <c r="AL222">
        <v>3.6906795152829099</v>
      </c>
      <c r="AM222">
        <v>1.47</v>
      </c>
      <c r="AN222">
        <v>0</v>
      </c>
      <c r="AO222">
        <v>40</v>
      </c>
      <c r="AP222">
        <v>0</v>
      </c>
      <c r="AQ222" t="s">
        <v>1556</v>
      </c>
      <c r="AR222">
        <v>4.9987478613864003</v>
      </c>
      <c r="AS222">
        <v>-857452.6</v>
      </c>
      <c r="AT222">
        <v>0.22398797182685001</v>
      </c>
      <c r="AU222">
        <v>77032308.739999995</v>
      </c>
    </row>
    <row r="223" spans="1:47" ht="15" x14ac:dyDescent="0.25">
      <c r="A223" s="150" t="s">
        <v>996</v>
      </c>
      <c r="B223" s="150" t="s">
        <v>197</v>
      </c>
      <c r="C223" t="s">
        <v>198</v>
      </c>
      <c r="D223" t="s">
        <v>1561</v>
      </c>
      <c r="E223">
        <v>78.918999999999997</v>
      </c>
      <c r="F223" t="s">
        <v>1561</v>
      </c>
      <c r="G223" s="151">
        <v>-1997982</v>
      </c>
      <c r="H223">
        <v>0.299206347293546</v>
      </c>
      <c r="I223">
        <v>-1997982</v>
      </c>
      <c r="J223">
        <v>0</v>
      </c>
      <c r="K223">
        <v>0.77707120074112901</v>
      </c>
      <c r="L223" s="152">
        <v>78386.328699999998</v>
      </c>
      <c r="M223" s="151">
        <v>30717</v>
      </c>
      <c r="N223">
        <v>248</v>
      </c>
      <c r="O223">
        <v>391.58</v>
      </c>
      <c r="P223">
        <v>160.01</v>
      </c>
      <c r="Q223">
        <v>-214.34</v>
      </c>
      <c r="R223">
        <v>10158.299999999999</v>
      </c>
      <c r="S223">
        <v>9258.6302049999995</v>
      </c>
      <c r="T223">
        <v>13114.5641062167</v>
      </c>
      <c r="U223">
        <v>0.99721019390254395</v>
      </c>
      <c r="V223">
        <v>0.18265116994161201</v>
      </c>
      <c r="W223">
        <v>6.4343275388435303E-2</v>
      </c>
      <c r="X223">
        <v>7171.5</v>
      </c>
      <c r="Y223">
        <v>558.25</v>
      </c>
      <c r="Z223">
        <v>64857.4125750112</v>
      </c>
      <c r="AA223">
        <v>10.979057591623</v>
      </c>
      <c r="AB223">
        <v>16.5850966502463</v>
      </c>
      <c r="AC223">
        <v>65</v>
      </c>
      <c r="AD223">
        <v>142.44046469230801</v>
      </c>
      <c r="AE223">
        <v>0.34439999999999998</v>
      </c>
      <c r="AF223">
        <v>0.11755917760557601</v>
      </c>
      <c r="AG223">
        <v>0.12967337814669599</v>
      </c>
      <c r="AH223">
        <v>0.25005279070813602</v>
      </c>
      <c r="AI223">
        <v>150.05243424126999</v>
      </c>
      <c r="AJ223">
        <v>4.5632552617183002</v>
      </c>
      <c r="AK223">
        <v>3.77220574686168E-3</v>
      </c>
      <c r="AL223">
        <v>3.64572373459634</v>
      </c>
      <c r="AM223">
        <v>3.5</v>
      </c>
      <c r="AN223">
        <v>1.19043290949875</v>
      </c>
      <c r="AO223">
        <v>22</v>
      </c>
      <c r="AP223">
        <v>2.2026431718061699E-2</v>
      </c>
      <c r="AQ223">
        <v>132.55000000000001</v>
      </c>
      <c r="AR223">
        <v>3.3601793959597801</v>
      </c>
      <c r="AS223">
        <v>-1924993.86</v>
      </c>
      <c r="AT223">
        <v>0.37904875176102998</v>
      </c>
      <c r="AU223">
        <v>94051496.069999993</v>
      </c>
    </row>
    <row r="224" spans="1:47" ht="15" x14ac:dyDescent="0.25">
      <c r="A224" s="150" t="s">
        <v>997</v>
      </c>
      <c r="B224" s="150" t="s">
        <v>488</v>
      </c>
      <c r="C224" t="s">
        <v>122</v>
      </c>
      <c r="D224" t="s">
        <v>1561</v>
      </c>
      <c r="E224">
        <v>88.823999999999998</v>
      </c>
      <c r="F224" t="s">
        <v>1561</v>
      </c>
      <c r="G224" s="151">
        <v>3547807</v>
      </c>
      <c r="H224">
        <v>0.83408522628505999</v>
      </c>
      <c r="I224">
        <v>3000509</v>
      </c>
      <c r="J224">
        <v>0</v>
      </c>
      <c r="K224">
        <v>0.73525141995073795</v>
      </c>
      <c r="L224" s="152">
        <v>84348.382800000007</v>
      </c>
      <c r="M224" s="151">
        <v>33538.5</v>
      </c>
      <c r="N224">
        <v>61</v>
      </c>
      <c r="O224">
        <v>154.09</v>
      </c>
      <c r="P224">
        <v>0</v>
      </c>
      <c r="Q224">
        <v>-14.2</v>
      </c>
      <c r="R224">
        <v>10437.799999999999</v>
      </c>
      <c r="S224">
        <v>2922.118532</v>
      </c>
      <c r="T224">
        <v>3514.7991920496302</v>
      </c>
      <c r="U224">
        <v>0.42731864991984497</v>
      </c>
      <c r="V224">
        <v>0.12704765564246501</v>
      </c>
      <c r="W224">
        <v>2.0662210768936699E-2</v>
      </c>
      <c r="X224">
        <v>8677.7000000000007</v>
      </c>
      <c r="Y224">
        <v>146.63</v>
      </c>
      <c r="Z224">
        <v>75839.317056536805</v>
      </c>
      <c r="AA224">
        <v>14.1081081081081</v>
      </c>
      <c r="AB224">
        <v>19.9285175748483</v>
      </c>
      <c r="AC224">
        <v>16</v>
      </c>
      <c r="AD224">
        <v>182.63240825</v>
      </c>
      <c r="AE224">
        <v>0.68869999999999998</v>
      </c>
      <c r="AF224">
        <v>0.11564728326131</v>
      </c>
      <c r="AG224">
        <v>0.16209488435161701</v>
      </c>
      <c r="AH224">
        <v>0.278854610967528</v>
      </c>
      <c r="AI224">
        <v>0</v>
      </c>
      <c r="AJ224" t="s">
        <v>1556</v>
      </c>
      <c r="AK224" t="s">
        <v>1556</v>
      </c>
      <c r="AL224" t="s">
        <v>1556</v>
      </c>
      <c r="AM224">
        <v>2</v>
      </c>
      <c r="AN224">
        <v>0.94644040804907703</v>
      </c>
      <c r="AO224">
        <v>19</v>
      </c>
      <c r="AP224">
        <v>0.100710900473934</v>
      </c>
      <c r="AQ224">
        <v>30.42</v>
      </c>
      <c r="AR224">
        <v>4.35893564732228</v>
      </c>
      <c r="AS224">
        <v>-492437.21</v>
      </c>
      <c r="AT224">
        <v>0.34094936038154</v>
      </c>
      <c r="AU224">
        <v>30500509.510000002</v>
      </c>
    </row>
    <row r="225" spans="1:47" ht="15" x14ac:dyDescent="0.25">
      <c r="A225" s="150" t="s">
        <v>998</v>
      </c>
      <c r="B225" s="150" t="s">
        <v>525</v>
      </c>
      <c r="C225" t="s">
        <v>212</v>
      </c>
      <c r="D225" t="s">
        <v>1561</v>
      </c>
      <c r="E225">
        <v>83.828000000000003</v>
      </c>
      <c r="F225" t="s">
        <v>1561</v>
      </c>
      <c r="G225" s="151">
        <v>99225</v>
      </c>
      <c r="H225">
        <v>0.784037601132477</v>
      </c>
      <c r="I225">
        <v>56677</v>
      </c>
      <c r="J225">
        <v>0</v>
      </c>
      <c r="K225">
        <v>0.612039629809497</v>
      </c>
      <c r="L225" s="152">
        <v>206957.20329999999</v>
      </c>
      <c r="M225" s="151">
        <v>35664</v>
      </c>
      <c r="N225">
        <v>12</v>
      </c>
      <c r="O225">
        <v>34.65</v>
      </c>
      <c r="P225">
        <v>0</v>
      </c>
      <c r="Q225">
        <v>-1.47</v>
      </c>
      <c r="R225">
        <v>16845.099999999999</v>
      </c>
      <c r="S225">
        <v>372.17037599999998</v>
      </c>
      <c r="T225">
        <v>410.48038509182402</v>
      </c>
      <c r="U225">
        <v>0.28308043786913301</v>
      </c>
      <c r="V225">
        <v>9.0560020822291296E-2</v>
      </c>
      <c r="W225">
        <v>0</v>
      </c>
      <c r="X225">
        <v>15273</v>
      </c>
      <c r="Y225">
        <v>37.159999999999997</v>
      </c>
      <c r="Z225">
        <v>53487.219590957997</v>
      </c>
      <c r="AA225">
        <v>14.324999999999999</v>
      </c>
      <c r="AB225">
        <v>10.015349192680301</v>
      </c>
      <c r="AC225">
        <v>2.15</v>
      </c>
      <c r="AD225">
        <v>173.10250046511601</v>
      </c>
      <c r="AE225">
        <v>0.21379999999999999</v>
      </c>
      <c r="AF225">
        <v>0.10823304298528701</v>
      </c>
      <c r="AG225">
        <v>0.17740070071554701</v>
      </c>
      <c r="AH225">
        <v>0.287949439302851</v>
      </c>
      <c r="AI225">
        <v>181.368546109108</v>
      </c>
      <c r="AJ225">
        <v>11.6090691851852</v>
      </c>
      <c r="AK225">
        <v>2.05035525925926</v>
      </c>
      <c r="AL225">
        <v>5.0607514074074098</v>
      </c>
      <c r="AM225">
        <v>3.85</v>
      </c>
      <c r="AN225">
        <v>2.2169014538643101</v>
      </c>
      <c r="AO225">
        <v>89</v>
      </c>
      <c r="AP225">
        <v>0</v>
      </c>
      <c r="AQ225">
        <v>1.71</v>
      </c>
      <c r="AR225">
        <v>3.2331124601003198</v>
      </c>
      <c r="AS225">
        <v>23071.52</v>
      </c>
      <c r="AT225">
        <v>0.69711202496257896</v>
      </c>
      <c r="AU225">
        <v>6269252.6799999997</v>
      </c>
    </row>
    <row r="226" spans="1:47" ht="15" x14ac:dyDescent="0.25">
      <c r="A226" s="150" t="s">
        <v>999</v>
      </c>
      <c r="B226" s="150" t="s">
        <v>704</v>
      </c>
      <c r="C226" t="s">
        <v>289</v>
      </c>
      <c r="D226" t="s">
        <v>1561</v>
      </c>
      <c r="E226">
        <v>88.947999999999993</v>
      </c>
      <c r="F226" t="s">
        <v>1561</v>
      </c>
      <c r="G226" s="151">
        <v>128492</v>
      </c>
      <c r="H226">
        <v>0.59712870260946505</v>
      </c>
      <c r="I226">
        <v>128492</v>
      </c>
      <c r="J226">
        <v>0</v>
      </c>
      <c r="K226">
        <v>0.69742048959145797</v>
      </c>
      <c r="L226" s="152">
        <v>145512.33540000001</v>
      </c>
      <c r="M226" s="151">
        <v>38494</v>
      </c>
      <c r="N226">
        <v>51</v>
      </c>
      <c r="O226">
        <v>7.45</v>
      </c>
      <c r="P226">
        <v>0</v>
      </c>
      <c r="Q226">
        <v>41.38</v>
      </c>
      <c r="R226">
        <v>13709.9</v>
      </c>
      <c r="S226">
        <v>736.95561699999996</v>
      </c>
      <c r="T226">
        <v>871.74730285252599</v>
      </c>
      <c r="U226">
        <v>0.30179486100585601</v>
      </c>
      <c r="V226">
        <v>0.16341843419316801</v>
      </c>
      <c r="W226">
        <v>0</v>
      </c>
      <c r="X226">
        <v>11590</v>
      </c>
      <c r="Y226">
        <v>54.75</v>
      </c>
      <c r="Z226">
        <v>57931.898082191801</v>
      </c>
      <c r="AA226">
        <v>14.6666666666667</v>
      </c>
      <c r="AB226">
        <v>13.46037656621</v>
      </c>
      <c r="AC226">
        <v>10</v>
      </c>
      <c r="AD226">
        <v>73.695561699999999</v>
      </c>
      <c r="AE226">
        <v>0.27310000000000001</v>
      </c>
      <c r="AF226">
        <v>0.109285959023044</v>
      </c>
      <c r="AG226">
        <v>0.22605762749266201</v>
      </c>
      <c r="AH226">
        <v>0.341075856045989</v>
      </c>
      <c r="AI226">
        <v>165.93672288951399</v>
      </c>
      <c r="AJ226">
        <v>9.5094988060970795</v>
      </c>
      <c r="AK226">
        <v>1.2008988617035199</v>
      </c>
      <c r="AL226">
        <v>2.7990849470103401</v>
      </c>
      <c r="AM226">
        <v>0.5</v>
      </c>
      <c r="AN226">
        <v>1.13972403311333</v>
      </c>
      <c r="AO226">
        <v>76</v>
      </c>
      <c r="AP226">
        <v>1.8181818181818198E-2</v>
      </c>
      <c r="AQ226">
        <v>5.5</v>
      </c>
      <c r="AR226">
        <v>3.3176771957582298</v>
      </c>
      <c r="AS226">
        <v>-15147.34</v>
      </c>
      <c r="AT226">
        <v>0.59501547974496305</v>
      </c>
      <c r="AU226">
        <v>10103574.810000001</v>
      </c>
    </row>
    <row r="227" spans="1:47" ht="15" x14ac:dyDescent="0.25">
      <c r="A227" s="150" t="s">
        <v>1000</v>
      </c>
      <c r="B227" s="150" t="s">
        <v>342</v>
      </c>
      <c r="C227" t="s">
        <v>343</v>
      </c>
      <c r="D227" t="s">
        <v>1561</v>
      </c>
      <c r="E227">
        <v>83.409000000000006</v>
      </c>
      <c r="F227" t="s">
        <v>1561</v>
      </c>
      <c r="G227" s="151">
        <v>4707531</v>
      </c>
      <c r="H227">
        <v>1.1498747362752699</v>
      </c>
      <c r="I227">
        <v>3931700</v>
      </c>
      <c r="J227">
        <v>1.2292763462521401E-3</v>
      </c>
      <c r="K227">
        <v>0.44855490892209399</v>
      </c>
      <c r="L227" s="152">
        <v>455364.7059</v>
      </c>
      <c r="M227" s="151">
        <v>32795</v>
      </c>
      <c r="N227">
        <v>82</v>
      </c>
      <c r="O227">
        <v>99.95</v>
      </c>
      <c r="P227">
        <v>0</v>
      </c>
      <c r="Q227">
        <v>-151.19</v>
      </c>
      <c r="R227">
        <v>13441.8</v>
      </c>
      <c r="S227">
        <v>1458.7432590000001</v>
      </c>
      <c r="T227">
        <v>1813.0640151341599</v>
      </c>
      <c r="U227">
        <v>0.53261029533916104</v>
      </c>
      <c r="V227">
        <v>0.16153037180890201</v>
      </c>
      <c r="W227">
        <v>0</v>
      </c>
      <c r="X227">
        <v>10814.9</v>
      </c>
      <c r="Y227">
        <v>93.5</v>
      </c>
      <c r="Z227">
        <v>54890.042780748699</v>
      </c>
      <c r="AA227">
        <v>13.3645833333333</v>
      </c>
      <c r="AB227">
        <v>15.6015321818182</v>
      </c>
      <c r="AC227">
        <v>10</v>
      </c>
      <c r="AD227">
        <v>145.8743259</v>
      </c>
      <c r="AE227">
        <v>0.36809999999999998</v>
      </c>
      <c r="AF227">
        <v>9.3050496308568306E-2</v>
      </c>
      <c r="AG227">
        <v>0.27235661475848699</v>
      </c>
      <c r="AH227">
        <v>0.379798737444412</v>
      </c>
      <c r="AI227">
        <v>148.00891018204899</v>
      </c>
      <c r="AJ227">
        <v>5.24293140101988</v>
      </c>
      <c r="AK227">
        <v>1.03005571843433</v>
      </c>
      <c r="AL227">
        <v>3.9436465237347602</v>
      </c>
      <c r="AM227">
        <v>3.5</v>
      </c>
      <c r="AN227">
        <v>1.7577753845105899</v>
      </c>
      <c r="AO227">
        <v>383</v>
      </c>
      <c r="AP227">
        <v>0.106227106227106</v>
      </c>
      <c r="AQ227">
        <v>1.44</v>
      </c>
      <c r="AR227">
        <v>2.8282808866468798</v>
      </c>
      <c r="AS227">
        <v>-23329.549999999901</v>
      </c>
      <c r="AT227">
        <v>0.36607995503797303</v>
      </c>
      <c r="AU227">
        <v>19608097.460000001</v>
      </c>
    </row>
    <row r="228" spans="1:47" ht="15" x14ac:dyDescent="0.25">
      <c r="A228" s="150" t="s">
        <v>1001</v>
      </c>
      <c r="B228" s="150" t="s">
        <v>199</v>
      </c>
      <c r="C228" t="s">
        <v>200</v>
      </c>
      <c r="D228" t="s">
        <v>1561</v>
      </c>
      <c r="E228">
        <v>90.653999999999996</v>
      </c>
      <c r="F228" t="s">
        <v>1561</v>
      </c>
      <c r="G228" s="151">
        <v>1458076</v>
      </c>
      <c r="H228">
        <v>0.65489403622418396</v>
      </c>
      <c r="I228">
        <v>1458076</v>
      </c>
      <c r="J228">
        <v>0</v>
      </c>
      <c r="K228">
        <v>0.68678923821975202</v>
      </c>
      <c r="L228" s="152">
        <v>171634.03229999999</v>
      </c>
      <c r="M228" s="151">
        <v>35607.5</v>
      </c>
      <c r="N228">
        <v>46</v>
      </c>
      <c r="O228">
        <v>49.43</v>
      </c>
      <c r="P228">
        <v>0</v>
      </c>
      <c r="Q228">
        <v>226.77</v>
      </c>
      <c r="R228">
        <v>11477.6</v>
      </c>
      <c r="S228">
        <v>1712.314517</v>
      </c>
      <c r="T228">
        <v>2096.9467387636601</v>
      </c>
      <c r="U228">
        <v>0.31087330435802202</v>
      </c>
      <c r="V228">
        <v>0.16568761356824999</v>
      </c>
      <c r="W228">
        <v>6.0219614431967104E-3</v>
      </c>
      <c r="X228">
        <v>9372.2999999999993</v>
      </c>
      <c r="Y228">
        <v>110.05</v>
      </c>
      <c r="Z228">
        <v>57602.181190367999</v>
      </c>
      <c r="AA228">
        <v>11.8688524590164</v>
      </c>
      <c r="AB228">
        <v>15.5594231440254</v>
      </c>
      <c r="AC228">
        <v>13.33</v>
      </c>
      <c r="AD228">
        <v>128.455702700675</v>
      </c>
      <c r="AE228">
        <v>0.2969</v>
      </c>
      <c r="AF228">
        <v>0.12629234415492999</v>
      </c>
      <c r="AG228">
        <v>0.14757075127908001</v>
      </c>
      <c r="AH228">
        <v>0.28452717147456802</v>
      </c>
      <c r="AI228">
        <v>165.012909249312</v>
      </c>
      <c r="AJ228">
        <v>5.5019071398741497</v>
      </c>
      <c r="AK228">
        <v>1.1391096923066</v>
      </c>
      <c r="AL228">
        <v>3.4391618239345401</v>
      </c>
      <c r="AM228">
        <v>1.2</v>
      </c>
      <c r="AN228">
        <v>1.1335847109600199</v>
      </c>
      <c r="AO228">
        <v>10</v>
      </c>
      <c r="AP228">
        <v>8.0052493438320202E-2</v>
      </c>
      <c r="AQ228">
        <v>45.7</v>
      </c>
      <c r="AR228">
        <v>2.8386740850186198</v>
      </c>
      <c r="AS228">
        <v>104797.56</v>
      </c>
      <c r="AT228">
        <v>0.52625002393503395</v>
      </c>
      <c r="AU228">
        <v>19653230.739999998</v>
      </c>
    </row>
    <row r="229" spans="1:47" ht="15" x14ac:dyDescent="0.25">
      <c r="A229" s="150" t="s">
        <v>1002</v>
      </c>
      <c r="B229" s="150" t="s">
        <v>364</v>
      </c>
      <c r="C229" t="s">
        <v>160</v>
      </c>
      <c r="D229" t="s">
        <v>1561</v>
      </c>
      <c r="E229">
        <v>101.602</v>
      </c>
      <c r="F229" t="s">
        <v>1561</v>
      </c>
      <c r="G229" s="151">
        <v>302059</v>
      </c>
      <c r="H229">
        <v>0.32393197491178299</v>
      </c>
      <c r="I229">
        <v>302059</v>
      </c>
      <c r="J229">
        <v>3.6287770557211697E-2</v>
      </c>
      <c r="K229">
        <v>0.77845899040392097</v>
      </c>
      <c r="L229" s="152">
        <v>122790.3501</v>
      </c>
      <c r="M229" s="151">
        <v>34044</v>
      </c>
      <c r="N229">
        <v>63</v>
      </c>
      <c r="O229">
        <v>18.559999999999999</v>
      </c>
      <c r="P229">
        <v>0</v>
      </c>
      <c r="Q229">
        <v>63.78</v>
      </c>
      <c r="R229">
        <v>13360.7</v>
      </c>
      <c r="S229">
        <v>856.33788500000003</v>
      </c>
      <c r="T229">
        <v>1009.64904451776</v>
      </c>
      <c r="U229">
        <v>0.29474606977127998</v>
      </c>
      <c r="V229">
        <v>0.18667890770709</v>
      </c>
      <c r="W229">
        <v>2.9739041616732902E-2</v>
      </c>
      <c r="X229">
        <v>11332</v>
      </c>
      <c r="Y229">
        <v>63.76</v>
      </c>
      <c r="Z229">
        <v>67575.105552070294</v>
      </c>
      <c r="AA229">
        <v>12.2916666666667</v>
      </c>
      <c r="AB229">
        <v>13.4306443695107</v>
      </c>
      <c r="AC229">
        <v>9.67</v>
      </c>
      <c r="AD229">
        <v>88.556141158221294</v>
      </c>
      <c r="AE229">
        <v>0.48680000000000001</v>
      </c>
      <c r="AF229">
        <v>0.117498817957937</v>
      </c>
      <c r="AG229">
        <v>0.165121971076473</v>
      </c>
      <c r="AH229">
        <v>0.28883279896186997</v>
      </c>
      <c r="AI229">
        <v>158.081292876585</v>
      </c>
      <c r="AJ229">
        <v>6.8663438254870002</v>
      </c>
      <c r="AK229">
        <v>1.4778931233425201</v>
      </c>
      <c r="AL229">
        <v>3.5199716335108699</v>
      </c>
      <c r="AM229">
        <v>2.5</v>
      </c>
      <c r="AN229">
        <v>1.63761542165837</v>
      </c>
      <c r="AO229">
        <v>44</v>
      </c>
      <c r="AP229">
        <v>0</v>
      </c>
      <c r="AQ229">
        <v>6.25</v>
      </c>
      <c r="AR229">
        <v>4.0246669057913396</v>
      </c>
      <c r="AS229">
        <v>-14131.96</v>
      </c>
      <c r="AT229">
        <v>0.57959987760360898</v>
      </c>
      <c r="AU229">
        <v>11441310.27</v>
      </c>
    </row>
    <row r="230" spans="1:47" ht="15" x14ac:dyDescent="0.25">
      <c r="A230" s="150" t="s">
        <v>1003</v>
      </c>
      <c r="B230" s="150" t="s">
        <v>602</v>
      </c>
      <c r="C230" t="s">
        <v>128</v>
      </c>
      <c r="D230" t="s">
        <v>1561</v>
      </c>
      <c r="E230">
        <v>105.339</v>
      </c>
      <c r="F230" t="s">
        <v>1561</v>
      </c>
      <c r="G230" s="151">
        <v>1124080</v>
      </c>
      <c r="H230">
        <v>0.64860397359988897</v>
      </c>
      <c r="I230">
        <v>380223</v>
      </c>
      <c r="J230">
        <v>0</v>
      </c>
      <c r="K230">
        <v>0.80222956138368395</v>
      </c>
      <c r="L230" s="152">
        <v>288706.30290000001</v>
      </c>
      <c r="M230" s="151">
        <v>56544</v>
      </c>
      <c r="N230">
        <v>187</v>
      </c>
      <c r="O230">
        <v>35.21</v>
      </c>
      <c r="P230">
        <v>0</v>
      </c>
      <c r="Q230">
        <v>-18.95</v>
      </c>
      <c r="R230">
        <v>10725</v>
      </c>
      <c r="S230">
        <v>3172.5985460000002</v>
      </c>
      <c r="T230">
        <v>3655.53149773429</v>
      </c>
      <c r="U230">
        <v>1.7607086175598301E-2</v>
      </c>
      <c r="V230">
        <v>0.11151085202571399</v>
      </c>
      <c r="W230">
        <v>9.2446020430093194E-3</v>
      </c>
      <c r="X230">
        <v>9308.1</v>
      </c>
      <c r="Y230">
        <v>172.1</v>
      </c>
      <c r="Z230">
        <v>76798.640267286493</v>
      </c>
      <c r="AA230">
        <v>15.944162436548201</v>
      </c>
      <c r="AB230">
        <v>18.4346225798954</v>
      </c>
      <c r="AC230">
        <v>15</v>
      </c>
      <c r="AD230">
        <v>211.50656973333301</v>
      </c>
      <c r="AE230">
        <v>0.56999999999999995</v>
      </c>
      <c r="AF230">
        <v>0.12796183065618899</v>
      </c>
      <c r="AG230">
        <v>0.122934629671425</v>
      </c>
      <c r="AH230">
        <v>0.25411841063645202</v>
      </c>
      <c r="AI230">
        <v>163.98671072201901</v>
      </c>
      <c r="AJ230">
        <v>5.0868991512001598</v>
      </c>
      <c r="AK230">
        <v>1.1850212392170101</v>
      </c>
      <c r="AL230">
        <v>2.7764157235557301</v>
      </c>
      <c r="AM230">
        <v>0</v>
      </c>
      <c r="AN230">
        <v>1.2523269213652799</v>
      </c>
      <c r="AO230">
        <v>78</v>
      </c>
      <c r="AP230">
        <v>6.5130260521042094E-2</v>
      </c>
      <c r="AQ230">
        <v>16.68</v>
      </c>
      <c r="AR230">
        <v>3.5704667166727799</v>
      </c>
      <c r="AS230">
        <v>139333.70000000001</v>
      </c>
      <c r="AT230">
        <v>0.469343620788789</v>
      </c>
      <c r="AU230">
        <v>34026100.810000002</v>
      </c>
    </row>
    <row r="231" spans="1:47" ht="15" x14ac:dyDescent="0.25">
      <c r="A231" s="150" t="s">
        <v>1004</v>
      </c>
      <c r="B231" s="150" t="s">
        <v>628</v>
      </c>
      <c r="C231" t="s">
        <v>379</v>
      </c>
      <c r="D231" t="s">
        <v>1561</v>
      </c>
      <c r="E231">
        <v>87.861000000000004</v>
      </c>
      <c r="F231" t="s">
        <v>1561</v>
      </c>
      <c r="G231" s="151">
        <v>2050440</v>
      </c>
      <c r="H231">
        <v>0.41188838692905599</v>
      </c>
      <c r="I231">
        <v>154969</v>
      </c>
      <c r="J231">
        <v>0</v>
      </c>
      <c r="K231">
        <v>0.781635093298929</v>
      </c>
      <c r="L231" s="152">
        <v>153045.54139999999</v>
      </c>
      <c r="M231" s="151">
        <v>37397</v>
      </c>
      <c r="N231">
        <v>115</v>
      </c>
      <c r="O231">
        <v>41.82</v>
      </c>
      <c r="P231">
        <v>0</v>
      </c>
      <c r="Q231">
        <v>116.22</v>
      </c>
      <c r="R231">
        <v>11186.5</v>
      </c>
      <c r="S231">
        <v>1664.220908</v>
      </c>
      <c r="T231">
        <v>1998.85582791354</v>
      </c>
      <c r="U231">
        <v>0.31841426186432698</v>
      </c>
      <c r="V231">
        <v>0.159625490055434</v>
      </c>
      <c r="W231">
        <v>2.01973006338411E-3</v>
      </c>
      <c r="X231">
        <v>9313.7000000000007</v>
      </c>
      <c r="Y231">
        <v>117.71</v>
      </c>
      <c r="Z231">
        <v>53947.565712343901</v>
      </c>
      <c r="AA231">
        <v>12.349593495935</v>
      </c>
      <c r="AB231">
        <v>14.138313720159699</v>
      </c>
      <c r="AC231">
        <v>16.25</v>
      </c>
      <c r="AD231">
        <v>102.413594338462</v>
      </c>
      <c r="AE231">
        <v>0.59370000000000001</v>
      </c>
      <c r="AF231">
        <v>0.13065851411768001</v>
      </c>
      <c r="AG231">
        <v>0.132544736202309</v>
      </c>
      <c r="AH231">
        <v>0.26527206685192301</v>
      </c>
      <c r="AI231">
        <v>190.22835158371899</v>
      </c>
      <c r="AJ231">
        <v>5.4114455338585303</v>
      </c>
      <c r="AK231">
        <v>1.1893429506415401</v>
      </c>
      <c r="AL231">
        <v>3.0090094193605399</v>
      </c>
      <c r="AM231">
        <v>1.1000000000000001</v>
      </c>
      <c r="AN231">
        <v>1.34814626329654</v>
      </c>
      <c r="AO231">
        <v>120</v>
      </c>
      <c r="AP231">
        <v>0.10351413292589801</v>
      </c>
      <c r="AQ231">
        <v>6.33</v>
      </c>
      <c r="AR231">
        <v>3.3654631200121798</v>
      </c>
      <c r="AS231">
        <v>-91624.049999999901</v>
      </c>
      <c r="AT231">
        <v>0.42060722225545599</v>
      </c>
      <c r="AU231">
        <v>18616764.109999999</v>
      </c>
    </row>
    <row r="232" spans="1:47" ht="15" x14ac:dyDescent="0.25">
      <c r="A232" s="150" t="s">
        <v>1005</v>
      </c>
      <c r="B232" s="150" t="s">
        <v>493</v>
      </c>
      <c r="C232" t="s">
        <v>122</v>
      </c>
      <c r="D232" t="s">
        <v>1561</v>
      </c>
      <c r="E232">
        <v>89.459000000000003</v>
      </c>
      <c r="F232" t="s">
        <v>1561</v>
      </c>
      <c r="G232" s="151">
        <v>7285486</v>
      </c>
      <c r="H232">
        <v>0.39466973707943398</v>
      </c>
      <c r="I232">
        <v>7285486</v>
      </c>
      <c r="J232">
        <v>1.29254617175212E-3</v>
      </c>
      <c r="K232">
        <v>0.81890915773108197</v>
      </c>
      <c r="L232" s="152">
        <v>175031.63579999999</v>
      </c>
      <c r="M232" s="151">
        <v>51563</v>
      </c>
      <c r="N232">
        <v>352</v>
      </c>
      <c r="O232">
        <v>371.01</v>
      </c>
      <c r="P232">
        <v>2</v>
      </c>
      <c r="Q232">
        <v>-35.28</v>
      </c>
      <c r="R232">
        <v>13156.6</v>
      </c>
      <c r="S232">
        <v>15875.225542</v>
      </c>
      <c r="T232">
        <v>19315.511496445401</v>
      </c>
      <c r="U232">
        <v>0.20143056721993699</v>
      </c>
      <c r="V232">
        <v>0.15399709773517201</v>
      </c>
      <c r="W232">
        <v>8.8580219726223999E-2</v>
      </c>
      <c r="X232">
        <v>10813.3</v>
      </c>
      <c r="Y232">
        <v>1074.44</v>
      </c>
      <c r="Z232">
        <v>82685.071516324795</v>
      </c>
      <c r="AA232">
        <v>15.1018276762402</v>
      </c>
      <c r="AB232">
        <v>14.7753485927553</v>
      </c>
      <c r="AC232">
        <v>90.5</v>
      </c>
      <c r="AD232">
        <v>175.41685681768001</v>
      </c>
      <c r="AE232" t="s">
        <v>1556</v>
      </c>
      <c r="AF232">
        <v>0.111896629675842</v>
      </c>
      <c r="AG232">
        <v>0.156723649637108</v>
      </c>
      <c r="AH232">
        <v>0.27064937501275699</v>
      </c>
      <c r="AI232">
        <v>140.15013481942</v>
      </c>
      <c r="AJ232">
        <v>6.5877052876177302</v>
      </c>
      <c r="AK232">
        <v>1.1174148810179301</v>
      </c>
      <c r="AL232">
        <v>4.2057577075978196</v>
      </c>
      <c r="AM232">
        <v>2</v>
      </c>
      <c r="AN232">
        <v>0.56767997484185995</v>
      </c>
      <c r="AO232">
        <v>59</v>
      </c>
      <c r="AP232">
        <v>1.4953271028037399E-2</v>
      </c>
      <c r="AQ232">
        <v>47.25</v>
      </c>
      <c r="AR232">
        <v>3.45898182614844</v>
      </c>
      <c r="AS232">
        <v>297394.89</v>
      </c>
      <c r="AT232">
        <v>0.333774785497155</v>
      </c>
      <c r="AU232">
        <v>208864490.71000001</v>
      </c>
    </row>
    <row r="233" spans="1:47" ht="15" x14ac:dyDescent="0.25">
      <c r="A233" s="150" t="s">
        <v>1006</v>
      </c>
      <c r="B233" s="150" t="s">
        <v>201</v>
      </c>
      <c r="C233" t="s">
        <v>202</v>
      </c>
      <c r="D233" t="s">
        <v>1561</v>
      </c>
      <c r="E233">
        <v>89.965999999999994</v>
      </c>
      <c r="F233" t="s">
        <v>1561</v>
      </c>
      <c r="G233" s="151">
        <v>-978116</v>
      </c>
      <c r="H233">
        <v>0.24114662532967199</v>
      </c>
      <c r="I233">
        <v>-956013</v>
      </c>
      <c r="J233">
        <v>2.9196457493881001E-2</v>
      </c>
      <c r="K233">
        <v>0.77314507008166899</v>
      </c>
      <c r="L233" s="152">
        <v>147030.95869999999</v>
      </c>
      <c r="M233" s="151">
        <v>29976</v>
      </c>
      <c r="N233">
        <v>153</v>
      </c>
      <c r="O233">
        <v>111.11</v>
      </c>
      <c r="P233">
        <v>0</v>
      </c>
      <c r="Q233">
        <v>-81.010000000000005</v>
      </c>
      <c r="R233">
        <v>14175.2</v>
      </c>
      <c r="S233">
        <v>2049.1491219999998</v>
      </c>
      <c r="T233">
        <v>2525.6898666689799</v>
      </c>
      <c r="U233">
        <v>0.46767936833442397</v>
      </c>
      <c r="V233">
        <v>0.149971407010173</v>
      </c>
      <c r="W233">
        <v>2.44003715801802E-3</v>
      </c>
      <c r="X233">
        <v>11500.7</v>
      </c>
      <c r="Y233">
        <v>168.5</v>
      </c>
      <c r="Z233">
        <v>56417.035252225498</v>
      </c>
      <c r="AA233">
        <v>13.175438596491199</v>
      </c>
      <c r="AB233">
        <v>12.1611223857567</v>
      </c>
      <c r="AC233">
        <v>15</v>
      </c>
      <c r="AD233">
        <v>136.60994146666701</v>
      </c>
      <c r="AE233">
        <v>0.33250000000000002</v>
      </c>
      <c r="AF233">
        <v>0.106044142487629</v>
      </c>
      <c r="AG233">
        <v>0.20306515474471501</v>
      </c>
      <c r="AH233">
        <v>0.314197696711078</v>
      </c>
      <c r="AI233">
        <v>211.37505091735301</v>
      </c>
      <c r="AJ233">
        <v>5.1767058380796902</v>
      </c>
      <c r="AK233">
        <v>1.2120755000126999</v>
      </c>
      <c r="AL233">
        <v>2.7295116810077098</v>
      </c>
      <c r="AM233">
        <v>1.5</v>
      </c>
      <c r="AN233">
        <v>1.47508947500707</v>
      </c>
      <c r="AO233">
        <v>152</v>
      </c>
      <c r="AP233">
        <v>0</v>
      </c>
      <c r="AQ233">
        <v>6.86</v>
      </c>
      <c r="AR233">
        <v>2.9183871942823001</v>
      </c>
      <c r="AS233">
        <v>434192.78</v>
      </c>
      <c r="AT233">
        <v>0.65115916059828005</v>
      </c>
      <c r="AU233">
        <v>29047179.850000001</v>
      </c>
    </row>
    <row r="234" spans="1:47" ht="15" x14ac:dyDescent="0.25">
      <c r="A234" s="150" t="s">
        <v>1007</v>
      </c>
      <c r="B234" s="150" t="s">
        <v>402</v>
      </c>
      <c r="C234" t="s">
        <v>102</v>
      </c>
      <c r="D234" t="s">
        <v>1561</v>
      </c>
      <c r="E234">
        <v>91.433999999999997</v>
      </c>
      <c r="F234" t="s">
        <v>1561</v>
      </c>
      <c r="G234" s="151">
        <v>295153</v>
      </c>
      <c r="H234">
        <v>0.35825992225503001</v>
      </c>
      <c r="I234">
        <v>295153</v>
      </c>
      <c r="J234">
        <v>0</v>
      </c>
      <c r="K234">
        <v>0.41669505395837703</v>
      </c>
      <c r="L234" s="152">
        <v>515354.44630000001</v>
      </c>
      <c r="M234" s="151">
        <v>37111</v>
      </c>
      <c r="N234">
        <v>82</v>
      </c>
      <c r="O234">
        <v>23.75</v>
      </c>
      <c r="P234">
        <v>0</v>
      </c>
      <c r="Q234">
        <v>-2.7100000000000102</v>
      </c>
      <c r="R234">
        <v>14957.6</v>
      </c>
      <c r="S234">
        <v>747.75933099999997</v>
      </c>
      <c r="T234">
        <v>890.87878779349705</v>
      </c>
      <c r="U234">
        <v>0.36775354261677501</v>
      </c>
      <c r="V234">
        <v>0.14011639127242101</v>
      </c>
      <c r="W234">
        <v>0</v>
      </c>
      <c r="X234">
        <v>12554.7</v>
      </c>
      <c r="Y234">
        <v>46.78</v>
      </c>
      <c r="Z234">
        <v>56318.063274903798</v>
      </c>
      <c r="AA234">
        <v>17.240740740740701</v>
      </c>
      <c r="AB234">
        <v>15.984594506199199</v>
      </c>
      <c r="AC234">
        <v>5</v>
      </c>
      <c r="AD234">
        <v>149.55186620000001</v>
      </c>
      <c r="AE234">
        <v>0.33250000000000002</v>
      </c>
      <c r="AF234">
        <v>0.101311728423608</v>
      </c>
      <c r="AG234">
        <v>0.20856068968579999</v>
      </c>
      <c r="AH234">
        <v>0.31340115241761402</v>
      </c>
      <c r="AI234">
        <v>183.75965942977999</v>
      </c>
      <c r="AJ234">
        <v>6.3730824988355801</v>
      </c>
      <c r="AK234">
        <v>0.91693642291569599</v>
      </c>
      <c r="AL234">
        <v>3.4886601216814199</v>
      </c>
      <c r="AM234">
        <v>2.4</v>
      </c>
      <c r="AN234">
        <v>1.3934841033311001</v>
      </c>
      <c r="AO234">
        <v>96</v>
      </c>
      <c r="AP234">
        <v>4.8991354466858802E-2</v>
      </c>
      <c r="AQ234">
        <v>3.9</v>
      </c>
      <c r="AR234">
        <v>3.53859541878438</v>
      </c>
      <c r="AS234">
        <v>-13432.08</v>
      </c>
      <c r="AT234">
        <v>0.645587991257637</v>
      </c>
      <c r="AU234">
        <v>11184687.4</v>
      </c>
    </row>
    <row r="235" spans="1:47" ht="15" x14ac:dyDescent="0.25">
      <c r="A235" s="150" t="s">
        <v>1008</v>
      </c>
      <c r="B235" s="150" t="s">
        <v>530</v>
      </c>
      <c r="C235" t="s">
        <v>246</v>
      </c>
      <c r="D235" t="s">
        <v>1561</v>
      </c>
      <c r="E235">
        <v>97.001999999999995</v>
      </c>
      <c r="F235" t="s">
        <v>1561</v>
      </c>
      <c r="G235" s="151">
        <v>399857</v>
      </c>
      <c r="H235">
        <v>0.89698702645990902</v>
      </c>
      <c r="I235">
        <v>399857</v>
      </c>
      <c r="J235">
        <v>0</v>
      </c>
      <c r="K235">
        <v>0.70089185270603704</v>
      </c>
      <c r="L235" s="152">
        <v>200665.46599999999</v>
      </c>
      <c r="M235" s="151">
        <v>35308</v>
      </c>
      <c r="N235">
        <v>29</v>
      </c>
      <c r="O235">
        <v>11.73</v>
      </c>
      <c r="P235">
        <v>0</v>
      </c>
      <c r="Q235">
        <v>12.59</v>
      </c>
      <c r="R235">
        <v>15864.3</v>
      </c>
      <c r="S235">
        <v>418.52072199999998</v>
      </c>
      <c r="T235">
        <v>493.96366118794799</v>
      </c>
      <c r="U235">
        <v>0.24011759446405601</v>
      </c>
      <c r="V235">
        <v>0.14959141019545499</v>
      </c>
      <c r="W235">
        <v>1.0147887014301801E-2</v>
      </c>
      <c r="X235">
        <v>13441.3</v>
      </c>
      <c r="Y235">
        <v>37</v>
      </c>
      <c r="Z235">
        <v>62958.891891891901</v>
      </c>
      <c r="AA235">
        <v>15.648648648648599</v>
      </c>
      <c r="AB235">
        <v>11.3113708648649</v>
      </c>
      <c r="AC235">
        <v>8</v>
      </c>
      <c r="AD235">
        <v>52.315090249999997</v>
      </c>
      <c r="AE235">
        <v>0.21379999999999999</v>
      </c>
      <c r="AF235">
        <v>0.120368829543475</v>
      </c>
      <c r="AG235">
        <v>0.14718450007544401</v>
      </c>
      <c r="AH235">
        <v>0.27321640233024702</v>
      </c>
      <c r="AI235">
        <v>260.68004346030898</v>
      </c>
      <c r="AJ235">
        <v>5.7084509624197999</v>
      </c>
      <c r="AK235">
        <v>0.75480329972502302</v>
      </c>
      <c r="AL235">
        <v>2.9947691109074199</v>
      </c>
      <c r="AM235">
        <v>2.5</v>
      </c>
      <c r="AN235">
        <v>1.0917823170734999</v>
      </c>
      <c r="AO235">
        <v>54</v>
      </c>
      <c r="AP235">
        <v>0</v>
      </c>
      <c r="AQ235">
        <v>1.74</v>
      </c>
      <c r="AR235">
        <v>3.5038599921112699</v>
      </c>
      <c r="AS235">
        <v>21408.11</v>
      </c>
      <c r="AT235">
        <v>0.626319711303991</v>
      </c>
      <c r="AU235">
        <v>6639528.7199999997</v>
      </c>
    </row>
    <row r="236" spans="1:47" ht="15" x14ac:dyDescent="0.25">
      <c r="A236" s="150" t="s">
        <v>1009</v>
      </c>
      <c r="B236" s="150" t="s">
        <v>697</v>
      </c>
      <c r="C236" t="s">
        <v>181</v>
      </c>
      <c r="D236" t="s">
        <v>1561</v>
      </c>
      <c r="E236">
        <v>95.379000000000005</v>
      </c>
      <c r="F236" t="s">
        <v>1561</v>
      </c>
      <c r="G236" s="151">
        <v>-3706435</v>
      </c>
      <c r="H236">
        <v>0.15560820646673901</v>
      </c>
      <c r="I236">
        <v>-3761817</v>
      </c>
      <c r="J236">
        <v>0</v>
      </c>
      <c r="K236">
        <v>0.58585748443296604</v>
      </c>
      <c r="L236" s="152">
        <v>386820.84</v>
      </c>
      <c r="M236" s="151">
        <v>37085.5</v>
      </c>
      <c r="N236">
        <v>11</v>
      </c>
      <c r="O236">
        <v>17.07</v>
      </c>
      <c r="P236">
        <v>0</v>
      </c>
      <c r="Q236">
        <v>132.47999999999999</v>
      </c>
      <c r="R236">
        <v>11296.1</v>
      </c>
      <c r="S236">
        <v>772.97030400000006</v>
      </c>
      <c r="T236">
        <v>877.60110414158896</v>
      </c>
      <c r="U236">
        <v>0.23343631452108199</v>
      </c>
      <c r="V236">
        <v>0.12937817078157801</v>
      </c>
      <c r="W236">
        <v>0</v>
      </c>
      <c r="X236">
        <v>9949.4</v>
      </c>
      <c r="Y236">
        <v>48.48</v>
      </c>
      <c r="Z236">
        <v>69356.198432343197</v>
      </c>
      <c r="AA236">
        <v>18.568965517241399</v>
      </c>
      <c r="AB236">
        <v>15.944106930693099</v>
      </c>
      <c r="AC236">
        <v>9</v>
      </c>
      <c r="AD236">
        <v>85.8855893333333</v>
      </c>
      <c r="AE236">
        <v>0.36809999999999998</v>
      </c>
      <c r="AF236">
        <v>0.105824628857355</v>
      </c>
      <c r="AG236">
        <v>0.16847235889906001</v>
      </c>
      <c r="AH236">
        <v>0.27606356236290602</v>
      </c>
      <c r="AI236">
        <v>168.90428949777601</v>
      </c>
      <c r="AJ236">
        <v>5.6684959175232503</v>
      </c>
      <c r="AK236">
        <v>1.3277448337137501</v>
      </c>
      <c r="AL236">
        <v>2.4514179904716702</v>
      </c>
      <c r="AM236">
        <v>0</v>
      </c>
      <c r="AN236">
        <v>1.46875657267705</v>
      </c>
      <c r="AO236">
        <v>66</v>
      </c>
      <c r="AP236">
        <v>4.3942992874109299E-2</v>
      </c>
      <c r="AQ236">
        <v>4.05</v>
      </c>
      <c r="AR236">
        <v>3.7944404854394902</v>
      </c>
      <c r="AS236">
        <v>-34034.51</v>
      </c>
      <c r="AT236">
        <v>0.45278439168717299</v>
      </c>
      <c r="AU236">
        <v>8731588.2599999998</v>
      </c>
    </row>
    <row r="237" spans="1:47" ht="15" x14ac:dyDescent="0.25">
      <c r="A237" s="150" t="s">
        <v>1010</v>
      </c>
      <c r="B237" s="150" t="s">
        <v>736</v>
      </c>
      <c r="C237" t="s">
        <v>192</v>
      </c>
      <c r="D237" t="s">
        <v>1561</v>
      </c>
      <c r="E237">
        <v>95.923000000000002</v>
      </c>
      <c r="F237" t="s">
        <v>1561</v>
      </c>
      <c r="G237" s="151">
        <v>1014999</v>
      </c>
      <c r="H237">
        <v>0.14830063183985501</v>
      </c>
      <c r="I237">
        <v>1014999</v>
      </c>
      <c r="J237">
        <v>5.4127991012599E-3</v>
      </c>
      <c r="K237">
        <v>0.74769175832409596</v>
      </c>
      <c r="L237" s="152">
        <v>204013.97750000001</v>
      </c>
      <c r="M237" s="151">
        <v>35259</v>
      </c>
      <c r="N237">
        <v>56</v>
      </c>
      <c r="O237">
        <v>112.24</v>
      </c>
      <c r="P237">
        <v>0</v>
      </c>
      <c r="Q237">
        <v>3.3200000000000198</v>
      </c>
      <c r="R237">
        <v>13097.7</v>
      </c>
      <c r="S237">
        <v>2453.82935</v>
      </c>
      <c r="T237">
        <v>2937.23979000803</v>
      </c>
      <c r="U237">
        <v>0.38230448013835999</v>
      </c>
      <c r="V237">
        <v>0.135254772301097</v>
      </c>
      <c r="W237">
        <v>3.9450518431528303E-3</v>
      </c>
      <c r="X237">
        <v>10942.1</v>
      </c>
      <c r="Y237">
        <v>160.41999999999999</v>
      </c>
      <c r="Z237">
        <v>68217.451938661005</v>
      </c>
      <c r="AA237">
        <v>17.2486187845304</v>
      </c>
      <c r="AB237">
        <v>15.2962807006608</v>
      </c>
      <c r="AC237">
        <v>14.28</v>
      </c>
      <c r="AD237">
        <v>171.836789215686</v>
      </c>
      <c r="AE237">
        <v>0.36809999999999998</v>
      </c>
      <c r="AF237">
        <v>0.107862259251227</v>
      </c>
      <c r="AG237">
        <v>0.216958432257673</v>
      </c>
      <c r="AH237">
        <v>0.32613764787817401</v>
      </c>
      <c r="AI237">
        <v>258.34681617122197</v>
      </c>
      <c r="AJ237">
        <v>4.7180932234804898</v>
      </c>
      <c r="AK237">
        <v>0.56683740864657295</v>
      </c>
      <c r="AL237">
        <v>2.4539740416664699</v>
      </c>
      <c r="AM237">
        <v>1</v>
      </c>
      <c r="AN237">
        <v>0.58164851738368795</v>
      </c>
      <c r="AO237">
        <v>19</v>
      </c>
      <c r="AP237">
        <v>0</v>
      </c>
      <c r="AQ237">
        <v>25.26</v>
      </c>
      <c r="AR237">
        <v>2.6680150752883001</v>
      </c>
      <c r="AS237">
        <v>72124.159999999902</v>
      </c>
      <c r="AT237">
        <v>0.373337109019238</v>
      </c>
      <c r="AU237">
        <v>32139500.879999999</v>
      </c>
    </row>
    <row r="238" spans="1:47" ht="15" x14ac:dyDescent="0.25">
      <c r="A238" s="150" t="s">
        <v>1011</v>
      </c>
      <c r="B238" s="150" t="s">
        <v>365</v>
      </c>
      <c r="C238" t="s">
        <v>192</v>
      </c>
      <c r="D238" t="s">
        <v>1561</v>
      </c>
      <c r="E238">
        <v>92.466999999999999</v>
      </c>
      <c r="F238" t="s">
        <v>1561</v>
      </c>
      <c r="G238" s="151">
        <v>1908773</v>
      </c>
      <c r="H238">
        <v>0.31589600405834001</v>
      </c>
      <c r="I238">
        <v>1908773</v>
      </c>
      <c r="J238">
        <v>1.4011012102831E-2</v>
      </c>
      <c r="K238">
        <v>0.759089632544245</v>
      </c>
      <c r="L238" s="152">
        <v>126628.83809999999</v>
      </c>
      <c r="M238" s="151">
        <v>32809.5</v>
      </c>
      <c r="N238">
        <v>25</v>
      </c>
      <c r="O238">
        <v>29.85</v>
      </c>
      <c r="P238">
        <v>0</v>
      </c>
      <c r="Q238">
        <v>223.54</v>
      </c>
      <c r="R238">
        <v>10232.700000000001</v>
      </c>
      <c r="S238">
        <v>1842.649222</v>
      </c>
      <c r="T238">
        <v>2146.6144015989898</v>
      </c>
      <c r="U238">
        <v>0.41223302293831798</v>
      </c>
      <c r="V238">
        <v>0.10156362088106601</v>
      </c>
      <c r="W238">
        <v>6.5091960297150898E-3</v>
      </c>
      <c r="X238">
        <v>8783.7000000000007</v>
      </c>
      <c r="Y238">
        <v>106.62</v>
      </c>
      <c r="Z238">
        <v>56639.159069592897</v>
      </c>
      <c r="AA238">
        <v>14.1735537190083</v>
      </c>
      <c r="AB238">
        <v>17.282397505158499</v>
      </c>
      <c r="AC238">
        <v>13.25</v>
      </c>
      <c r="AD238">
        <v>139.06786581132101</v>
      </c>
      <c r="AE238">
        <v>0.27310000000000001</v>
      </c>
      <c r="AF238">
        <v>0.105014223770808</v>
      </c>
      <c r="AG238">
        <v>0.224041797651715</v>
      </c>
      <c r="AH238">
        <v>0.331958505650713</v>
      </c>
      <c r="AI238">
        <v>164.758976573133</v>
      </c>
      <c r="AJ238">
        <v>6.5066713330017496</v>
      </c>
      <c r="AK238">
        <v>1.3948359151890899</v>
      </c>
      <c r="AL238">
        <v>3.6502599203538999</v>
      </c>
      <c r="AM238">
        <v>0.5</v>
      </c>
      <c r="AN238">
        <v>0.41956093935142103</v>
      </c>
      <c r="AO238">
        <v>25</v>
      </c>
      <c r="AP238">
        <v>1.9927536231884101E-2</v>
      </c>
      <c r="AQ238">
        <v>8.0399999999999991</v>
      </c>
      <c r="AR238">
        <v>3.13754966034577</v>
      </c>
      <c r="AS238">
        <v>45989.610000000102</v>
      </c>
      <c r="AT238">
        <v>0.36588925743760198</v>
      </c>
      <c r="AU238">
        <v>18855191.699999999</v>
      </c>
    </row>
    <row r="239" spans="1:47" ht="15" x14ac:dyDescent="0.25">
      <c r="A239" s="150" t="s">
        <v>1012</v>
      </c>
      <c r="B239" s="150" t="s">
        <v>624</v>
      </c>
      <c r="C239" t="s">
        <v>141</v>
      </c>
      <c r="D239" t="s">
        <v>1561</v>
      </c>
      <c r="E239">
        <v>79.108999999999995</v>
      </c>
      <c r="F239" t="s">
        <v>1561</v>
      </c>
      <c r="G239" s="151">
        <v>3209033</v>
      </c>
      <c r="H239">
        <v>0.83672421831032995</v>
      </c>
      <c r="I239">
        <v>1814880</v>
      </c>
      <c r="J239">
        <v>0</v>
      </c>
      <c r="K239">
        <v>0.80690778427908605</v>
      </c>
      <c r="L239" s="152">
        <v>110465.2828</v>
      </c>
      <c r="M239" s="151">
        <v>35998.5</v>
      </c>
      <c r="N239" t="s">
        <v>1556</v>
      </c>
      <c r="O239">
        <v>398.97</v>
      </c>
      <c r="P239">
        <v>0</v>
      </c>
      <c r="Q239">
        <v>-193.66</v>
      </c>
      <c r="R239">
        <v>13037</v>
      </c>
      <c r="S239">
        <v>5590.0447260000001</v>
      </c>
      <c r="T239">
        <v>7083.4047131610496</v>
      </c>
      <c r="U239">
        <v>0.49042999982608698</v>
      </c>
      <c r="V239">
        <v>0.15948765237124499</v>
      </c>
      <c r="W239">
        <v>4.2412251711919501E-2</v>
      </c>
      <c r="X239">
        <v>10288.5</v>
      </c>
      <c r="Y239">
        <v>337.17</v>
      </c>
      <c r="Z239">
        <v>77945.800960939596</v>
      </c>
      <c r="AA239">
        <v>15.947802197802201</v>
      </c>
      <c r="AB239">
        <v>16.579306361775998</v>
      </c>
      <c r="AC239">
        <v>45.5</v>
      </c>
      <c r="AD239">
        <v>122.858125846154</v>
      </c>
      <c r="AE239">
        <v>0.67679999999999996</v>
      </c>
      <c r="AF239">
        <v>0.102780121841249</v>
      </c>
      <c r="AG239">
        <v>0.18135964381007599</v>
      </c>
      <c r="AH239">
        <v>0.29002003003127003</v>
      </c>
      <c r="AI239">
        <v>145.68917422289701</v>
      </c>
      <c r="AJ239">
        <v>5.6730538095723402</v>
      </c>
      <c r="AK239">
        <v>1.05408895284802</v>
      </c>
      <c r="AL239">
        <v>2.6332098982206702</v>
      </c>
      <c r="AM239">
        <v>1.5</v>
      </c>
      <c r="AN239">
        <v>0.64031515990944998</v>
      </c>
      <c r="AO239">
        <v>23</v>
      </c>
      <c r="AP239">
        <v>0.111971830985915</v>
      </c>
      <c r="AQ239">
        <v>34.78</v>
      </c>
      <c r="AR239">
        <v>4.0126240574213199</v>
      </c>
      <c r="AS239">
        <v>-481253.87</v>
      </c>
      <c r="AT239">
        <v>0.206831976606979</v>
      </c>
      <c r="AU239">
        <v>72877516.609999999</v>
      </c>
    </row>
    <row r="240" spans="1:47" ht="15" x14ac:dyDescent="0.25">
      <c r="A240" s="150" t="s">
        <v>1013</v>
      </c>
      <c r="B240" s="150" t="s">
        <v>725</v>
      </c>
      <c r="C240" t="s">
        <v>98</v>
      </c>
      <c r="D240" t="s">
        <v>1561</v>
      </c>
      <c r="E240">
        <v>105.068</v>
      </c>
      <c r="F240" t="s">
        <v>1561</v>
      </c>
      <c r="G240" s="151">
        <v>50961</v>
      </c>
      <c r="H240">
        <v>0.50191865456100504</v>
      </c>
      <c r="I240">
        <v>50961</v>
      </c>
      <c r="J240">
        <v>6.30029822760984E-3</v>
      </c>
      <c r="K240">
        <v>0.80187084200436598</v>
      </c>
      <c r="L240" s="152">
        <v>249078.57639999999</v>
      </c>
      <c r="M240" s="151">
        <v>72620</v>
      </c>
      <c r="N240">
        <v>112</v>
      </c>
      <c r="O240">
        <v>18.100000000000001</v>
      </c>
      <c r="P240">
        <v>0</v>
      </c>
      <c r="Q240">
        <v>-20.010000000000002</v>
      </c>
      <c r="R240">
        <v>15073.7</v>
      </c>
      <c r="S240">
        <v>4495.1693249999998</v>
      </c>
      <c r="T240">
        <v>5364.5413097979199</v>
      </c>
      <c r="U240">
        <v>4.98903088595E-2</v>
      </c>
      <c r="V240">
        <v>0.13811503329743899</v>
      </c>
      <c r="W240">
        <v>1.4775094595574601E-2</v>
      </c>
      <c r="X240">
        <v>12630.9</v>
      </c>
      <c r="Y240">
        <v>296.72000000000003</v>
      </c>
      <c r="Z240">
        <v>81690.966028579103</v>
      </c>
      <c r="AA240">
        <v>15.2928348909657</v>
      </c>
      <c r="AB240">
        <v>15.149532640199499</v>
      </c>
      <c r="AC240">
        <v>30</v>
      </c>
      <c r="AD240">
        <v>149.8389775</v>
      </c>
      <c r="AE240">
        <v>0.33250000000000002</v>
      </c>
      <c r="AF240">
        <v>0.110287341447629</v>
      </c>
      <c r="AG240">
        <v>0.17169811777871999</v>
      </c>
      <c r="AH240">
        <v>0.28314716150742802</v>
      </c>
      <c r="AI240">
        <v>191.226834375143</v>
      </c>
      <c r="AJ240">
        <v>6.5441283066367104</v>
      </c>
      <c r="AK240">
        <v>0.940773955702498</v>
      </c>
      <c r="AL240">
        <v>0.28646301697190701</v>
      </c>
      <c r="AM240">
        <v>1.5</v>
      </c>
      <c r="AN240">
        <v>0.75411379920291399</v>
      </c>
      <c r="AO240">
        <v>30</v>
      </c>
      <c r="AP240">
        <v>9.3896713615023497E-2</v>
      </c>
      <c r="AQ240">
        <v>49.8</v>
      </c>
      <c r="AR240">
        <v>4.5843867392117197</v>
      </c>
      <c r="AS240">
        <v>-18429.8999999999</v>
      </c>
      <c r="AT240">
        <v>0.30008509931566002</v>
      </c>
      <c r="AU240">
        <v>67759040.560000002</v>
      </c>
    </row>
    <row r="241" spans="1:47" ht="15" x14ac:dyDescent="0.25">
      <c r="A241" s="150" t="s">
        <v>1014</v>
      </c>
      <c r="B241" s="150" t="s">
        <v>681</v>
      </c>
      <c r="C241" t="s">
        <v>143</v>
      </c>
      <c r="D241" t="s">
        <v>1561</v>
      </c>
      <c r="E241">
        <v>72.385999999999996</v>
      </c>
      <c r="F241" t="s">
        <v>1561</v>
      </c>
      <c r="G241" s="151">
        <v>1011891</v>
      </c>
      <c r="H241">
        <v>0.82322458218202299</v>
      </c>
      <c r="I241">
        <v>1036601</v>
      </c>
      <c r="J241">
        <v>9.1991041340110796E-3</v>
      </c>
      <c r="K241">
        <v>0.68555680807588104</v>
      </c>
      <c r="L241" s="152">
        <v>74333.269499999995</v>
      </c>
      <c r="M241" s="151">
        <v>33802</v>
      </c>
      <c r="N241">
        <v>15</v>
      </c>
      <c r="O241">
        <v>37.25</v>
      </c>
      <c r="P241">
        <v>0</v>
      </c>
      <c r="Q241">
        <v>92.78</v>
      </c>
      <c r="R241">
        <v>15553.1</v>
      </c>
      <c r="S241">
        <v>1027.1361830000001</v>
      </c>
      <c r="T241">
        <v>1439.3359242731101</v>
      </c>
      <c r="U241">
        <v>0.99025114569447503</v>
      </c>
      <c r="V241">
        <v>0.16988303877130601</v>
      </c>
      <c r="W241">
        <v>0</v>
      </c>
      <c r="X241">
        <v>11099</v>
      </c>
      <c r="Y241">
        <v>82.19</v>
      </c>
      <c r="Z241">
        <v>66145.657622581799</v>
      </c>
      <c r="AA241">
        <v>14.6082474226804</v>
      </c>
      <c r="AB241">
        <v>12.4970943302105</v>
      </c>
      <c r="AC241">
        <v>15</v>
      </c>
      <c r="AD241">
        <v>68.475745533333296</v>
      </c>
      <c r="AE241">
        <v>0.23749999999999999</v>
      </c>
      <c r="AF241">
        <v>0.107077930304893</v>
      </c>
      <c r="AG241">
        <v>0.20229136681434201</v>
      </c>
      <c r="AH241">
        <v>0.31234597141545101</v>
      </c>
      <c r="AI241">
        <v>208.45726549582599</v>
      </c>
      <c r="AJ241">
        <v>5.8995033953874998</v>
      </c>
      <c r="AK241">
        <v>1.01264172356782</v>
      </c>
      <c r="AL241">
        <v>4.1127581101656103</v>
      </c>
      <c r="AM241">
        <v>0.5</v>
      </c>
      <c r="AN241">
        <v>1.23099858144215</v>
      </c>
      <c r="AO241">
        <v>60</v>
      </c>
      <c r="AP241">
        <v>3.3444816053511697E-2</v>
      </c>
      <c r="AQ241">
        <v>7.98</v>
      </c>
      <c r="AR241">
        <v>4.4316652628957698</v>
      </c>
      <c r="AS241">
        <v>120</v>
      </c>
      <c r="AT241">
        <v>0.51083240287762699</v>
      </c>
      <c r="AU241">
        <v>15975190.26</v>
      </c>
    </row>
    <row r="242" spans="1:47" ht="15" x14ac:dyDescent="0.25">
      <c r="A242" s="150" t="s">
        <v>1544</v>
      </c>
      <c r="B242" s="150" t="s">
        <v>203</v>
      </c>
      <c r="C242" t="s">
        <v>204</v>
      </c>
      <c r="D242" t="s">
        <v>1561</v>
      </c>
      <c r="E242">
        <v>98.046000000000006</v>
      </c>
      <c r="F242" t="s">
        <v>1561</v>
      </c>
      <c r="G242" s="151">
        <v>-669793</v>
      </c>
      <c r="H242">
        <v>0.24107194634656301</v>
      </c>
      <c r="I242">
        <v>-669793</v>
      </c>
      <c r="J242">
        <v>9.0130885721003504E-3</v>
      </c>
      <c r="K242">
        <v>0.75575378222352496</v>
      </c>
      <c r="L242" s="152">
        <v>291925.65980000002</v>
      </c>
      <c r="M242" s="151">
        <v>38694</v>
      </c>
      <c r="N242">
        <v>38</v>
      </c>
      <c r="O242">
        <v>30.28</v>
      </c>
      <c r="P242">
        <v>0</v>
      </c>
      <c r="Q242">
        <v>46.76</v>
      </c>
      <c r="R242">
        <v>12406</v>
      </c>
      <c r="S242">
        <v>1240.986314</v>
      </c>
      <c r="T242">
        <v>1450.9303678874001</v>
      </c>
      <c r="U242">
        <v>0.208964673562065</v>
      </c>
      <c r="V242">
        <v>0.12909229553356699</v>
      </c>
      <c r="W242">
        <v>0</v>
      </c>
      <c r="X242">
        <v>10610.9</v>
      </c>
      <c r="Y242">
        <v>72.92</v>
      </c>
      <c r="Z242">
        <v>70558.6741634668</v>
      </c>
      <c r="AA242">
        <v>15.4146341463415</v>
      </c>
      <c r="AB242">
        <v>17.018462890839299</v>
      </c>
      <c r="AC242">
        <v>7.75</v>
      </c>
      <c r="AD242">
        <v>160.12726632258099</v>
      </c>
      <c r="AE242">
        <v>0.26119999999999999</v>
      </c>
      <c r="AF242">
        <v>0.111468476367634</v>
      </c>
      <c r="AG242">
        <v>0.15873117683471399</v>
      </c>
      <c r="AH242">
        <v>0.27679948089388601</v>
      </c>
      <c r="AI242">
        <v>170.125163846086</v>
      </c>
      <c r="AJ242">
        <v>6.3700697697550703</v>
      </c>
      <c r="AK242">
        <v>1.03550210067117</v>
      </c>
      <c r="AL242">
        <v>3.8795442940844902</v>
      </c>
      <c r="AM242">
        <v>3</v>
      </c>
      <c r="AN242">
        <v>0.61426771151743897</v>
      </c>
      <c r="AO242">
        <v>22</v>
      </c>
      <c r="AP242">
        <v>4.3141592920354001E-2</v>
      </c>
      <c r="AQ242">
        <v>7.5</v>
      </c>
      <c r="AR242">
        <v>3.8753694245574102</v>
      </c>
      <c r="AS242">
        <v>-36147.82</v>
      </c>
      <c r="AT242">
        <v>0.40628525774736701</v>
      </c>
      <c r="AU242">
        <v>15395711</v>
      </c>
    </row>
    <row r="243" spans="1:47" ht="15" x14ac:dyDescent="0.25">
      <c r="A243" s="150" t="s">
        <v>1015</v>
      </c>
      <c r="B243" s="150" t="s">
        <v>459</v>
      </c>
      <c r="C243" t="s">
        <v>109</v>
      </c>
      <c r="D243" t="s">
        <v>1561</v>
      </c>
      <c r="E243">
        <v>102.176</v>
      </c>
      <c r="F243" t="s">
        <v>1561</v>
      </c>
      <c r="G243" s="151">
        <v>-450813</v>
      </c>
      <c r="H243">
        <v>0.67049343046365895</v>
      </c>
      <c r="I243">
        <v>-283807</v>
      </c>
      <c r="J243">
        <v>5.6086508090636604E-3</v>
      </c>
      <c r="K243">
        <v>0.76783004833164104</v>
      </c>
      <c r="L243" s="152">
        <v>464093.2182</v>
      </c>
      <c r="M243" s="151">
        <v>50273.5</v>
      </c>
      <c r="N243">
        <v>25</v>
      </c>
      <c r="O243">
        <v>5.0199999999999996</v>
      </c>
      <c r="P243">
        <v>0</v>
      </c>
      <c r="Q243">
        <v>-3.02</v>
      </c>
      <c r="R243">
        <v>17993.2</v>
      </c>
      <c r="S243">
        <v>1075.399649</v>
      </c>
      <c r="T243">
        <v>1231.7567211190201</v>
      </c>
      <c r="U243">
        <v>7.7102894795532895E-2</v>
      </c>
      <c r="V243">
        <v>0.112449301162084</v>
      </c>
      <c r="W243">
        <v>1.30184160028492E-2</v>
      </c>
      <c r="X243">
        <v>15709.2</v>
      </c>
      <c r="Y243">
        <v>80.25</v>
      </c>
      <c r="Z243">
        <v>81368.573208722693</v>
      </c>
      <c r="AA243">
        <v>16.752808988763999</v>
      </c>
      <c r="AB243">
        <v>13.4006186791277</v>
      </c>
      <c r="AC243">
        <v>9.7799999999999994</v>
      </c>
      <c r="AD243">
        <v>109.959064314928</v>
      </c>
      <c r="AE243">
        <v>0.30880000000000002</v>
      </c>
      <c r="AF243">
        <v>0.130405602204653</v>
      </c>
      <c r="AG243">
        <v>0.140989562420722</v>
      </c>
      <c r="AH243">
        <v>0.27457254200029002</v>
      </c>
      <c r="AI243">
        <v>242.01979258782501</v>
      </c>
      <c r="AJ243">
        <v>7.5137840994667</v>
      </c>
      <c r="AK243">
        <v>1.8667209184379201</v>
      </c>
      <c r="AL243">
        <v>3.90131910184886</v>
      </c>
      <c r="AM243">
        <v>1.45</v>
      </c>
      <c r="AN243">
        <v>0.53986172410531996</v>
      </c>
      <c r="AO243">
        <v>10</v>
      </c>
      <c r="AP243">
        <v>3.88127853881279E-2</v>
      </c>
      <c r="AQ243">
        <v>24.9</v>
      </c>
      <c r="AR243">
        <v>6.9726842127823696</v>
      </c>
      <c r="AS243">
        <v>-184183.71</v>
      </c>
      <c r="AT243">
        <v>0.24103700550037199</v>
      </c>
      <c r="AU243">
        <v>19349853.420000002</v>
      </c>
    </row>
    <row r="244" spans="1:47" ht="15" x14ac:dyDescent="0.25">
      <c r="A244" s="150" t="s">
        <v>1016</v>
      </c>
      <c r="B244" s="150" t="s">
        <v>546</v>
      </c>
      <c r="C244" t="s">
        <v>295</v>
      </c>
      <c r="D244" t="s">
        <v>1561</v>
      </c>
      <c r="E244">
        <v>86.903000000000006</v>
      </c>
      <c r="F244" t="s">
        <v>1561</v>
      </c>
      <c r="G244" s="151">
        <v>763831</v>
      </c>
      <c r="H244">
        <v>0.13489811798968199</v>
      </c>
      <c r="I244">
        <v>787277</v>
      </c>
      <c r="J244">
        <v>0</v>
      </c>
      <c r="K244">
        <v>0.60461940351065402</v>
      </c>
      <c r="L244" s="152">
        <v>185896.9964</v>
      </c>
      <c r="M244" s="151">
        <v>34031</v>
      </c>
      <c r="N244">
        <v>35</v>
      </c>
      <c r="O244">
        <v>46.15</v>
      </c>
      <c r="P244">
        <v>0</v>
      </c>
      <c r="Q244">
        <v>-244.65</v>
      </c>
      <c r="R244">
        <v>10641.6</v>
      </c>
      <c r="S244">
        <v>1935.8873980000001</v>
      </c>
      <c r="T244">
        <v>2448.5538987310701</v>
      </c>
      <c r="U244">
        <v>0.59978165372612202</v>
      </c>
      <c r="V244">
        <v>0.11941331310841</v>
      </c>
      <c r="W244">
        <v>0</v>
      </c>
      <c r="X244">
        <v>8413.5</v>
      </c>
      <c r="Y244">
        <v>128.19</v>
      </c>
      <c r="Z244">
        <v>47761.611670177102</v>
      </c>
      <c r="AA244">
        <v>12.8888888888889</v>
      </c>
      <c r="AB244">
        <v>15.101703705437201</v>
      </c>
      <c r="AC244">
        <v>14</v>
      </c>
      <c r="AD244">
        <v>138.27767128571401</v>
      </c>
      <c r="AE244">
        <v>0.72430000000000005</v>
      </c>
      <c r="AF244">
        <v>9.4351924307279497E-2</v>
      </c>
      <c r="AG244">
        <v>0.26231724190530897</v>
      </c>
      <c r="AH244">
        <v>0.36149946069662697</v>
      </c>
      <c r="AI244">
        <v>162.33382185589301</v>
      </c>
      <c r="AJ244">
        <v>6.6701785464265297</v>
      </c>
      <c r="AK244">
        <v>1.1391101317380501</v>
      </c>
      <c r="AL244">
        <v>3.5070642779863799</v>
      </c>
      <c r="AM244">
        <v>1.587</v>
      </c>
      <c r="AN244">
        <v>1.59692997593831</v>
      </c>
      <c r="AO244">
        <v>74</v>
      </c>
      <c r="AP244">
        <v>0</v>
      </c>
      <c r="AQ244">
        <v>8.42</v>
      </c>
      <c r="AR244">
        <v>3.4853971263979502</v>
      </c>
      <c r="AS244">
        <v>-16382.01</v>
      </c>
      <c r="AT244">
        <v>0.35716322059439198</v>
      </c>
      <c r="AU244">
        <v>20600923.780000001</v>
      </c>
    </row>
    <row r="245" spans="1:47" ht="15" x14ac:dyDescent="0.25">
      <c r="A245" s="150" t="s">
        <v>1017</v>
      </c>
      <c r="B245" s="150" t="s">
        <v>366</v>
      </c>
      <c r="C245" t="s">
        <v>145</v>
      </c>
      <c r="D245" t="s">
        <v>1561</v>
      </c>
      <c r="E245">
        <v>107.96</v>
      </c>
      <c r="F245" t="s">
        <v>1561</v>
      </c>
      <c r="G245" s="151">
        <v>1016455</v>
      </c>
      <c r="H245">
        <v>0.42857963781915298</v>
      </c>
      <c r="I245">
        <v>1016455</v>
      </c>
      <c r="J245">
        <v>7.9156450261749398E-4</v>
      </c>
      <c r="K245">
        <v>0.77014163347657705</v>
      </c>
      <c r="L245" s="152">
        <v>583073.45830000006</v>
      </c>
      <c r="M245" s="151">
        <v>82470</v>
      </c>
      <c r="N245">
        <v>37</v>
      </c>
      <c r="O245">
        <v>7.73</v>
      </c>
      <c r="P245">
        <v>0</v>
      </c>
      <c r="Q245">
        <v>-5.48</v>
      </c>
      <c r="R245">
        <v>17199.599999999999</v>
      </c>
      <c r="S245">
        <v>2059.3572720000002</v>
      </c>
      <c r="T245">
        <v>2285.7034121131501</v>
      </c>
      <c r="U245">
        <v>3.3499192654901297E-2</v>
      </c>
      <c r="V245">
        <v>7.5970607979089902E-2</v>
      </c>
      <c r="W245">
        <v>1.99495330696557E-2</v>
      </c>
      <c r="X245">
        <v>15496.4</v>
      </c>
      <c r="Y245">
        <v>167.79</v>
      </c>
      <c r="Z245">
        <v>83640.166756064194</v>
      </c>
      <c r="AA245">
        <v>14.429268292682901</v>
      </c>
      <c r="AB245">
        <v>12.273420775969999</v>
      </c>
      <c r="AC245">
        <v>19.2</v>
      </c>
      <c r="AD245">
        <v>107.25819125</v>
      </c>
      <c r="AE245">
        <v>0.34439999999999998</v>
      </c>
      <c r="AF245">
        <v>0.12745126758677799</v>
      </c>
      <c r="AG245">
        <v>0.115203932615295</v>
      </c>
      <c r="AH245">
        <v>0.243099232519985</v>
      </c>
      <c r="AI245">
        <v>244.31700455325401</v>
      </c>
      <c r="AJ245">
        <v>6.4635750771163298</v>
      </c>
      <c r="AK245">
        <v>1.5217094185269999</v>
      </c>
      <c r="AL245">
        <v>3.78186567846467</v>
      </c>
      <c r="AM245">
        <v>0</v>
      </c>
      <c r="AN245">
        <v>0.76026805958086996</v>
      </c>
      <c r="AO245">
        <v>23</v>
      </c>
      <c r="AP245">
        <v>3.3096926713947997E-2</v>
      </c>
      <c r="AQ245">
        <v>32.96</v>
      </c>
      <c r="AR245">
        <v>3.89299494911167</v>
      </c>
      <c r="AS245">
        <v>115096.86</v>
      </c>
      <c r="AT245">
        <v>0.26154330695034</v>
      </c>
      <c r="AU245">
        <v>35420091.159999996</v>
      </c>
    </row>
    <row r="246" spans="1:47" ht="15" x14ac:dyDescent="0.25">
      <c r="A246" s="150" t="s">
        <v>1018</v>
      </c>
      <c r="B246" s="150" t="s">
        <v>568</v>
      </c>
      <c r="C246" t="s">
        <v>115</v>
      </c>
      <c r="D246" t="s">
        <v>1561</v>
      </c>
      <c r="E246">
        <v>92.68</v>
      </c>
      <c r="F246" t="s">
        <v>1561</v>
      </c>
      <c r="G246" s="151">
        <v>1807568</v>
      </c>
      <c r="H246">
        <v>0.60697583224686302</v>
      </c>
      <c r="I246">
        <v>2010350</v>
      </c>
      <c r="J246">
        <v>0</v>
      </c>
      <c r="K246">
        <v>0.65827750401375096</v>
      </c>
      <c r="L246" s="152">
        <v>310031.7058</v>
      </c>
      <c r="M246" s="151">
        <v>34747</v>
      </c>
      <c r="N246">
        <v>75</v>
      </c>
      <c r="O246">
        <v>35.229999999999997</v>
      </c>
      <c r="P246">
        <v>0</v>
      </c>
      <c r="Q246">
        <v>80.099999999999994</v>
      </c>
      <c r="R246">
        <v>13594.2</v>
      </c>
      <c r="S246">
        <v>1382.5469599999999</v>
      </c>
      <c r="T246">
        <v>1652.6152200347501</v>
      </c>
      <c r="U246">
        <v>0.41054079566309998</v>
      </c>
      <c r="V246">
        <v>0.14126603120952899</v>
      </c>
      <c r="W246">
        <v>0</v>
      </c>
      <c r="X246">
        <v>11372.7</v>
      </c>
      <c r="Y246">
        <v>99.3</v>
      </c>
      <c r="Z246">
        <v>64898.234843907303</v>
      </c>
      <c r="AA246">
        <v>16.137614678899102</v>
      </c>
      <c r="AB246">
        <v>13.9229301107754</v>
      </c>
      <c r="AC246">
        <v>11</v>
      </c>
      <c r="AD246">
        <v>125.68608727272699</v>
      </c>
      <c r="AE246">
        <v>0.28489999999999999</v>
      </c>
      <c r="AF246">
        <v>0.10988492724679499</v>
      </c>
      <c r="AG246">
        <v>0.17344380240379301</v>
      </c>
      <c r="AH246">
        <v>0.28881853390857298</v>
      </c>
      <c r="AI246">
        <v>248.984671016166</v>
      </c>
      <c r="AJ246">
        <v>5.0250403651015398</v>
      </c>
      <c r="AK246">
        <v>1.44092329904454</v>
      </c>
      <c r="AL246">
        <v>1.75015013087066</v>
      </c>
      <c r="AM246">
        <v>0</v>
      </c>
      <c r="AN246">
        <v>1.11166245776872</v>
      </c>
      <c r="AO246">
        <v>126</v>
      </c>
      <c r="AP246">
        <v>4.4117647058823498E-2</v>
      </c>
      <c r="AQ246">
        <v>5.14</v>
      </c>
      <c r="AR246">
        <v>3.9689047639860102</v>
      </c>
      <c r="AS246">
        <v>-29864.39</v>
      </c>
      <c r="AT246">
        <v>0.64125207805679996</v>
      </c>
      <c r="AU246">
        <v>18794662.140000001</v>
      </c>
    </row>
    <row r="247" spans="1:47" ht="15" x14ac:dyDescent="0.25">
      <c r="A247" s="150" t="s">
        <v>1019</v>
      </c>
      <c r="B247" s="150" t="s">
        <v>747</v>
      </c>
      <c r="C247" t="s">
        <v>149</v>
      </c>
      <c r="D247" t="s">
        <v>1561</v>
      </c>
      <c r="E247">
        <v>92.099000000000004</v>
      </c>
      <c r="F247" t="s">
        <v>1561</v>
      </c>
      <c r="G247" s="151">
        <v>3463748</v>
      </c>
      <c r="H247">
        <v>0.73945554719896101</v>
      </c>
      <c r="I247">
        <v>3326069</v>
      </c>
      <c r="J247">
        <v>0</v>
      </c>
      <c r="K247">
        <v>0.66265399524777102</v>
      </c>
      <c r="L247" s="152">
        <v>146038.53400000001</v>
      </c>
      <c r="M247" s="151">
        <v>34436</v>
      </c>
      <c r="N247">
        <v>45</v>
      </c>
      <c r="O247">
        <v>24.92</v>
      </c>
      <c r="P247">
        <v>0</v>
      </c>
      <c r="Q247">
        <v>328.47</v>
      </c>
      <c r="R247">
        <v>11182.4</v>
      </c>
      <c r="S247">
        <v>1757.4767039999999</v>
      </c>
      <c r="T247">
        <v>2097.7804922184901</v>
      </c>
      <c r="U247">
        <v>0.40668848319482498</v>
      </c>
      <c r="V247">
        <v>0.14333529339345399</v>
      </c>
      <c r="W247">
        <v>5.6899758484650696E-4</v>
      </c>
      <c r="X247">
        <v>9368.4</v>
      </c>
      <c r="Y247">
        <v>104.27</v>
      </c>
      <c r="Z247">
        <v>60736.831303347099</v>
      </c>
      <c r="AA247">
        <v>12.9181818181818</v>
      </c>
      <c r="AB247">
        <v>16.855056142706399</v>
      </c>
      <c r="AC247">
        <v>10</v>
      </c>
      <c r="AD247">
        <v>175.7476704</v>
      </c>
      <c r="AE247">
        <v>0.2969</v>
      </c>
      <c r="AF247">
        <v>9.8043855436870997E-2</v>
      </c>
      <c r="AG247">
        <v>0.22430081109543301</v>
      </c>
      <c r="AH247">
        <v>0.32562614226581199</v>
      </c>
      <c r="AI247">
        <v>0</v>
      </c>
      <c r="AJ247" t="s">
        <v>1556</v>
      </c>
      <c r="AK247" t="s">
        <v>1556</v>
      </c>
      <c r="AL247" t="s">
        <v>1556</v>
      </c>
      <c r="AM247">
        <v>0.5</v>
      </c>
      <c r="AN247">
        <v>1.2784729191633699</v>
      </c>
      <c r="AO247">
        <v>125</v>
      </c>
      <c r="AP247">
        <v>0</v>
      </c>
      <c r="AQ247">
        <v>5.76</v>
      </c>
      <c r="AR247">
        <v>3.3160404118176099</v>
      </c>
      <c r="AS247">
        <v>3276.9600000000801</v>
      </c>
      <c r="AT247">
        <v>0.58582094677180196</v>
      </c>
      <c r="AU247">
        <v>19652826.379999999</v>
      </c>
    </row>
    <row r="248" spans="1:47" ht="15" x14ac:dyDescent="0.25">
      <c r="A248" s="150" t="s">
        <v>1020</v>
      </c>
      <c r="B248" s="150" t="s">
        <v>205</v>
      </c>
      <c r="C248" t="s">
        <v>206</v>
      </c>
      <c r="D248" t="s">
        <v>1561</v>
      </c>
      <c r="E248">
        <v>86.51</v>
      </c>
      <c r="F248" t="s">
        <v>1561</v>
      </c>
      <c r="G248" s="151">
        <v>-43248</v>
      </c>
      <c r="H248">
        <v>0.16794520245856201</v>
      </c>
      <c r="I248">
        <v>-147344</v>
      </c>
      <c r="J248">
        <v>0</v>
      </c>
      <c r="K248">
        <v>0.73538965373721499</v>
      </c>
      <c r="L248" s="152">
        <v>117037.2555</v>
      </c>
      <c r="M248" s="151">
        <v>28174</v>
      </c>
      <c r="N248">
        <v>15</v>
      </c>
      <c r="O248">
        <v>28.07</v>
      </c>
      <c r="P248">
        <v>0</v>
      </c>
      <c r="Q248">
        <v>9.2599999999999891</v>
      </c>
      <c r="R248">
        <v>11722.4</v>
      </c>
      <c r="S248">
        <v>1306.527572</v>
      </c>
      <c r="T248">
        <v>1787.18490502842</v>
      </c>
      <c r="U248">
        <v>0.999954711250441</v>
      </c>
      <c r="V248">
        <v>0.14226154884391501</v>
      </c>
      <c r="W248">
        <v>0</v>
      </c>
      <c r="X248">
        <v>8569.7000000000007</v>
      </c>
      <c r="Y248">
        <v>93</v>
      </c>
      <c r="Z248">
        <v>53309.655913978502</v>
      </c>
      <c r="AA248">
        <v>16.375</v>
      </c>
      <c r="AB248">
        <v>14.0486835698925</v>
      </c>
      <c r="AC248">
        <v>13</v>
      </c>
      <c r="AD248">
        <v>100.502120923077</v>
      </c>
      <c r="AE248">
        <v>0.51060000000000005</v>
      </c>
      <c r="AF248">
        <v>0.11301982520010199</v>
      </c>
      <c r="AG248">
        <v>0.16401218409676099</v>
      </c>
      <c r="AH248">
        <v>0.28094004089719399</v>
      </c>
      <c r="AI248">
        <v>155.65993734726899</v>
      </c>
      <c r="AJ248">
        <v>7.5328908808402204</v>
      </c>
      <c r="AK248">
        <v>1.6947293656022899</v>
      </c>
      <c r="AL248">
        <v>4.9032990451090104</v>
      </c>
      <c r="AM248">
        <v>0.5</v>
      </c>
      <c r="AN248">
        <v>1.27832782753948</v>
      </c>
      <c r="AO248">
        <v>4</v>
      </c>
      <c r="AP248">
        <v>0.66666666666666696</v>
      </c>
      <c r="AQ248">
        <v>211.5</v>
      </c>
      <c r="AR248">
        <v>3.3884690830475099</v>
      </c>
      <c r="AS248">
        <v>4033.2800000000302</v>
      </c>
      <c r="AT248">
        <v>0.45377279390983</v>
      </c>
      <c r="AU248">
        <v>15315588.08</v>
      </c>
    </row>
    <row r="249" spans="1:47" ht="15" x14ac:dyDescent="0.25">
      <c r="A249" s="150" t="s">
        <v>1021</v>
      </c>
      <c r="B249" s="150" t="s">
        <v>705</v>
      </c>
      <c r="C249" t="s">
        <v>289</v>
      </c>
      <c r="D249" t="s">
        <v>1561</v>
      </c>
      <c r="E249">
        <v>97.277000000000001</v>
      </c>
      <c r="F249" t="s">
        <v>1561</v>
      </c>
      <c r="G249" s="151">
        <v>767327</v>
      </c>
      <c r="H249">
        <v>0.50313770606624098</v>
      </c>
      <c r="I249">
        <v>767327</v>
      </c>
      <c r="J249">
        <v>0</v>
      </c>
      <c r="K249">
        <v>0.67025667232810404</v>
      </c>
      <c r="L249" s="152">
        <v>163246.8621</v>
      </c>
      <c r="M249" s="151">
        <v>42051</v>
      </c>
      <c r="N249">
        <v>12</v>
      </c>
      <c r="O249">
        <v>13</v>
      </c>
      <c r="P249">
        <v>0</v>
      </c>
      <c r="Q249">
        <v>43.35</v>
      </c>
      <c r="R249">
        <v>12870.5</v>
      </c>
      <c r="S249">
        <v>500.211051</v>
      </c>
      <c r="T249">
        <v>598.21910141577905</v>
      </c>
      <c r="U249">
        <v>0.168541754188474</v>
      </c>
      <c r="V249">
        <v>0.15994865935099101</v>
      </c>
      <c r="W249">
        <v>0</v>
      </c>
      <c r="X249">
        <v>10761.9</v>
      </c>
      <c r="Y249">
        <v>37.81</v>
      </c>
      <c r="Z249">
        <v>47911.311293308703</v>
      </c>
      <c r="AA249">
        <v>13.1951219512195</v>
      </c>
      <c r="AB249">
        <v>13.229596693996299</v>
      </c>
      <c r="AC249">
        <v>8.6</v>
      </c>
      <c r="AD249">
        <v>58.164075697674399</v>
      </c>
      <c r="AE249">
        <v>0.34439999999999998</v>
      </c>
      <c r="AF249">
        <v>0.102651644296807</v>
      </c>
      <c r="AG249">
        <v>0.27029100209763601</v>
      </c>
      <c r="AH249">
        <v>0.374521309352214</v>
      </c>
      <c r="AI249">
        <v>252.599377297644</v>
      </c>
      <c r="AJ249">
        <v>5.1533821911628497</v>
      </c>
      <c r="AK249">
        <v>1.4147319810372501</v>
      </c>
      <c r="AL249">
        <v>2.66190323933741</v>
      </c>
      <c r="AM249">
        <v>1.5</v>
      </c>
      <c r="AN249">
        <v>1.1491521093622501</v>
      </c>
      <c r="AO249">
        <v>47</v>
      </c>
      <c r="AP249">
        <v>4.29292929292929E-2</v>
      </c>
      <c r="AQ249">
        <v>2.2599999999999998</v>
      </c>
      <c r="AR249">
        <v>3.9640466074417402</v>
      </c>
      <c r="AS249">
        <v>9997.6499999999905</v>
      </c>
      <c r="AT249">
        <v>0.58156563109509496</v>
      </c>
      <c r="AU249">
        <v>6437985.6100000003</v>
      </c>
    </row>
    <row r="250" spans="1:47" ht="15" x14ac:dyDescent="0.25">
      <c r="A250" s="150" t="s">
        <v>1022</v>
      </c>
      <c r="B250" s="150" t="s">
        <v>207</v>
      </c>
      <c r="C250" t="s">
        <v>208</v>
      </c>
      <c r="D250" t="s">
        <v>1561</v>
      </c>
      <c r="E250">
        <v>95.27</v>
      </c>
      <c r="F250" t="s">
        <v>1561</v>
      </c>
      <c r="G250" s="151">
        <v>-1222969</v>
      </c>
      <c r="H250">
        <v>0.259708288990318</v>
      </c>
      <c r="I250">
        <v>-1222969</v>
      </c>
      <c r="J250">
        <v>0</v>
      </c>
      <c r="K250">
        <v>0.82881979726070698</v>
      </c>
      <c r="L250" s="152">
        <v>137693.8357</v>
      </c>
      <c r="M250" s="151">
        <v>32940.5</v>
      </c>
      <c r="N250">
        <v>81</v>
      </c>
      <c r="O250">
        <v>48.57</v>
      </c>
      <c r="P250">
        <v>0</v>
      </c>
      <c r="Q250">
        <v>142.34</v>
      </c>
      <c r="R250">
        <v>11594.2</v>
      </c>
      <c r="S250">
        <v>2342.2152879999999</v>
      </c>
      <c r="T250">
        <v>2913.8902307847702</v>
      </c>
      <c r="U250">
        <v>0.45967710377270798</v>
      </c>
      <c r="V250">
        <v>0.160971205307921</v>
      </c>
      <c r="W250">
        <v>0</v>
      </c>
      <c r="X250">
        <v>9319.5</v>
      </c>
      <c r="Y250">
        <v>160.18</v>
      </c>
      <c r="Z250">
        <v>59052.216256711203</v>
      </c>
      <c r="AA250">
        <v>12.7882352941176</v>
      </c>
      <c r="AB250">
        <v>14.6223953552254</v>
      </c>
      <c r="AC250">
        <v>12.03</v>
      </c>
      <c r="AD250">
        <v>194.69786267664199</v>
      </c>
      <c r="AE250">
        <v>0.42749999999999999</v>
      </c>
      <c r="AF250">
        <v>0.102997458443624</v>
      </c>
      <c r="AG250">
        <v>0.16686037636120399</v>
      </c>
      <c r="AH250">
        <v>0.25933013397659699</v>
      </c>
      <c r="AI250">
        <v>206.95194096094599</v>
      </c>
      <c r="AJ250">
        <v>6.3145863642552698</v>
      </c>
      <c r="AK250">
        <v>1.55536100807466</v>
      </c>
      <c r="AL250">
        <v>3.4488315254391102</v>
      </c>
      <c r="AM250">
        <v>3.3</v>
      </c>
      <c r="AN250">
        <v>1.17782745545455</v>
      </c>
      <c r="AO250">
        <v>181</v>
      </c>
      <c r="AP250">
        <v>1.7102615694165001E-2</v>
      </c>
      <c r="AQ250">
        <v>3.48</v>
      </c>
      <c r="AR250">
        <v>5.1995107139270997</v>
      </c>
      <c r="AS250">
        <v>-467484.09</v>
      </c>
      <c r="AT250">
        <v>0.36785213268102002</v>
      </c>
      <c r="AU250">
        <v>27156105.699999999</v>
      </c>
    </row>
    <row r="251" spans="1:47" ht="15" x14ac:dyDescent="0.25">
      <c r="A251" s="150" t="s">
        <v>1023</v>
      </c>
      <c r="B251" s="150" t="s">
        <v>709</v>
      </c>
      <c r="C251" t="s">
        <v>100</v>
      </c>
      <c r="D251" t="s">
        <v>1561</v>
      </c>
      <c r="E251">
        <v>101.279</v>
      </c>
      <c r="F251" t="s">
        <v>1561</v>
      </c>
      <c r="G251" s="151">
        <v>604963</v>
      </c>
      <c r="H251">
        <v>0.42325504342058601</v>
      </c>
      <c r="I251">
        <v>604963</v>
      </c>
      <c r="J251">
        <v>0</v>
      </c>
      <c r="K251">
        <v>0.80643062955690803</v>
      </c>
      <c r="L251" s="152">
        <v>266387.96240000002</v>
      </c>
      <c r="M251" s="151">
        <v>43559</v>
      </c>
      <c r="N251">
        <v>152</v>
      </c>
      <c r="O251">
        <v>49.63</v>
      </c>
      <c r="P251">
        <v>0</v>
      </c>
      <c r="Q251">
        <v>-125.87</v>
      </c>
      <c r="R251">
        <v>10409.700000000001</v>
      </c>
      <c r="S251">
        <v>5753.2098159999996</v>
      </c>
      <c r="T251">
        <v>6656.4493596941102</v>
      </c>
      <c r="U251">
        <v>0.16035702373208899</v>
      </c>
      <c r="V251">
        <v>0.112196916963614</v>
      </c>
      <c r="W251">
        <v>7.0098851406117397E-3</v>
      </c>
      <c r="X251">
        <v>8997.1</v>
      </c>
      <c r="Y251">
        <v>300.56</v>
      </c>
      <c r="Z251">
        <v>69257.434256055407</v>
      </c>
      <c r="AA251">
        <v>12.975830815709999</v>
      </c>
      <c r="AB251">
        <v>19.141635001330901</v>
      </c>
      <c r="AC251">
        <v>27</v>
      </c>
      <c r="AD251">
        <v>213.081845037037</v>
      </c>
      <c r="AE251">
        <v>0.39179999999999998</v>
      </c>
      <c r="AF251">
        <v>0.12892266361377899</v>
      </c>
      <c r="AG251">
        <v>0.16165655142719201</v>
      </c>
      <c r="AH251">
        <v>0.29379936506044602</v>
      </c>
      <c r="AI251">
        <v>1.5035085242231001</v>
      </c>
      <c r="AJ251">
        <v>605.997339884393</v>
      </c>
      <c r="AK251">
        <v>115.392349132948</v>
      </c>
      <c r="AL251">
        <v>372.05806242774599</v>
      </c>
      <c r="AM251">
        <v>1</v>
      </c>
      <c r="AN251">
        <v>0.81165555241074305</v>
      </c>
      <c r="AO251">
        <v>36</v>
      </c>
      <c r="AP251">
        <v>4.0419161676646699E-2</v>
      </c>
      <c r="AQ251">
        <v>57.72</v>
      </c>
      <c r="AR251">
        <v>3.1342123601914502</v>
      </c>
      <c r="AS251">
        <v>263558.37</v>
      </c>
      <c r="AT251">
        <v>0.31861537641357401</v>
      </c>
      <c r="AU251">
        <v>59889014.049999997</v>
      </c>
    </row>
    <row r="252" spans="1:47" ht="15" x14ac:dyDescent="0.25">
      <c r="A252" s="150" t="s">
        <v>1024</v>
      </c>
      <c r="B252" s="150" t="s">
        <v>587</v>
      </c>
      <c r="C252" t="s">
        <v>136</v>
      </c>
      <c r="D252" t="s">
        <v>1561</v>
      </c>
      <c r="E252">
        <v>95.927000000000007</v>
      </c>
      <c r="F252" t="s">
        <v>1561</v>
      </c>
      <c r="G252" s="151">
        <v>1279325</v>
      </c>
      <c r="H252">
        <v>0.62279845607369699</v>
      </c>
      <c r="I252">
        <v>1279325</v>
      </c>
      <c r="J252">
        <v>0</v>
      </c>
      <c r="K252">
        <v>0.63647307633708705</v>
      </c>
      <c r="L252" s="152">
        <v>318794.17920000001</v>
      </c>
      <c r="M252" s="151">
        <v>34868</v>
      </c>
      <c r="N252">
        <v>15</v>
      </c>
      <c r="O252">
        <v>31.78</v>
      </c>
      <c r="P252">
        <v>0</v>
      </c>
      <c r="Q252">
        <v>87.46</v>
      </c>
      <c r="R252">
        <v>12902.1</v>
      </c>
      <c r="S252">
        <v>736.69756900000004</v>
      </c>
      <c r="T252">
        <v>899.40705818542494</v>
      </c>
      <c r="U252">
        <v>0.410215233111486</v>
      </c>
      <c r="V252">
        <v>0.143570400461034</v>
      </c>
      <c r="W252">
        <v>1.3574091215713001E-3</v>
      </c>
      <c r="X252">
        <v>10568.1</v>
      </c>
      <c r="Y252">
        <v>55.18</v>
      </c>
      <c r="Z252">
        <v>52890.193729612198</v>
      </c>
      <c r="AA252">
        <v>11.9859154929577</v>
      </c>
      <c r="AB252">
        <v>13.350807702066</v>
      </c>
      <c r="AC252">
        <v>6.33</v>
      </c>
      <c r="AD252">
        <v>116.381922432859</v>
      </c>
      <c r="AE252">
        <v>0.49869999999999998</v>
      </c>
      <c r="AF252">
        <v>0.107459414359439</v>
      </c>
      <c r="AG252">
        <v>0.15446766052414199</v>
      </c>
      <c r="AH252">
        <v>0.28020583414491801</v>
      </c>
      <c r="AI252">
        <v>179.74404365110601</v>
      </c>
      <c r="AJ252">
        <v>6.5939124885777503</v>
      </c>
      <c r="AK252">
        <v>1.64951063685176</v>
      </c>
      <c r="AL252">
        <v>3.9793330916725198</v>
      </c>
      <c r="AM252">
        <v>6.25</v>
      </c>
      <c r="AN252">
        <v>1.34826062628296</v>
      </c>
      <c r="AO252">
        <v>52</v>
      </c>
      <c r="AP252">
        <v>2.9673590504451001E-3</v>
      </c>
      <c r="AQ252">
        <v>7.75</v>
      </c>
      <c r="AR252">
        <v>3.1022384445941298</v>
      </c>
      <c r="AS252">
        <v>35367.26</v>
      </c>
      <c r="AT252">
        <v>0.537104165920403</v>
      </c>
      <c r="AU252">
        <v>9504980.1400000006</v>
      </c>
    </row>
    <row r="253" spans="1:47" ht="15" x14ac:dyDescent="0.25">
      <c r="A253" s="150" t="s">
        <v>1025</v>
      </c>
      <c r="B253" s="150" t="s">
        <v>655</v>
      </c>
      <c r="C253" t="s">
        <v>210</v>
      </c>
      <c r="D253" t="s">
        <v>1561</v>
      </c>
      <c r="E253">
        <v>92.397000000000006</v>
      </c>
      <c r="F253" t="s">
        <v>1561</v>
      </c>
      <c r="G253" s="151">
        <v>424426</v>
      </c>
      <c r="H253">
        <v>0.16025285875385001</v>
      </c>
      <c r="I253">
        <v>424426</v>
      </c>
      <c r="J253">
        <v>7.1881918799615099E-3</v>
      </c>
      <c r="K253">
        <v>0.74308942205380502</v>
      </c>
      <c r="L253" s="152">
        <v>162558.32060000001</v>
      </c>
      <c r="M253" s="151">
        <v>35361</v>
      </c>
      <c r="N253">
        <v>68</v>
      </c>
      <c r="O253">
        <v>52.51</v>
      </c>
      <c r="P253">
        <v>0</v>
      </c>
      <c r="Q253">
        <v>184.92</v>
      </c>
      <c r="R253">
        <v>11823.9</v>
      </c>
      <c r="S253">
        <v>1216.7116759999999</v>
      </c>
      <c r="T253">
        <v>1455.5351414101001</v>
      </c>
      <c r="U253">
        <v>0.29120763529189603</v>
      </c>
      <c r="V253">
        <v>0.144240235761492</v>
      </c>
      <c r="W253">
        <v>7.5298611665496995E-4</v>
      </c>
      <c r="X253">
        <v>9883.7999999999993</v>
      </c>
      <c r="Y253">
        <v>82.38</v>
      </c>
      <c r="Z253">
        <v>62573.7154649187</v>
      </c>
      <c r="AA253">
        <v>15.9433962264151</v>
      </c>
      <c r="AB253">
        <v>14.769503228939101</v>
      </c>
      <c r="AC253">
        <v>10.5</v>
      </c>
      <c r="AD253">
        <v>115.87730247619</v>
      </c>
      <c r="AE253">
        <v>0.23749999999999999</v>
      </c>
      <c r="AF253">
        <v>0.11310208981604</v>
      </c>
      <c r="AG253">
        <v>0.18766047618513501</v>
      </c>
      <c r="AH253">
        <v>0.30356409673581303</v>
      </c>
      <c r="AI253">
        <v>162.831510462138</v>
      </c>
      <c r="AJ253">
        <v>5.3391922026660703</v>
      </c>
      <c r="AK253">
        <v>0.93041212604545798</v>
      </c>
      <c r="AL253">
        <v>2.7706692947168099</v>
      </c>
      <c r="AM253">
        <v>0</v>
      </c>
      <c r="AN253">
        <v>1.14503142689597</v>
      </c>
      <c r="AO253">
        <v>54</v>
      </c>
      <c r="AP253">
        <v>4.0594059405940602E-2</v>
      </c>
      <c r="AQ253">
        <v>5.61</v>
      </c>
      <c r="AR253">
        <v>2.8067176693432598</v>
      </c>
      <c r="AS253">
        <v>133917.87</v>
      </c>
      <c r="AT253">
        <v>0.54082930764390302</v>
      </c>
      <c r="AU253">
        <v>14386222.33</v>
      </c>
    </row>
    <row r="254" spans="1:47" ht="15" x14ac:dyDescent="0.25">
      <c r="A254" s="150" t="s">
        <v>1026</v>
      </c>
      <c r="B254" s="150" t="s">
        <v>406</v>
      </c>
      <c r="C254" t="s">
        <v>104</v>
      </c>
      <c r="D254" t="s">
        <v>1561</v>
      </c>
      <c r="E254">
        <v>88.02</v>
      </c>
      <c r="F254" t="s">
        <v>1561</v>
      </c>
      <c r="G254" s="151">
        <v>560802</v>
      </c>
      <c r="H254">
        <v>0.380222965814074</v>
      </c>
      <c r="I254">
        <v>560802</v>
      </c>
      <c r="J254">
        <v>0</v>
      </c>
      <c r="K254">
        <v>0.73901890694944805</v>
      </c>
      <c r="L254" s="152">
        <v>150259.0962</v>
      </c>
      <c r="M254" s="151">
        <v>33932.5</v>
      </c>
      <c r="N254">
        <v>100</v>
      </c>
      <c r="O254">
        <v>47.9</v>
      </c>
      <c r="P254">
        <v>0</v>
      </c>
      <c r="Q254">
        <v>66.58</v>
      </c>
      <c r="R254">
        <v>10448.200000000001</v>
      </c>
      <c r="S254">
        <v>1565.3977150000001</v>
      </c>
      <c r="T254">
        <v>1974.82061158895</v>
      </c>
      <c r="U254">
        <v>0.402940149302569</v>
      </c>
      <c r="V254">
        <v>0.18210697656473801</v>
      </c>
      <c r="W254">
        <v>3.8328917581178399E-3</v>
      </c>
      <c r="X254">
        <v>8282</v>
      </c>
      <c r="Y254">
        <v>93.37</v>
      </c>
      <c r="Z254">
        <v>58654.503266573804</v>
      </c>
      <c r="AA254">
        <v>16.1495327102804</v>
      </c>
      <c r="AB254">
        <v>16.765531916033002</v>
      </c>
      <c r="AC254">
        <v>10</v>
      </c>
      <c r="AD254">
        <v>156.5397715</v>
      </c>
      <c r="AE254">
        <v>0.62929999999999997</v>
      </c>
      <c r="AF254">
        <v>0.11244328281162</v>
      </c>
      <c r="AG254">
        <v>0.177129179601871</v>
      </c>
      <c r="AH254">
        <v>0.29467404162833699</v>
      </c>
      <c r="AI254">
        <v>191.64394909059899</v>
      </c>
      <c r="AJ254">
        <v>4.9282274607582002</v>
      </c>
      <c r="AK254">
        <v>1.54784169280564</v>
      </c>
      <c r="AL254">
        <v>2.7631288104293699</v>
      </c>
      <c r="AM254">
        <v>3.3</v>
      </c>
      <c r="AN254">
        <v>1.58666316810315</v>
      </c>
      <c r="AO254">
        <v>128</v>
      </c>
      <c r="AP254">
        <v>2.4324324324324301E-2</v>
      </c>
      <c r="AQ254">
        <v>4.92</v>
      </c>
      <c r="AR254">
        <v>2.6565321226419001</v>
      </c>
      <c r="AS254">
        <v>3025.66999999993</v>
      </c>
      <c r="AT254">
        <v>0.47354667876775902</v>
      </c>
      <c r="AU254">
        <v>16355516.73</v>
      </c>
    </row>
    <row r="255" spans="1:47" ht="15" x14ac:dyDescent="0.25">
      <c r="A255" s="150" t="s">
        <v>1027</v>
      </c>
      <c r="B255" s="150" t="s">
        <v>581</v>
      </c>
      <c r="C255" t="s">
        <v>223</v>
      </c>
      <c r="D255" t="s">
        <v>1561</v>
      </c>
      <c r="E255">
        <v>89.540999999999997</v>
      </c>
      <c r="F255" t="s">
        <v>1561</v>
      </c>
      <c r="G255" s="151">
        <v>-412747</v>
      </c>
      <c r="H255">
        <v>0.13097638921816801</v>
      </c>
      <c r="I255">
        <v>-411949</v>
      </c>
      <c r="J255">
        <v>0</v>
      </c>
      <c r="K255">
        <v>0.83844929965232695</v>
      </c>
      <c r="L255" s="152">
        <v>195490.95319999999</v>
      </c>
      <c r="M255" s="151">
        <v>38661.5</v>
      </c>
      <c r="N255" t="s">
        <v>1556</v>
      </c>
      <c r="O255">
        <v>28.63</v>
      </c>
      <c r="P255">
        <v>0</v>
      </c>
      <c r="Q255">
        <v>44.4</v>
      </c>
      <c r="R255">
        <v>14203.2</v>
      </c>
      <c r="S255">
        <v>1037.4570409999999</v>
      </c>
      <c r="T255">
        <v>1279.95220232714</v>
      </c>
      <c r="U255">
        <v>0.43736708226745802</v>
      </c>
      <c r="V255">
        <v>0.16185506807891001</v>
      </c>
      <c r="W255">
        <v>6.2622785746749799E-3</v>
      </c>
      <c r="X255">
        <v>11512.3</v>
      </c>
      <c r="Y255">
        <v>80.89</v>
      </c>
      <c r="Z255">
        <v>66482.966250463607</v>
      </c>
      <c r="AA255">
        <v>14.561797752808999</v>
      </c>
      <c r="AB255">
        <v>12.825529002348899</v>
      </c>
      <c r="AC255">
        <v>10</v>
      </c>
      <c r="AD255">
        <v>103.7457041</v>
      </c>
      <c r="AE255">
        <v>0.23749999999999999</v>
      </c>
      <c r="AF255">
        <v>0.11126716682554701</v>
      </c>
      <c r="AG255">
        <v>0.18553798074751199</v>
      </c>
      <c r="AH255">
        <v>0.300653906238666</v>
      </c>
      <c r="AI255">
        <v>210.16870230099499</v>
      </c>
      <c r="AJ255">
        <v>6.7239786095275704</v>
      </c>
      <c r="AK255">
        <v>1.1527465018047101</v>
      </c>
      <c r="AL255">
        <v>3.4453507367880301</v>
      </c>
      <c r="AM255">
        <v>0.5</v>
      </c>
      <c r="AN255">
        <v>0.78933653351898603</v>
      </c>
      <c r="AO255">
        <v>40</v>
      </c>
      <c r="AP255">
        <v>7.0528967254408104E-2</v>
      </c>
      <c r="AQ255">
        <v>4.88</v>
      </c>
      <c r="AR255">
        <v>3.4928955187969901</v>
      </c>
      <c r="AS255">
        <v>-57.989999999990701</v>
      </c>
      <c r="AT255">
        <v>0.278726400456968</v>
      </c>
      <c r="AU255">
        <v>14735171.68</v>
      </c>
    </row>
    <row r="256" spans="1:47" ht="15" x14ac:dyDescent="0.25">
      <c r="A256" s="150" t="s">
        <v>1028</v>
      </c>
      <c r="B256" s="150" t="s">
        <v>617</v>
      </c>
      <c r="C256" t="s">
        <v>141</v>
      </c>
      <c r="D256" t="s">
        <v>1561</v>
      </c>
      <c r="E256">
        <v>57.192999999999998</v>
      </c>
      <c r="F256" t="s">
        <v>1561</v>
      </c>
      <c r="G256" s="151">
        <v>241622</v>
      </c>
      <c r="H256">
        <v>0.977402132833051</v>
      </c>
      <c r="I256">
        <v>241622</v>
      </c>
      <c r="J256">
        <v>0</v>
      </c>
      <c r="K256">
        <v>0.40594846891355801</v>
      </c>
      <c r="L256" s="152">
        <v>190625.1876</v>
      </c>
      <c r="M256" s="151">
        <v>30964</v>
      </c>
      <c r="N256">
        <v>14</v>
      </c>
      <c r="O256">
        <v>104.98</v>
      </c>
      <c r="P256">
        <v>89.27</v>
      </c>
      <c r="Q256">
        <v>-72.12</v>
      </c>
      <c r="R256">
        <v>20581.7</v>
      </c>
      <c r="S256">
        <v>264.96234399999997</v>
      </c>
      <c r="T256">
        <v>390.51341348484101</v>
      </c>
      <c r="U256">
        <v>0.99525476344668795</v>
      </c>
      <c r="V256">
        <v>0.22813456466100701</v>
      </c>
      <c r="W256">
        <v>1.8649899172087599E-2</v>
      </c>
      <c r="X256">
        <v>13964.7</v>
      </c>
      <c r="Y256">
        <v>21.23</v>
      </c>
      <c r="Z256">
        <v>47578.247762600098</v>
      </c>
      <c r="AA256">
        <v>8.1290322580645196</v>
      </c>
      <c r="AB256">
        <v>12.480562600094199</v>
      </c>
      <c r="AC256">
        <v>11</v>
      </c>
      <c r="AD256">
        <v>24.087485818181801</v>
      </c>
      <c r="AE256">
        <v>0.62929999999999997</v>
      </c>
      <c r="AF256">
        <v>0.12607484548064901</v>
      </c>
      <c r="AG256">
        <v>0.133158304811545</v>
      </c>
      <c r="AH256">
        <v>0.26477091651865903</v>
      </c>
      <c r="AI256">
        <v>463.34885986666802</v>
      </c>
      <c r="AJ256">
        <v>5.0911879938095597</v>
      </c>
      <c r="AK256">
        <v>0.99864413130243601</v>
      </c>
      <c r="AL256">
        <v>1.53956284108496</v>
      </c>
      <c r="AM256">
        <v>2</v>
      </c>
      <c r="AN256">
        <v>0.37733323784147399</v>
      </c>
      <c r="AO256">
        <v>30</v>
      </c>
      <c r="AP256">
        <v>0</v>
      </c>
      <c r="AQ256">
        <v>0.97</v>
      </c>
      <c r="AR256">
        <v>19.651449378330401</v>
      </c>
      <c r="AS256">
        <v>-89857.8</v>
      </c>
      <c r="AT256">
        <v>6.23778365192066E-2</v>
      </c>
      <c r="AU256">
        <v>5453383.8700000001</v>
      </c>
    </row>
    <row r="257" spans="1:47" ht="15" x14ac:dyDescent="0.25">
      <c r="A257" s="150" t="s">
        <v>1029</v>
      </c>
      <c r="B257" s="150" t="s">
        <v>666</v>
      </c>
      <c r="C257" t="s">
        <v>664</v>
      </c>
      <c r="D257" t="s">
        <v>1561</v>
      </c>
      <c r="E257">
        <v>96.685000000000002</v>
      </c>
      <c r="F257" t="s">
        <v>1561</v>
      </c>
      <c r="G257" s="151">
        <v>191103</v>
      </c>
      <c r="H257">
        <v>0.57575207048093202</v>
      </c>
      <c r="I257">
        <v>364346</v>
      </c>
      <c r="J257">
        <v>0</v>
      </c>
      <c r="K257">
        <v>0.76096086195528001</v>
      </c>
      <c r="L257" s="152">
        <v>170422.06880000001</v>
      </c>
      <c r="M257" s="151">
        <v>43332.5</v>
      </c>
      <c r="N257">
        <v>2</v>
      </c>
      <c r="O257">
        <v>3.92</v>
      </c>
      <c r="P257">
        <v>0</v>
      </c>
      <c r="Q257">
        <v>38.74</v>
      </c>
      <c r="R257">
        <v>12219.5</v>
      </c>
      <c r="S257">
        <v>360.697856</v>
      </c>
      <c r="T257">
        <v>393.49822926145498</v>
      </c>
      <c r="U257">
        <v>0.13237880183019399</v>
      </c>
      <c r="V257">
        <v>0.10952921494493199</v>
      </c>
      <c r="W257">
        <v>0</v>
      </c>
      <c r="X257">
        <v>11200.9</v>
      </c>
      <c r="Y257">
        <v>27.85</v>
      </c>
      <c r="Z257">
        <v>54587.992100538599</v>
      </c>
      <c r="AA257">
        <v>16.837209302325601</v>
      </c>
      <c r="AB257">
        <v>12.951449048474</v>
      </c>
      <c r="AC257">
        <v>4</v>
      </c>
      <c r="AD257">
        <v>90.174464</v>
      </c>
      <c r="AE257">
        <v>0.21379999999999999</v>
      </c>
      <c r="AF257">
        <v>0.10456229397875801</v>
      </c>
      <c r="AG257">
        <v>0.22128686273392301</v>
      </c>
      <c r="AH257">
        <v>0.33093765151904903</v>
      </c>
      <c r="AI257">
        <v>288.180254667219</v>
      </c>
      <c r="AJ257">
        <v>4.2256034864256398</v>
      </c>
      <c r="AK257">
        <v>1.0745989263656099</v>
      </c>
      <c r="AL257">
        <v>2.80640111211591</v>
      </c>
      <c r="AM257">
        <v>0.5</v>
      </c>
      <c r="AN257">
        <v>1.78003745881038</v>
      </c>
      <c r="AO257">
        <v>27</v>
      </c>
      <c r="AP257">
        <v>2.09580838323353E-2</v>
      </c>
      <c r="AQ257">
        <v>7.89</v>
      </c>
      <c r="AR257">
        <v>3.7937925907043901</v>
      </c>
      <c r="AS257">
        <v>23922.95</v>
      </c>
      <c r="AT257">
        <v>0.72507592984787095</v>
      </c>
      <c r="AU257">
        <v>4407539.13</v>
      </c>
    </row>
    <row r="258" spans="1:47" ht="15" x14ac:dyDescent="0.25">
      <c r="A258" s="150" t="s">
        <v>1030</v>
      </c>
      <c r="B258" s="150" t="s">
        <v>560</v>
      </c>
      <c r="C258" t="s">
        <v>200</v>
      </c>
      <c r="D258" t="s">
        <v>1561</v>
      </c>
      <c r="E258">
        <v>94.334999999999994</v>
      </c>
      <c r="F258" t="s">
        <v>1561</v>
      </c>
      <c r="G258" s="151">
        <v>-5519423</v>
      </c>
      <c r="H258">
        <v>0.59030975219078197</v>
      </c>
      <c r="I258">
        <v>-5519423</v>
      </c>
      <c r="J258">
        <v>0</v>
      </c>
      <c r="K258">
        <v>0.54351854424936197</v>
      </c>
      <c r="L258" s="152">
        <v>193784.38639999999</v>
      </c>
      <c r="M258" s="151">
        <v>46303</v>
      </c>
      <c r="N258">
        <v>98</v>
      </c>
      <c r="O258">
        <v>31.93</v>
      </c>
      <c r="P258">
        <v>1</v>
      </c>
      <c r="Q258">
        <v>-29.75</v>
      </c>
      <c r="R258">
        <v>11448.6</v>
      </c>
      <c r="S258">
        <v>1619.097919</v>
      </c>
      <c r="T258">
        <v>1794.4773932933999</v>
      </c>
      <c r="U258">
        <v>0.167007913991396</v>
      </c>
      <c r="V258">
        <v>9.4651176560495598E-2</v>
      </c>
      <c r="W258">
        <v>1.7293580376715901E-2</v>
      </c>
      <c r="X258">
        <v>10329.700000000001</v>
      </c>
      <c r="Y258">
        <v>100.48</v>
      </c>
      <c r="Z258">
        <v>59092.837082006401</v>
      </c>
      <c r="AA258">
        <v>13.342592592592601</v>
      </c>
      <c r="AB258">
        <v>16.113633748009601</v>
      </c>
      <c r="AC258">
        <v>8.33</v>
      </c>
      <c r="AD258">
        <v>194.36949807923199</v>
      </c>
      <c r="AE258">
        <v>0.26119999999999999</v>
      </c>
      <c r="AF258">
        <v>0.106269719226955</v>
      </c>
      <c r="AG258">
        <v>0.17122494820442299</v>
      </c>
      <c r="AH258">
        <v>0.28009951697521401</v>
      </c>
      <c r="AI258">
        <v>142.330489895466</v>
      </c>
      <c r="AJ258">
        <v>8.1068848368605408</v>
      </c>
      <c r="AK258">
        <v>2.2198189171479799</v>
      </c>
      <c r="AL258">
        <v>1.66827513484662</v>
      </c>
      <c r="AM258">
        <v>0.5</v>
      </c>
      <c r="AN258">
        <v>1.17112622357686</v>
      </c>
      <c r="AO258">
        <v>52</v>
      </c>
      <c r="AP258">
        <v>3.08641975308642E-3</v>
      </c>
      <c r="AQ258">
        <v>6.37</v>
      </c>
      <c r="AR258">
        <v>3.3699381442202299</v>
      </c>
      <c r="AS258">
        <v>112052.05</v>
      </c>
      <c r="AT258">
        <v>0.45401481640990499</v>
      </c>
      <c r="AU258">
        <v>18536356.140000001</v>
      </c>
    </row>
    <row r="259" spans="1:47" ht="15" x14ac:dyDescent="0.25">
      <c r="A259" s="150" t="s">
        <v>1031</v>
      </c>
      <c r="B259" s="150" t="s">
        <v>582</v>
      </c>
      <c r="C259" t="s">
        <v>223</v>
      </c>
      <c r="D259" t="s">
        <v>1561</v>
      </c>
      <c r="E259">
        <v>98.792000000000002</v>
      </c>
      <c r="F259" t="s">
        <v>1561</v>
      </c>
      <c r="G259" s="151">
        <v>2060065</v>
      </c>
      <c r="H259">
        <v>0.45770922164862499</v>
      </c>
      <c r="I259">
        <v>1928256</v>
      </c>
      <c r="J259">
        <v>0</v>
      </c>
      <c r="K259">
        <v>0.74064013325968403</v>
      </c>
      <c r="L259" s="152">
        <v>193541.73149999999</v>
      </c>
      <c r="M259" s="151">
        <v>43099.5</v>
      </c>
      <c r="N259">
        <v>174</v>
      </c>
      <c r="O259">
        <v>20.21</v>
      </c>
      <c r="P259">
        <v>6</v>
      </c>
      <c r="Q259">
        <v>101.91</v>
      </c>
      <c r="R259">
        <v>11183</v>
      </c>
      <c r="S259">
        <v>2038.7672849999999</v>
      </c>
      <c r="T259">
        <v>2377.30667054688</v>
      </c>
      <c r="U259">
        <v>0.19700418726308899</v>
      </c>
      <c r="V259">
        <v>0.123814996374145</v>
      </c>
      <c r="W259">
        <v>4.0542316726452698E-2</v>
      </c>
      <c r="X259">
        <v>9590.5</v>
      </c>
      <c r="Y259">
        <v>120.37</v>
      </c>
      <c r="Z259">
        <v>65081.208689872903</v>
      </c>
      <c r="AA259">
        <v>14.078014184397199</v>
      </c>
      <c r="AB259">
        <v>16.9375034061643</v>
      </c>
      <c r="AC259">
        <v>12</v>
      </c>
      <c r="AD259">
        <v>169.89727375000001</v>
      </c>
      <c r="AE259">
        <v>0.51060000000000005</v>
      </c>
      <c r="AF259">
        <v>0.110778019962983</v>
      </c>
      <c r="AG259">
        <v>0.180968695644838</v>
      </c>
      <c r="AH259">
        <v>0.29588488701533799</v>
      </c>
      <c r="AI259">
        <v>179.55555923097899</v>
      </c>
      <c r="AJ259">
        <v>7.4119115092112997</v>
      </c>
      <c r="AK259">
        <v>1.3949785561310299</v>
      </c>
      <c r="AL259">
        <v>3.6658703205926702</v>
      </c>
      <c r="AM259">
        <v>2.4</v>
      </c>
      <c r="AN259">
        <v>1.1159744189441501</v>
      </c>
      <c r="AO259">
        <v>109</v>
      </c>
      <c r="AP259">
        <v>9.3023255813953504E-3</v>
      </c>
      <c r="AQ259">
        <v>6.37</v>
      </c>
      <c r="AR259">
        <v>4.0802840754423499</v>
      </c>
      <c r="AS259">
        <v>-47242.91</v>
      </c>
      <c r="AT259">
        <v>0.35939473210755501</v>
      </c>
      <c r="AU259">
        <v>22799565.670000002</v>
      </c>
    </row>
    <row r="260" spans="1:47" ht="15" x14ac:dyDescent="0.25">
      <c r="A260" s="150" t="s">
        <v>1032</v>
      </c>
      <c r="B260" s="150" t="s">
        <v>737</v>
      </c>
      <c r="C260" t="s">
        <v>192</v>
      </c>
      <c r="D260" t="s">
        <v>1561</v>
      </c>
      <c r="E260">
        <v>90.275999999999996</v>
      </c>
      <c r="F260" t="s">
        <v>1561</v>
      </c>
      <c r="G260" s="151">
        <v>462782</v>
      </c>
      <c r="H260">
        <v>0.51439912802660404</v>
      </c>
      <c r="I260">
        <v>462782</v>
      </c>
      <c r="J260">
        <v>0</v>
      </c>
      <c r="K260">
        <v>0.64801904105170705</v>
      </c>
      <c r="L260" s="152">
        <v>179725.26860000001</v>
      </c>
      <c r="M260" s="151">
        <v>33096</v>
      </c>
      <c r="N260">
        <v>51</v>
      </c>
      <c r="O260">
        <v>20.260000000000002</v>
      </c>
      <c r="P260">
        <v>0</v>
      </c>
      <c r="Q260">
        <v>-17.399999999999999</v>
      </c>
      <c r="R260">
        <v>13274.9</v>
      </c>
      <c r="S260">
        <v>652.51362900000004</v>
      </c>
      <c r="T260">
        <v>828.80645147622602</v>
      </c>
      <c r="U260">
        <v>0.443138737873014</v>
      </c>
      <c r="V260">
        <v>0.18665097032019201</v>
      </c>
      <c r="W260">
        <v>4.5976051176089697E-3</v>
      </c>
      <c r="X260">
        <v>10451.299999999999</v>
      </c>
      <c r="Y260">
        <v>36.44</v>
      </c>
      <c r="Z260">
        <v>62578.9478594951</v>
      </c>
      <c r="AA260">
        <v>12.4897959183673</v>
      </c>
      <c r="AB260">
        <v>17.906521103183302</v>
      </c>
      <c r="AC260">
        <v>5.12</v>
      </c>
      <c r="AD260">
        <v>127.444068164063</v>
      </c>
      <c r="AE260">
        <v>0.21379999999999999</v>
      </c>
      <c r="AF260">
        <v>0.11968616218418</v>
      </c>
      <c r="AG260">
        <v>0.158308779257331</v>
      </c>
      <c r="AH260">
        <v>0.29198548589886902</v>
      </c>
      <c r="AI260">
        <v>271.769036106984</v>
      </c>
      <c r="AJ260">
        <v>4.3704829332386002</v>
      </c>
      <c r="AK260">
        <v>1.0029292348293899</v>
      </c>
      <c r="AL260">
        <v>2.2166395425555301</v>
      </c>
      <c r="AM260">
        <v>0.5</v>
      </c>
      <c r="AN260">
        <v>1.5721782990844</v>
      </c>
      <c r="AO260">
        <v>106</v>
      </c>
      <c r="AP260">
        <v>0</v>
      </c>
      <c r="AQ260">
        <v>3</v>
      </c>
      <c r="AR260">
        <v>3.0287690241718899</v>
      </c>
      <c r="AS260">
        <v>14736.4</v>
      </c>
      <c r="AT260">
        <v>0.56792342919442296</v>
      </c>
      <c r="AU260">
        <v>8662072.8300000001</v>
      </c>
    </row>
    <row r="261" spans="1:47" ht="15" x14ac:dyDescent="0.25">
      <c r="A261" s="150" t="s">
        <v>1033</v>
      </c>
      <c r="B261" s="150" t="s">
        <v>667</v>
      </c>
      <c r="C261" t="s">
        <v>664</v>
      </c>
      <c r="D261" t="s">
        <v>1561</v>
      </c>
      <c r="E261">
        <v>105.369</v>
      </c>
      <c r="F261" t="s">
        <v>1561</v>
      </c>
      <c r="G261" s="151">
        <v>66557</v>
      </c>
      <c r="H261">
        <v>0.95183740011649398</v>
      </c>
      <c r="I261">
        <v>-557816</v>
      </c>
      <c r="J261">
        <v>0</v>
      </c>
      <c r="K261">
        <v>0.78360878580565596</v>
      </c>
      <c r="L261" s="152">
        <v>177153.78349999999</v>
      </c>
      <c r="M261" s="151">
        <v>48137</v>
      </c>
      <c r="N261">
        <v>1</v>
      </c>
      <c r="O261">
        <v>5.19</v>
      </c>
      <c r="P261">
        <v>0</v>
      </c>
      <c r="Q261">
        <v>17.27</v>
      </c>
      <c r="R261">
        <v>11159</v>
      </c>
      <c r="S261">
        <v>598.61812099999997</v>
      </c>
      <c r="T261">
        <v>668.34051505430602</v>
      </c>
      <c r="U261">
        <v>7.7581223105005204E-2</v>
      </c>
      <c r="V261">
        <v>9.8335001789897403E-2</v>
      </c>
      <c r="W261">
        <v>0</v>
      </c>
      <c r="X261">
        <v>9994.9</v>
      </c>
      <c r="Y261">
        <v>42.41</v>
      </c>
      <c r="Z261">
        <v>58696.436453666603</v>
      </c>
      <c r="AA261">
        <v>16.745098039215701</v>
      </c>
      <c r="AB261">
        <v>14.1150228955435</v>
      </c>
      <c r="AC261">
        <v>4</v>
      </c>
      <c r="AD261">
        <v>149.65453024999999</v>
      </c>
      <c r="AE261">
        <v>0.26119999999999999</v>
      </c>
      <c r="AF261">
        <v>0.111780063628159</v>
      </c>
      <c r="AG261">
        <v>0.183749973648524</v>
      </c>
      <c r="AH261">
        <v>0.29875743924706399</v>
      </c>
      <c r="AI261">
        <v>274.18648758212203</v>
      </c>
      <c r="AJ261">
        <v>2.5716208806273002</v>
      </c>
      <c r="AK261">
        <v>0.75104665119141201</v>
      </c>
      <c r="AL261">
        <v>1.5613468955054699</v>
      </c>
      <c r="AM261">
        <v>0</v>
      </c>
      <c r="AN261">
        <v>1.3745080749158201</v>
      </c>
      <c r="AO261">
        <v>39</v>
      </c>
      <c r="AP261">
        <v>0</v>
      </c>
      <c r="AQ261">
        <v>3.97</v>
      </c>
      <c r="AR261">
        <v>3.54981504155973</v>
      </c>
      <c r="AS261">
        <v>68720.87</v>
      </c>
      <c r="AT261">
        <v>0.78827847207414903</v>
      </c>
      <c r="AU261">
        <v>6679998.8899999997</v>
      </c>
    </row>
    <row r="262" spans="1:47" ht="15" x14ac:dyDescent="0.25">
      <c r="A262" s="150" t="s">
        <v>1034</v>
      </c>
      <c r="B262" s="150" t="s">
        <v>505</v>
      </c>
      <c r="C262" t="s">
        <v>502</v>
      </c>
      <c r="D262" t="s">
        <v>1561</v>
      </c>
      <c r="E262">
        <v>104.78400000000001</v>
      </c>
      <c r="F262" t="s">
        <v>1561</v>
      </c>
      <c r="G262" s="151">
        <v>-813302</v>
      </c>
      <c r="H262">
        <v>0.25043454786924702</v>
      </c>
      <c r="I262">
        <v>-589949</v>
      </c>
      <c r="J262">
        <v>0</v>
      </c>
      <c r="K262">
        <v>0.828539805102809</v>
      </c>
      <c r="L262" s="152">
        <v>317938.48310000001</v>
      </c>
      <c r="M262" s="151">
        <v>58445</v>
      </c>
      <c r="N262">
        <v>91</v>
      </c>
      <c r="O262">
        <v>29.24</v>
      </c>
      <c r="P262">
        <v>0</v>
      </c>
      <c r="Q262">
        <v>22.72</v>
      </c>
      <c r="R262">
        <v>15419</v>
      </c>
      <c r="S262">
        <v>2546.9219779999999</v>
      </c>
      <c r="T262">
        <v>2880.5332844111799</v>
      </c>
      <c r="U262">
        <v>7.1688511299972002E-2</v>
      </c>
      <c r="V262">
        <v>0.10455538343939</v>
      </c>
      <c r="W262">
        <v>3.0457587892392E-3</v>
      </c>
      <c r="X262">
        <v>13633.3</v>
      </c>
      <c r="Y262">
        <v>187.72</v>
      </c>
      <c r="Z262">
        <v>77319.571915619003</v>
      </c>
      <c r="AA262">
        <v>15.090452261306501</v>
      </c>
      <c r="AB262">
        <v>13.5676644896655</v>
      </c>
      <c r="AC262">
        <v>20</v>
      </c>
      <c r="AD262">
        <v>127.3460989</v>
      </c>
      <c r="AE262">
        <v>0.54620000000000002</v>
      </c>
      <c r="AF262">
        <v>0.110832582008526</v>
      </c>
      <c r="AG262">
        <v>0.185328755022763</v>
      </c>
      <c r="AH262">
        <v>0.30037438576227099</v>
      </c>
      <c r="AI262">
        <v>225.685358627032</v>
      </c>
      <c r="AJ262">
        <v>6.9321744493330799</v>
      </c>
      <c r="AK262">
        <v>1.04621706915239</v>
      </c>
      <c r="AL262">
        <v>3.4272742313453501</v>
      </c>
      <c r="AM262">
        <v>0</v>
      </c>
      <c r="AN262">
        <v>1.2046073558130601</v>
      </c>
      <c r="AO262">
        <v>55</v>
      </c>
      <c r="AP262">
        <v>0</v>
      </c>
      <c r="AQ262">
        <v>20.420000000000002</v>
      </c>
      <c r="AR262">
        <v>4.3077461124736001</v>
      </c>
      <c r="AS262">
        <v>70730.970000000103</v>
      </c>
      <c r="AT262">
        <v>0.41002215751598697</v>
      </c>
      <c r="AU262">
        <v>39271066.460000001</v>
      </c>
    </row>
    <row r="263" spans="1:47" ht="15" x14ac:dyDescent="0.25">
      <c r="A263" s="150" t="s">
        <v>1035</v>
      </c>
      <c r="B263" s="150" t="s">
        <v>209</v>
      </c>
      <c r="C263" t="s">
        <v>210</v>
      </c>
      <c r="D263" t="s">
        <v>1561</v>
      </c>
      <c r="E263">
        <v>92.703000000000003</v>
      </c>
      <c r="F263" t="s">
        <v>1561</v>
      </c>
      <c r="G263" s="151">
        <v>85747</v>
      </c>
      <c r="H263">
        <v>0.63207258854533199</v>
      </c>
      <c r="I263">
        <v>18377</v>
      </c>
      <c r="J263">
        <v>0</v>
      </c>
      <c r="K263">
        <v>0.786749325749589</v>
      </c>
      <c r="L263" s="152">
        <v>205500.83549999999</v>
      </c>
      <c r="M263" s="151">
        <v>29748.5</v>
      </c>
      <c r="N263">
        <v>74</v>
      </c>
      <c r="O263">
        <v>114.61</v>
      </c>
      <c r="P263">
        <v>0</v>
      </c>
      <c r="Q263">
        <v>177.46</v>
      </c>
      <c r="R263">
        <v>16638.7</v>
      </c>
      <c r="S263">
        <v>2923.2275730000001</v>
      </c>
      <c r="T263">
        <v>3798.7529606336102</v>
      </c>
      <c r="U263">
        <v>0.40083499445015702</v>
      </c>
      <c r="V263">
        <v>0.18816097319290001</v>
      </c>
      <c r="W263">
        <v>2.22586666193847E-2</v>
      </c>
      <c r="X263">
        <v>12803.9</v>
      </c>
      <c r="Y263">
        <v>219.23</v>
      </c>
      <c r="Z263">
        <v>77617.497605254699</v>
      </c>
      <c r="AA263">
        <v>14.834080717488799</v>
      </c>
      <c r="AB263">
        <v>13.3340672946221</v>
      </c>
      <c r="AC263">
        <v>18</v>
      </c>
      <c r="AD263">
        <v>162.401531833333</v>
      </c>
      <c r="AE263">
        <v>0.4037</v>
      </c>
      <c r="AF263">
        <v>0.11538391395688399</v>
      </c>
      <c r="AG263">
        <v>0.119430698540217</v>
      </c>
      <c r="AH263">
        <v>0.23835941150589901</v>
      </c>
      <c r="AI263">
        <v>234.01599188459801</v>
      </c>
      <c r="AJ263">
        <v>5.4991795428033496</v>
      </c>
      <c r="AK263">
        <v>0.88311421730143502</v>
      </c>
      <c r="AL263">
        <v>3.7429754766241499</v>
      </c>
      <c r="AM263">
        <v>0</v>
      </c>
      <c r="AN263">
        <v>0.333492846473951</v>
      </c>
      <c r="AO263">
        <v>22</v>
      </c>
      <c r="AP263">
        <v>0</v>
      </c>
      <c r="AQ263">
        <v>11.09</v>
      </c>
      <c r="AR263">
        <v>3.3227853350496201</v>
      </c>
      <c r="AS263">
        <v>36046.42</v>
      </c>
      <c r="AT263">
        <v>0.31407445646419102</v>
      </c>
      <c r="AU263">
        <v>48638720.100000001</v>
      </c>
    </row>
    <row r="264" spans="1:47" ht="15" x14ac:dyDescent="0.25">
      <c r="A264" s="150" t="s">
        <v>1036</v>
      </c>
      <c r="B264" s="150" t="s">
        <v>211</v>
      </c>
      <c r="C264" t="s">
        <v>212</v>
      </c>
      <c r="D264" t="s">
        <v>1561</v>
      </c>
      <c r="E264">
        <v>84.028000000000006</v>
      </c>
      <c r="F264" t="s">
        <v>1561</v>
      </c>
      <c r="G264" s="151">
        <v>486102</v>
      </c>
      <c r="H264">
        <v>0.37077927735773702</v>
      </c>
      <c r="I264">
        <v>679076</v>
      </c>
      <c r="J264">
        <v>0</v>
      </c>
      <c r="K264">
        <v>0.79576853719667895</v>
      </c>
      <c r="L264" s="152">
        <v>132364.1863</v>
      </c>
      <c r="M264" s="151">
        <v>29866</v>
      </c>
      <c r="N264">
        <v>67</v>
      </c>
      <c r="O264">
        <v>67.900000000000006</v>
      </c>
      <c r="P264">
        <v>0</v>
      </c>
      <c r="Q264">
        <v>43.89</v>
      </c>
      <c r="R264">
        <v>13597.2</v>
      </c>
      <c r="S264">
        <v>1740.0321750000001</v>
      </c>
      <c r="T264">
        <v>2300.6624506503199</v>
      </c>
      <c r="U264">
        <v>0.56413077361629804</v>
      </c>
      <c r="V264">
        <v>0.20422692643600099</v>
      </c>
      <c r="W264">
        <v>1.07791184953232E-2</v>
      </c>
      <c r="X264">
        <v>10283.799999999999</v>
      </c>
      <c r="Y264">
        <v>127.13</v>
      </c>
      <c r="Z264">
        <v>58086.528907417603</v>
      </c>
      <c r="AA264">
        <v>14.9621212121212</v>
      </c>
      <c r="AB264">
        <v>13.6870304019508</v>
      </c>
      <c r="AC264">
        <v>17</v>
      </c>
      <c r="AD264">
        <v>102.35483382352901</v>
      </c>
      <c r="AE264">
        <v>0.4037</v>
      </c>
      <c r="AF264">
        <v>0.121978256541405</v>
      </c>
      <c r="AG264">
        <v>0.201552566608804</v>
      </c>
      <c r="AH264">
        <v>0.32788507696618102</v>
      </c>
      <c r="AI264">
        <v>193.44527350478401</v>
      </c>
      <c r="AJ264">
        <v>6.3217248908945596</v>
      </c>
      <c r="AK264">
        <v>0.96903954533706105</v>
      </c>
      <c r="AL264">
        <v>3.1202998802736799</v>
      </c>
      <c r="AM264">
        <v>0.5</v>
      </c>
      <c r="AN264">
        <v>1.4688422885426</v>
      </c>
      <c r="AO264">
        <v>119</v>
      </c>
      <c r="AP264">
        <v>0</v>
      </c>
      <c r="AQ264">
        <v>4.88</v>
      </c>
      <c r="AR264">
        <v>3.5265600545484701</v>
      </c>
      <c r="AS264">
        <v>-115321.19</v>
      </c>
      <c r="AT264">
        <v>0.54860096672254499</v>
      </c>
      <c r="AU264">
        <v>23659574.489999998</v>
      </c>
    </row>
    <row r="265" spans="1:47" ht="15" x14ac:dyDescent="0.25">
      <c r="A265" s="150" t="s">
        <v>1545</v>
      </c>
      <c r="B265" s="150" t="s">
        <v>213</v>
      </c>
      <c r="C265" t="s">
        <v>141</v>
      </c>
      <c r="D265" t="s">
        <v>1561</v>
      </c>
      <c r="E265">
        <v>96.382000000000005</v>
      </c>
      <c r="F265" t="s">
        <v>1561</v>
      </c>
      <c r="G265" s="151">
        <v>-1809998</v>
      </c>
      <c r="H265">
        <v>9.0055288939814002E-2</v>
      </c>
      <c r="I265">
        <v>-1788122</v>
      </c>
      <c r="J265">
        <v>1.9974497412535001E-3</v>
      </c>
      <c r="K265">
        <v>0.87394732120183605</v>
      </c>
      <c r="L265" s="152">
        <v>172966.23209999999</v>
      </c>
      <c r="M265" s="151">
        <v>37589</v>
      </c>
      <c r="N265">
        <v>301</v>
      </c>
      <c r="O265">
        <v>198.96</v>
      </c>
      <c r="P265">
        <v>0</v>
      </c>
      <c r="Q265">
        <v>-49.65</v>
      </c>
      <c r="R265">
        <v>14485.1</v>
      </c>
      <c r="S265">
        <v>7622.3903950000004</v>
      </c>
      <c r="T265">
        <v>9550.0151896872594</v>
      </c>
      <c r="U265">
        <v>0.39339259269204602</v>
      </c>
      <c r="V265">
        <v>0.15769339980125699</v>
      </c>
      <c r="W265">
        <v>2.9139786404236E-2</v>
      </c>
      <c r="X265">
        <v>11561.4</v>
      </c>
      <c r="Y265">
        <v>508.63</v>
      </c>
      <c r="Z265">
        <v>76765.996303796506</v>
      </c>
      <c r="AA265">
        <v>15.340388007054701</v>
      </c>
      <c r="AB265">
        <v>14.9861203527122</v>
      </c>
      <c r="AC265">
        <v>42.68</v>
      </c>
      <c r="AD265">
        <v>178.593964268978</v>
      </c>
      <c r="AE265">
        <v>0.28489999999999999</v>
      </c>
      <c r="AF265">
        <v>0.103825901574621</v>
      </c>
      <c r="AG265">
        <v>0.19896407175435701</v>
      </c>
      <c r="AH265">
        <v>0.31067849462963498</v>
      </c>
      <c r="AI265">
        <v>193.55935914379299</v>
      </c>
      <c r="AJ265">
        <v>6.2692416013447296</v>
      </c>
      <c r="AK265">
        <v>0.67465652694042599</v>
      </c>
      <c r="AL265">
        <v>4.00159815912457</v>
      </c>
      <c r="AM265">
        <v>3.4</v>
      </c>
      <c r="AN265">
        <v>9.91666553180066E-2</v>
      </c>
      <c r="AO265">
        <v>22</v>
      </c>
      <c r="AP265">
        <v>0</v>
      </c>
      <c r="AQ265">
        <v>6.95</v>
      </c>
      <c r="AR265">
        <v>3.4391483660623199</v>
      </c>
      <c r="AS265">
        <v>-513474.32</v>
      </c>
      <c r="AT265">
        <v>0.32450304441391598</v>
      </c>
      <c r="AU265">
        <v>110411095.69</v>
      </c>
    </row>
    <row r="266" spans="1:47" ht="15" x14ac:dyDescent="0.25">
      <c r="A266" s="150" t="s">
        <v>1037</v>
      </c>
      <c r="B266" s="150" t="s">
        <v>575</v>
      </c>
      <c r="C266" t="s">
        <v>173</v>
      </c>
      <c r="D266" t="s">
        <v>1561</v>
      </c>
      <c r="E266">
        <v>95.322000000000003</v>
      </c>
      <c r="F266" t="s">
        <v>1561</v>
      </c>
      <c r="G266" s="151">
        <v>1283239</v>
      </c>
      <c r="H266">
        <v>0.390388064548229</v>
      </c>
      <c r="I266">
        <v>1219511</v>
      </c>
      <c r="J266">
        <v>0</v>
      </c>
      <c r="K266">
        <v>0.69831605129838603</v>
      </c>
      <c r="L266" s="152">
        <v>224015.27129999999</v>
      </c>
      <c r="M266" s="151">
        <v>41812</v>
      </c>
      <c r="N266">
        <v>59</v>
      </c>
      <c r="O266">
        <v>25.02</v>
      </c>
      <c r="P266">
        <v>0</v>
      </c>
      <c r="Q266">
        <v>62.59</v>
      </c>
      <c r="R266">
        <v>10811.9</v>
      </c>
      <c r="S266">
        <v>1456.7660000000001</v>
      </c>
      <c r="T266">
        <v>1707.4212490191701</v>
      </c>
      <c r="U266">
        <v>0.224314736203344</v>
      </c>
      <c r="V266">
        <v>0.12193660066201401</v>
      </c>
      <c r="W266">
        <v>0</v>
      </c>
      <c r="X266">
        <v>9224.7000000000007</v>
      </c>
      <c r="Y266">
        <v>87.32</v>
      </c>
      <c r="Z266">
        <v>61012.404489234999</v>
      </c>
      <c r="AA266">
        <v>12.7777777777778</v>
      </c>
      <c r="AB266">
        <v>16.683073751717799</v>
      </c>
      <c r="AC266">
        <v>14</v>
      </c>
      <c r="AD266">
        <v>104.054714285714</v>
      </c>
      <c r="AE266">
        <v>0.39179999999999998</v>
      </c>
      <c r="AF266">
        <v>0.11432700325304999</v>
      </c>
      <c r="AG266">
        <v>0.136309278471196</v>
      </c>
      <c r="AH266">
        <v>0.25541491786509901</v>
      </c>
      <c r="AI266">
        <v>172.0365521985</v>
      </c>
      <c r="AJ266">
        <v>5.6559914530937601</v>
      </c>
      <c r="AK266">
        <v>1.20665513512651</v>
      </c>
      <c r="AL266">
        <v>3.2811296520188198</v>
      </c>
      <c r="AM266">
        <v>2</v>
      </c>
      <c r="AN266">
        <v>0.99896504150328302</v>
      </c>
      <c r="AO266">
        <v>63</v>
      </c>
      <c r="AP266">
        <v>1.9801980198019799E-2</v>
      </c>
      <c r="AQ266">
        <v>4.5599999999999996</v>
      </c>
      <c r="AR266">
        <v>3.0790612908686401</v>
      </c>
      <c r="AS266">
        <v>58460.25</v>
      </c>
      <c r="AT266">
        <v>0.41417846868413399</v>
      </c>
      <c r="AU266">
        <v>15750445.6</v>
      </c>
    </row>
    <row r="267" spans="1:47" ht="15" x14ac:dyDescent="0.25">
      <c r="A267" s="150" t="s">
        <v>1038</v>
      </c>
      <c r="B267" s="150" t="s">
        <v>758</v>
      </c>
      <c r="C267" t="s">
        <v>183</v>
      </c>
      <c r="D267" t="s">
        <v>1561</v>
      </c>
      <c r="E267">
        <v>100.688</v>
      </c>
      <c r="F267" t="s">
        <v>1561</v>
      </c>
      <c r="G267" s="151">
        <v>-2116525</v>
      </c>
      <c r="H267">
        <v>0.22192664569783099</v>
      </c>
      <c r="I267">
        <v>-2383048</v>
      </c>
      <c r="J267">
        <v>4.1876590703171504E-3</v>
      </c>
      <c r="K267">
        <v>0.78327451183985297</v>
      </c>
      <c r="L267" s="152">
        <v>202458.23970000001</v>
      </c>
      <c r="M267" s="151">
        <v>51205</v>
      </c>
      <c r="N267">
        <v>165</v>
      </c>
      <c r="O267">
        <v>68.73</v>
      </c>
      <c r="P267">
        <v>0</v>
      </c>
      <c r="Q267">
        <v>62.05</v>
      </c>
      <c r="R267">
        <v>12426</v>
      </c>
      <c r="S267">
        <v>4651.3795380000001</v>
      </c>
      <c r="T267">
        <v>5536.0385757501999</v>
      </c>
      <c r="U267">
        <v>0.17042445290131</v>
      </c>
      <c r="V267">
        <v>0.13805064922225199</v>
      </c>
      <c r="W267">
        <v>3.5772040883927499E-2</v>
      </c>
      <c r="X267">
        <v>10440.299999999999</v>
      </c>
      <c r="Y267">
        <v>272.51</v>
      </c>
      <c r="Z267">
        <v>75130.412131664896</v>
      </c>
      <c r="AA267">
        <v>15.236245954692601</v>
      </c>
      <c r="AB267">
        <v>17.068656335547299</v>
      </c>
      <c r="AC267">
        <v>25</v>
      </c>
      <c r="AD267">
        <v>186.05518151999999</v>
      </c>
      <c r="AE267">
        <v>0.39179999999999998</v>
      </c>
      <c r="AF267">
        <v>0.119304929342286</v>
      </c>
      <c r="AG267">
        <v>0.163889759755802</v>
      </c>
      <c r="AH267">
        <v>0.28748498162476199</v>
      </c>
      <c r="AI267">
        <v>145.145971100499</v>
      </c>
      <c r="AJ267">
        <v>5.0385162983666802</v>
      </c>
      <c r="AK267">
        <v>0.93211486989893799</v>
      </c>
      <c r="AL267">
        <v>2.6788560112215598</v>
      </c>
      <c r="AM267">
        <v>3</v>
      </c>
      <c r="AN267">
        <v>0</v>
      </c>
      <c r="AO267">
        <v>21</v>
      </c>
      <c r="AP267">
        <v>0</v>
      </c>
      <c r="AQ267" t="s">
        <v>1556</v>
      </c>
      <c r="AR267">
        <v>2.9577499151194901</v>
      </c>
      <c r="AS267">
        <v>193150.82</v>
      </c>
      <c r="AT267">
        <v>0.466142471892939</v>
      </c>
      <c r="AU267">
        <v>57797986.549999997</v>
      </c>
    </row>
    <row r="268" spans="1:47" ht="15" x14ac:dyDescent="0.25">
      <c r="A268" s="150" t="s">
        <v>1039</v>
      </c>
      <c r="B268" s="150" t="s">
        <v>551</v>
      </c>
      <c r="C268" t="s">
        <v>269</v>
      </c>
      <c r="D268" t="s">
        <v>1561</v>
      </c>
      <c r="E268">
        <v>99.004000000000005</v>
      </c>
      <c r="F268" t="s">
        <v>1561</v>
      </c>
      <c r="G268" s="151">
        <v>305736</v>
      </c>
      <c r="H268">
        <v>0.46804533345063698</v>
      </c>
      <c r="I268">
        <v>324157</v>
      </c>
      <c r="J268">
        <v>0</v>
      </c>
      <c r="K268">
        <v>0.85852981769294001</v>
      </c>
      <c r="L268" s="152">
        <v>304352.1311</v>
      </c>
      <c r="M268" s="151">
        <v>49084</v>
      </c>
      <c r="N268">
        <v>20</v>
      </c>
      <c r="O268">
        <v>5.84</v>
      </c>
      <c r="P268">
        <v>0</v>
      </c>
      <c r="Q268">
        <v>-2.39</v>
      </c>
      <c r="R268">
        <v>12958.9</v>
      </c>
      <c r="S268">
        <v>1119.7139540000001</v>
      </c>
      <c r="T268">
        <v>1243.7543548901499</v>
      </c>
      <c r="U268">
        <v>7.0952878706271094E-2</v>
      </c>
      <c r="V268">
        <v>0.120493278379615</v>
      </c>
      <c r="W268">
        <v>2.67209647596488E-3</v>
      </c>
      <c r="X268">
        <v>11666.5</v>
      </c>
      <c r="Y268">
        <v>85.2</v>
      </c>
      <c r="Z268">
        <v>77456.373239436594</v>
      </c>
      <c r="AA268">
        <v>14.5729166666667</v>
      </c>
      <c r="AB268">
        <v>13.1421825586854</v>
      </c>
      <c r="AC268">
        <v>7.45</v>
      </c>
      <c r="AD268">
        <v>150.29717503355701</v>
      </c>
      <c r="AE268">
        <v>0.23749999999999999</v>
      </c>
      <c r="AF268">
        <v>0.107432438181835</v>
      </c>
      <c r="AG268">
        <v>0.13722698769955299</v>
      </c>
      <c r="AH268">
        <v>0.24705022766441001</v>
      </c>
      <c r="AI268">
        <v>195.232897847766</v>
      </c>
      <c r="AJ268">
        <v>5.7089528144369996</v>
      </c>
      <c r="AK268">
        <v>1.0261528327348399</v>
      </c>
      <c r="AL268">
        <v>3.2242820155074199</v>
      </c>
      <c r="AM268">
        <v>1.1000000000000001</v>
      </c>
      <c r="AN268">
        <v>0.99230639192701697</v>
      </c>
      <c r="AO268">
        <v>25</v>
      </c>
      <c r="AP268">
        <v>1.86915887850467E-2</v>
      </c>
      <c r="AQ268">
        <v>16.2</v>
      </c>
      <c r="AR268" t="s">
        <v>1556</v>
      </c>
      <c r="AS268">
        <v>38192.6</v>
      </c>
      <c r="AT268" t="s">
        <v>1556</v>
      </c>
      <c r="AU268">
        <v>14510224.77</v>
      </c>
    </row>
    <row r="269" spans="1:47" ht="15" x14ac:dyDescent="0.25">
      <c r="A269" s="150" t="s">
        <v>1040</v>
      </c>
      <c r="B269" s="150" t="s">
        <v>744</v>
      </c>
      <c r="C269" t="s">
        <v>192</v>
      </c>
      <c r="D269" t="s">
        <v>1561</v>
      </c>
      <c r="E269">
        <v>89.555000000000007</v>
      </c>
      <c r="F269" t="s">
        <v>1561</v>
      </c>
      <c r="G269" s="151">
        <v>73998</v>
      </c>
      <c r="H269">
        <v>0.14077260631726499</v>
      </c>
      <c r="I269">
        <v>55916</v>
      </c>
      <c r="J269">
        <v>1.48945308384859E-2</v>
      </c>
      <c r="K269">
        <v>0.74943882140339202</v>
      </c>
      <c r="L269" s="152">
        <v>114924.9078</v>
      </c>
      <c r="M269" s="151">
        <v>29398</v>
      </c>
      <c r="N269">
        <v>21</v>
      </c>
      <c r="O269">
        <v>47.59</v>
      </c>
      <c r="P269">
        <v>0</v>
      </c>
      <c r="Q269">
        <v>136.06</v>
      </c>
      <c r="R269">
        <v>13927.7</v>
      </c>
      <c r="S269">
        <v>985.30240800000001</v>
      </c>
      <c r="T269">
        <v>1214.3211135552201</v>
      </c>
      <c r="U269">
        <v>0.48123912328853302</v>
      </c>
      <c r="V269">
        <v>0.139486107903636</v>
      </c>
      <c r="W269">
        <v>0</v>
      </c>
      <c r="X269">
        <v>11301</v>
      </c>
      <c r="Y269">
        <v>76.87</v>
      </c>
      <c r="Z269">
        <v>63402.014439963597</v>
      </c>
      <c r="AA269">
        <v>14.5054945054945</v>
      </c>
      <c r="AB269">
        <v>12.8177755691427</v>
      </c>
      <c r="AC269">
        <v>7.14</v>
      </c>
      <c r="AD269">
        <v>137.99753613445401</v>
      </c>
      <c r="AE269">
        <v>0.23749999999999999</v>
      </c>
      <c r="AF269">
        <v>0.104991495060255</v>
      </c>
      <c r="AG269">
        <v>0.15017484994048799</v>
      </c>
      <c r="AH269">
        <v>0.259790748316722</v>
      </c>
      <c r="AI269">
        <v>222.979258160912</v>
      </c>
      <c r="AJ269">
        <v>5.4313875158168798</v>
      </c>
      <c r="AK269">
        <v>1.0693501652238</v>
      </c>
      <c r="AL269">
        <v>2.8894744699638601</v>
      </c>
      <c r="AM269">
        <v>3.5</v>
      </c>
      <c r="AN269">
        <v>1.03896423299468</v>
      </c>
      <c r="AO269">
        <v>36</v>
      </c>
      <c r="AP269">
        <v>0</v>
      </c>
      <c r="AQ269">
        <v>6.72</v>
      </c>
      <c r="AR269">
        <v>3.95783049294009</v>
      </c>
      <c r="AS269">
        <v>1222.1199999999999</v>
      </c>
      <c r="AT269">
        <v>0.39578373451683102</v>
      </c>
      <c r="AU269">
        <v>13723012.470000001</v>
      </c>
    </row>
    <row r="270" spans="1:47" ht="15" x14ac:dyDescent="0.25">
      <c r="A270" s="150" t="s">
        <v>1041</v>
      </c>
      <c r="B270" s="150" t="s">
        <v>710</v>
      </c>
      <c r="C270" t="s">
        <v>100</v>
      </c>
      <c r="D270" t="s">
        <v>1561</v>
      </c>
      <c r="E270">
        <v>102.149</v>
      </c>
      <c r="F270" t="s">
        <v>1561</v>
      </c>
      <c r="G270" s="151">
        <v>915196</v>
      </c>
      <c r="H270">
        <v>0.38615772074733201</v>
      </c>
      <c r="I270">
        <v>744199</v>
      </c>
      <c r="J270">
        <v>8.9332159931100504E-3</v>
      </c>
      <c r="K270">
        <v>0.77615334014496395</v>
      </c>
      <c r="L270" s="152">
        <v>154945.5178</v>
      </c>
      <c r="M270" s="151">
        <v>41304</v>
      </c>
      <c r="N270">
        <v>236</v>
      </c>
      <c r="O270">
        <v>47.67</v>
      </c>
      <c r="P270">
        <v>0</v>
      </c>
      <c r="Q270">
        <v>-37.869999999999997</v>
      </c>
      <c r="R270">
        <v>10674.2</v>
      </c>
      <c r="S270">
        <v>3319.7682639999998</v>
      </c>
      <c r="T270">
        <v>3827.0316033284098</v>
      </c>
      <c r="U270">
        <v>0.160549908820738</v>
      </c>
      <c r="V270">
        <v>0.10663393704367199</v>
      </c>
      <c r="W270">
        <v>8.6191178439905692E-3</v>
      </c>
      <c r="X270">
        <v>9259.4</v>
      </c>
      <c r="Y270">
        <v>190.96</v>
      </c>
      <c r="Z270">
        <v>66363.206849601993</v>
      </c>
      <c r="AA270">
        <v>14.482233502538101</v>
      </c>
      <c r="AB270">
        <v>17.384626434855502</v>
      </c>
      <c r="AC270">
        <v>16.78</v>
      </c>
      <c r="AD270">
        <v>197.84077854588801</v>
      </c>
      <c r="AE270">
        <v>0.42749999999999999</v>
      </c>
      <c r="AF270">
        <v>0.103082728746776</v>
      </c>
      <c r="AG270">
        <v>0.17575860383096301</v>
      </c>
      <c r="AH270">
        <v>0.28203625863569798</v>
      </c>
      <c r="AI270">
        <v>111.596343641654</v>
      </c>
      <c r="AJ270">
        <v>7.5474106145100599</v>
      </c>
      <c r="AK270">
        <v>1.37235784427517</v>
      </c>
      <c r="AL270">
        <v>3.4215960364290101</v>
      </c>
      <c r="AM270">
        <v>1.5</v>
      </c>
      <c r="AN270">
        <v>1.1002931386211801</v>
      </c>
      <c r="AO270">
        <v>27</v>
      </c>
      <c r="AP270">
        <v>9.1074681238615708E-3</v>
      </c>
      <c r="AQ270">
        <v>52.44</v>
      </c>
      <c r="AR270">
        <v>3.4266462238170998</v>
      </c>
      <c r="AS270">
        <v>-33904.980000000003</v>
      </c>
      <c r="AT270">
        <v>0.38978624322435501</v>
      </c>
      <c r="AU270">
        <v>35435939.979999997</v>
      </c>
    </row>
    <row r="271" spans="1:47" ht="15" x14ac:dyDescent="0.25">
      <c r="A271" s="150" t="s">
        <v>1042</v>
      </c>
      <c r="B271" s="150" t="s">
        <v>780</v>
      </c>
      <c r="C271" t="s">
        <v>124</v>
      </c>
      <c r="D271" t="s">
        <v>1561</v>
      </c>
      <c r="E271">
        <v>88.367999999999995</v>
      </c>
      <c r="F271" t="s">
        <v>1561</v>
      </c>
      <c r="G271" s="151">
        <v>587078</v>
      </c>
      <c r="H271">
        <v>0.283271870542046</v>
      </c>
      <c r="I271">
        <v>590737</v>
      </c>
      <c r="J271">
        <v>0</v>
      </c>
      <c r="K271">
        <v>0.72812111495421405</v>
      </c>
      <c r="L271" s="152">
        <v>163835.8174</v>
      </c>
      <c r="M271" s="151">
        <v>38016.5</v>
      </c>
      <c r="N271">
        <v>72</v>
      </c>
      <c r="O271">
        <v>34.869999999999997</v>
      </c>
      <c r="P271">
        <v>0</v>
      </c>
      <c r="Q271">
        <v>64.709999999999994</v>
      </c>
      <c r="R271">
        <v>11446.9</v>
      </c>
      <c r="S271">
        <v>1589.668175</v>
      </c>
      <c r="T271">
        <v>1884.2426054418099</v>
      </c>
      <c r="U271">
        <v>0.364653018860367</v>
      </c>
      <c r="V271">
        <v>0.11059022742277599</v>
      </c>
      <c r="W271">
        <v>5.6615588973466099E-3</v>
      </c>
      <c r="X271">
        <v>9657.4</v>
      </c>
      <c r="Y271">
        <v>106.26</v>
      </c>
      <c r="Z271">
        <v>62258.628646715602</v>
      </c>
      <c r="AA271">
        <v>11.3333333333333</v>
      </c>
      <c r="AB271">
        <v>14.960174807076999</v>
      </c>
      <c r="AC271">
        <v>17.2</v>
      </c>
      <c r="AD271">
        <v>92.422568313953505</v>
      </c>
      <c r="AE271">
        <v>0.28489999999999999</v>
      </c>
      <c r="AF271">
        <v>0.11992810058207</v>
      </c>
      <c r="AG271">
        <v>0.17054237610048301</v>
      </c>
      <c r="AH271">
        <v>0.296411381928812</v>
      </c>
      <c r="AI271">
        <v>167.50036528849799</v>
      </c>
      <c r="AJ271">
        <v>6.5348258159011499</v>
      </c>
      <c r="AK271">
        <v>1.3972580087880699</v>
      </c>
      <c r="AL271">
        <v>3.4625187967101101</v>
      </c>
      <c r="AM271">
        <v>1.4</v>
      </c>
      <c r="AN271">
        <v>1.19975285546514</v>
      </c>
      <c r="AO271">
        <v>37</v>
      </c>
      <c r="AP271">
        <v>1.6556291390728501E-3</v>
      </c>
      <c r="AQ271">
        <v>16.3</v>
      </c>
      <c r="AR271">
        <v>2.3913980654990099</v>
      </c>
      <c r="AS271">
        <v>119367.98</v>
      </c>
      <c r="AT271">
        <v>0.46512502173256698</v>
      </c>
      <c r="AU271">
        <v>18196820.93</v>
      </c>
    </row>
    <row r="272" spans="1:47" ht="15" x14ac:dyDescent="0.25">
      <c r="A272" s="150" t="s">
        <v>1043</v>
      </c>
      <c r="B272" s="150" t="s">
        <v>738</v>
      </c>
      <c r="C272" t="s">
        <v>192</v>
      </c>
      <c r="D272" t="s">
        <v>1561</v>
      </c>
      <c r="E272">
        <v>98.888000000000005</v>
      </c>
      <c r="F272" t="s">
        <v>1561</v>
      </c>
      <c r="G272" s="151">
        <v>-408569</v>
      </c>
      <c r="H272">
        <v>0.16364055725391</v>
      </c>
      <c r="I272">
        <v>-408569</v>
      </c>
      <c r="J272">
        <v>0</v>
      </c>
      <c r="K272">
        <v>0.80414572106100501</v>
      </c>
      <c r="L272" s="152">
        <v>158317.00330000001</v>
      </c>
      <c r="M272" s="151">
        <v>37217.5</v>
      </c>
      <c r="N272">
        <v>48</v>
      </c>
      <c r="O272">
        <v>61</v>
      </c>
      <c r="P272">
        <v>0</v>
      </c>
      <c r="Q272">
        <v>-39.299999999999997</v>
      </c>
      <c r="R272">
        <v>10839.2</v>
      </c>
      <c r="S272">
        <v>1509.129486</v>
      </c>
      <c r="T272">
        <v>1719.64501879461</v>
      </c>
      <c r="U272">
        <v>0.22290509271780301</v>
      </c>
      <c r="V272">
        <v>0.105135704041237</v>
      </c>
      <c r="W272">
        <v>4.01005086451541E-3</v>
      </c>
      <c r="X272">
        <v>9512.2999999999993</v>
      </c>
      <c r="Y272">
        <v>102.04</v>
      </c>
      <c r="Z272">
        <v>57164.406115248901</v>
      </c>
      <c r="AA272">
        <v>11.4876033057851</v>
      </c>
      <c r="AB272">
        <v>14.7895872794982</v>
      </c>
      <c r="AC272">
        <v>9.17</v>
      </c>
      <c r="AD272">
        <v>164.57246303162501</v>
      </c>
      <c r="AE272">
        <v>0.71240000000000003</v>
      </c>
      <c r="AF272">
        <v>0.11430842322316501</v>
      </c>
      <c r="AG272">
        <v>0.16375494418602099</v>
      </c>
      <c r="AH272">
        <v>0.28499186998379</v>
      </c>
      <c r="AI272">
        <v>147.104673296404</v>
      </c>
      <c r="AJ272">
        <v>7.5036125675675702</v>
      </c>
      <c r="AK272">
        <v>1.1305909909909899</v>
      </c>
      <c r="AL272">
        <v>3.53151031531532</v>
      </c>
      <c r="AM272">
        <v>1.9</v>
      </c>
      <c r="AN272">
        <v>0.68260625535101405</v>
      </c>
      <c r="AO272">
        <v>28</v>
      </c>
      <c r="AP272">
        <v>0</v>
      </c>
      <c r="AQ272">
        <v>13.57</v>
      </c>
      <c r="AR272">
        <v>3.1444542395169202</v>
      </c>
      <c r="AS272">
        <v>-57413.41</v>
      </c>
      <c r="AT272">
        <v>0.219213941077434</v>
      </c>
      <c r="AU272">
        <v>16357786.710000001</v>
      </c>
    </row>
    <row r="273" spans="1:47" ht="15" x14ac:dyDescent="0.25">
      <c r="A273" s="150" t="s">
        <v>1044</v>
      </c>
      <c r="B273" s="150" t="s">
        <v>214</v>
      </c>
      <c r="C273" t="s">
        <v>109</v>
      </c>
      <c r="D273" t="s">
        <v>1561</v>
      </c>
      <c r="E273">
        <v>94.341999999999999</v>
      </c>
      <c r="F273" t="s">
        <v>1561</v>
      </c>
      <c r="G273" s="151">
        <v>1217260</v>
      </c>
      <c r="H273">
        <v>0.43751178323507101</v>
      </c>
      <c r="I273">
        <v>1217260</v>
      </c>
      <c r="J273">
        <v>0</v>
      </c>
      <c r="K273">
        <v>0.81229124618256099</v>
      </c>
      <c r="L273" s="152">
        <v>229055.503</v>
      </c>
      <c r="M273" s="151">
        <v>41394</v>
      </c>
      <c r="N273">
        <v>127</v>
      </c>
      <c r="O273">
        <v>179.11</v>
      </c>
      <c r="P273">
        <v>0</v>
      </c>
      <c r="Q273">
        <v>-26.8</v>
      </c>
      <c r="R273">
        <v>17651.7</v>
      </c>
      <c r="S273">
        <v>4340.7013669999997</v>
      </c>
      <c r="T273">
        <v>5480.3737241077497</v>
      </c>
      <c r="U273">
        <v>0.304951993948125</v>
      </c>
      <c r="V273">
        <v>0.16486644680064699</v>
      </c>
      <c r="W273">
        <v>5.0698411476322099E-2</v>
      </c>
      <c r="X273">
        <v>13980.9</v>
      </c>
      <c r="Y273">
        <v>328.19</v>
      </c>
      <c r="Z273">
        <v>85709.506505377998</v>
      </c>
      <c r="AA273">
        <v>16.4245014245014</v>
      </c>
      <c r="AB273">
        <v>13.2261841220025</v>
      </c>
      <c r="AC273">
        <v>41</v>
      </c>
      <c r="AD273">
        <v>105.87076504878</v>
      </c>
      <c r="AE273">
        <v>0.46310000000000001</v>
      </c>
      <c r="AF273">
        <v>0.114927327271257</v>
      </c>
      <c r="AG273">
        <v>0.14653745713451</v>
      </c>
      <c r="AH273">
        <v>0.26513915907430802</v>
      </c>
      <c r="AI273">
        <v>266.710815169515</v>
      </c>
      <c r="AJ273">
        <v>6.7233856865956296</v>
      </c>
      <c r="AK273">
        <v>1.1205632488909201</v>
      </c>
      <c r="AL273">
        <v>3.9585451476705802</v>
      </c>
      <c r="AM273">
        <v>0.5</v>
      </c>
      <c r="AN273">
        <v>0</v>
      </c>
      <c r="AO273">
        <v>6</v>
      </c>
      <c r="AP273">
        <v>0</v>
      </c>
      <c r="AQ273" t="s">
        <v>1556</v>
      </c>
      <c r="AR273">
        <v>5.4799457446503803</v>
      </c>
      <c r="AS273">
        <v>-429869.39</v>
      </c>
      <c r="AT273">
        <v>0.15867123448772499</v>
      </c>
      <c r="AU273">
        <v>76620709.260000005</v>
      </c>
    </row>
    <row r="274" spans="1:47" ht="15" x14ac:dyDescent="0.25">
      <c r="A274" s="150" t="s">
        <v>1045</v>
      </c>
      <c r="B274" s="150" t="s">
        <v>561</v>
      </c>
      <c r="C274" t="s">
        <v>200</v>
      </c>
      <c r="D274" t="s">
        <v>1561</v>
      </c>
      <c r="E274">
        <v>82.057000000000002</v>
      </c>
      <c r="F274" t="s">
        <v>1561</v>
      </c>
      <c r="G274" s="151">
        <v>-949996</v>
      </c>
      <c r="H274">
        <v>0.54050872827725305</v>
      </c>
      <c r="I274">
        <v>-585782</v>
      </c>
      <c r="J274">
        <v>1.57301928288602E-2</v>
      </c>
      <c r="K274">
        <v>0.74909963402540902</v>
      </c>
      <c r="L274" s="152">
        <v>251127.21590000001</v>
      </c>
      <c r="M274" s="151">
        <v>37655</v>
      </c>
      <c r="N274">
        <v>106</v>
      </c>
      <c r="O274">
        <v>63.18</v>
      </c>
      <c r="P274">
        <v>2</v>
      </c>
      <c r="Q274">
        <v>-34.61</v>
      </c>
      <c r="R274">
        <v>14244.1</v>
      </c>
      <c r="S274">
        <v>1690.3346079999999</v>
      </c>
      <c r="T274">
        <v>2108.7647605535699</v>
      </c>
      <c r="U274">
        <v>0.419026203242713</v>
      </c>
      <c r="V274">
        <v>0.17451501413026699</v>
      </c>
      <c r="W274">
        <v>3.7507147815552498E-3</v>
      </c>
      <c r="X274">
        <v>11417.7</v>
      </c>
      <c r="Y274">
        <v>126.3</v>
      </c>
      <c r="Z274">
        <v>64259.390498812303</v>
      </c>
      <c r="AA274">
        <v>14.761589403973501</v>
      </c>
      <c r="AB274">
        <v>13.383488582739499</v>
      </c>
      <c r="AC274">
        <v>17.5</v>
      </c>
      <c r="AD274">
        <v>96.590549028571402</v>
      </c>
      <c r="AE274">
        <v>0.43940000000000001</v>
      </c>
      <c r="AF274">
        <v>0.107286532213181</v>
      </c>
      <c r="AG274">
        <v>0.17806094130483799</v>
      </c>
      <c r="AH274">
        <v>0.29137351461792899</v>
      </c>
      <c r="AI274">
        <v>211.43328563973901</v>
      </c>
      <c r="AJ274">
        <v>5.7798438973343096</v>
      </c>
      <c r="AK274">
        <v>0.97329690284924397</v>
      </c>
      <c r="AL274">
        <v>2.43037188752997</v>
      </c>
      <c r="AM274">
        <v>0</v>
      </c>
      <c r="AN274">
        <v>0.68222085488767903</v>
      </c>
      <c r="AO274">
        <v>85</v>
      </c>
      <c r="AP274">
        <v>1.0752688172042999E-2</v>
      </c>
      <c r="AQ274">
        <v>3.99</v>
      </c>
      <c r="AR274">
        <v>3.4172357189097999</v>
      </c>
      <c r="AS274">
        <v>-50559.320000000102</v>
      </c>
      <c r="AT274">
        <v>0.35874882563816901</v>
      </c>
      <c r="AU274">
        <v>24077337.75</v>
      </c>
    </row>
    <row r="275" spans="1:47" ht="15" x14ac:dyDescent="0.25">
      <c r="A275" s="150" t="s">
        <v>1046</v>
      </c>
      <c r="B275" s="150" t="s">
        <v>424</v>
      </c>
      <c r="C275" t="s">
        <v>198</v>
      </c>
      <c r="D275" t="s">
        <v>1561</v>
      </c>
      <c r="E275">
        <v>97.117000000000004</v>
      </c>
      <c r="F275" t="s">
        <v>1561</v>
      </c>
      <c r="G275" s="151">
        <v>4228105</v>
      </c>
      <c r="H275">
        <v>0.57378263494073201</v>
      </c>
      <c r="I275">
        <v>3236148</v>
      </c>
      <c r="J275">
        <v>9.1251748088617794E-3</v>
      </c>
      <c r="K275">
        <v>0.73242074908533505</v>
      </c>
      <c r="L275" s="152">
        <v>184967.05729999999</v>
      </c>
      <c r="M275" s="151">
        <v>53986</v>
      </c>
      <c r="N275">
        <v>679</v>
      </c>
      <c r="O275">
        <v>246.4</v>
      </c>
      <c r="P275">
        <v>13.32</v>
      </c>
      <c r="Q275">
        <v>50.98</v>
      </c>
      <c r="R275">
        <v>11855.3</v>
      </c>
      <c r="S275">
        <v>15954.722686999999</v>
      </c>
      <c r="T275">
        <v>18708.232060754399</v>
      </c>
      <c r="U275">
        <v>0.17311128580445001</v>
      </c>
      <c r="V275">
        <v>0.10265695619608201</v>
      </c>
      <c r="W275">
        <v>7.9601613761348597E-2</v>
      </c>
      <c r="X275">
        <v>10110.4</v>
      </c>
      <c r="Y275">
        <v>774.13</v>
      </c>
      <c r="Z275">
        <v>77670.0140674047</v>
      </c>
      <c r="AA275">
        <v>13.3414634146341</v>
      </c>
      <c r="AB275">
        <v>20.6098751979642</v>
      </c>
      <c r="AC275">
        <v>110.26</v>
      </c>
      <c r="AD275">
        <v>144.70091317794299</v>
      </c>
      <c r="AE275" t="s">
        <v>1556</v>
      </c>
      <c r="AF275">
        <v>0.116981787179506</v>
      </c>
      <c r="AG275">
        <v>0.12664042045629001</v>
      </c>
      <c r="AH275">
        <v>0.24420501350163701</v>
      </c>
      <c r="AI275">
        <v>145.07459925241901</v>
      </c>
      <c r="AJ275">
        <v>5.0069570189555499</v>
      </c>
      <c r="AK275">
        <v>0.88214686612302196</v>
      </c>
      <c r="AL275">
        <v>3.1990181865312999</v>
      </c>
      <c r="AM275">
        <v>2</v>
      </c>
      <c r="AN275">
        <v>0.67600508306087803</v>
      </c>
      <c r="AO275">
        <v>63</v>
      </c>
      <c r="AP275">
        <v>3.0964109781843802E-2</v>
      </c>
      <c r="AQ275">
        <v>103.11</v>
      </c>
      <c r="AR275">
        <v>3.8924431567951601</v>
      </c>
      <c r="AS275">
        <v>848059.96</v>
      </c>
      <c r="AT275">
        <v>0.38085971347294501</v>
      </c>
      <c r="AU275">
        <v>189148050.03</v>
      </c>
    </row>
    <row r="276" spans="1:47" ht="15" x14ac:dyDescent="0.25">
      <c r="A276" s="150" t="s">
        <v>1047</v>
      </c>
      <c r="B276" s="150" t="s">
        <v>686</v>
      </c>
      <c r="C276" t="s">
        <v>185</v>
      </c>
      <c r="D276" t="s">
        <v>1561</v>
      </c>
      <c r="E276">
        <v>87.111000000000004</v>
      </c>
      <c r="F276" t="s">
        <v>1561</v>
      </c>
      <c r="G276" s="151">
        <v>873363</v>
      </c>
      <c r="H276">
        <v>0.55115216492766805</v>
      </c>
      <c r="I276">
        <v>901075</v>
      </c>
      <c r="J276">
        <v>0</v>
      </c>
      <c r="K276">
        <v>0.63572938799715695</v>
      </c>
      <c r="L276" s="152">
        <v>180465.09239999999</v>
      </c>
      <c r="M276" s="151">
        <v>36828</v>
      </c>
      <c r="N276">
        <v>35</v>
      </c>
      <c r="O276">
        <v>37.32</v>
      </c>
      <c r="P276">
        <v>10</v>
      </c>
      <c r="Q276">
        <v>37.630000000000003</v>
      </c>
      <c r="R276">
        <v>12984</v>
      </c>
      <c r="S276">
        <v>961.34993199999997</v>
      </c>
      <c r="T276">
        <v>1095.60152183474</v>
      </c>
      <c r="U276">
        <v>0.39330673193411098</v>
      </c>
      <c r="V276">
        <v>0.105487942136766</v>
      </c>
      <c r="W276">
        <v>0</v>
      </c>
      <c r="X276">
        <v>11393</v>
      </c>
      <c r="Y276">
        <v>53.2</v>
      </c>
      <c r="Z276">
        <v>52203.515037593999</v>
      </c>
      <c r="AA276">
        <v>16.574074074074101</v>
      </c>
      <c r="AB276">
        <v>18.070487443609</v>
      </c>
      <c r="AC276">
        <v>6</v>
      </c>
      <c r="AD276">
        <v>160.224988666667</v>
      </c>
      <c r="AE276">
        <v>0.42749999999999999</v>
      </c>
      <c r="AF276">
        <v>0.104508802944874</v>
      </c>
      <c r="AG276">
        <v>0.196623290486374</v>
      </c>
      <c r="AH276">
        <v>0.30520339495967502</v>
      </c>
      <c r="AI276">
        <v>178.90987898878799</v>
      </c>
      <c r="AJ276">
        <v>8.3130982295996994</v>
      </c>
      <c r="AK276">
        <v>1.9205802494258599</v>
      </c>
      <c r="AL276">
        <v>2.7747343236722002</v>
      </c>
      <c r="AM276">
        <v>0</v>
      </c>
      <c r="AN276">
        <v>1.26202880345841</v>
      </c>
      <c r="AO276">
        <v>127</v>
      </c>
      <c r="AP276">
        <v>0.107755406413125</v>
      </c>
      <c r="AQ276">
        <v>4.08</v>
      </c>
      <c r="AR276">
        <v>3.1535224355757001</v>
      </c>
      <c r="AS276">
        <v>33191.160000000003</v>
      </c>
      <c r="AT276">
        <v>0.58272225477205297</v>
      </c>
      <c r="AU276">
        <v>12482208.949999999</v>
      </c>
    </row>
    <row r="277" spans="1:47" ht="15" x14ac:dyDescent="0.25">
      <c r="A277" s="150" t="s">
        <v>1048</v>
      </c>
      <c r="B277" s="150" t="s">
        <v>215</v>
      </c>
      <c r="C277" t="s">
        <v>216</v>
      </c>
      <c r="D277" t="s">
        <v>1561</v>
      </c>
      <c r="E277">
        <v>84.183999999999997</v>
      </c>
      <c r="F277" t="s">
        <v>1561</v>
      </c>
      <c r="G277" s="151">
        <v>593916</v>
      </c>
      <c r="H277">
        <v>0.54453357728145102</v>
      </c>
      <c r="I277">
        <v>-1406084</v>
      </c>
      <c r="J277">
        <v>0</v>
      </c>
      <c r="K277">
        <v>0.75418629536610604</v>
      </c>
      <c r="L277" s="152">
        <v>163731.1029</v>
      </c>
      <c r="M277" s="151">
        <v>32837</v>
      </c>
      <c r="N277">
        <v>280</v>
      </c>
      <c r="O277">
        <v>216.58</v>
      </c>
      <c r="P277">
        <v>0</v>
      </c>
      <c r="Q277">
        <v>-212.67</v>
      </c>
      <c r="R277">
        <v>12263.3</v>
      </c>
      <c r="S277">
        <v>6148.4238160000004</v>
      </c>
      <c r="T277">
        <v>7957.8968081638404</v>
      </c>
      <c r="U277">
        <v>0.54380036478604399</v>
      </c>
      <c r="V277">
        <v>0.16566538001973</v>
      </c>
      <c r="W277">
        <v>5.8939238875656604E-3</v>
      </c>
      <c r="X277">
        <v>9474.9</v>
      </c>
      <c r="Y277">
        <v>362.11</v>
      </c>
      <c r="Z277">
        <v>68620.261412278007</v>
      </c>
      <c r="AA277">
        <v>13.2106598984772</v>
      </c>
      <c r="AB277">
        <v>16.979436679462001</v>
      </c>
      <c r="AC277">
        <v>40</v>
      </c>
      <c r="AD277">
        <v>153.71059539999999</v>
      </c>
      <c r="AE277">
        <v>0.4037</v>
      </c>
      <c r="AF277">
        <v>0.100735922908562</v>
      </c>
      <c r="AG277">
        <v>0.19380735669993401</v>
      </c>
      <c r="AH277">
        <v>0.29696497865702498</v>
      </c>
      <c r="AI277">
        <v>150.09830610544901</v>
      </c>
      <c r="AJ277">
        <v>5.8890816238075203</v>
      </c>
      <c r="AK277">
        <v>1.08995653766302</v>
      </c>
      <c r="AL277">
        <v>3.7692785533792499</v>
      </c>
      <c r="AM277">
        <v>0.5</v>
      </c>
      <c r="AN277">
        <v>0.70024876260417301</v>
      </c>
      <c r="AO277">
        <v>57</v>
      </c>
      <c r="AP277">
        <v>9.3451276929661903E-2</v>
      </c>
      <c r="AQ277">
        <v>11.25</v>
      </c>
      <c r="AR277">
        <v>3.5404120501999299</v>
      </c>
      <c r="AS277">
        <v>-571972.97</v>
      </c>
      <c r="AT277">
        <v>0.33147881200358398</v>
      </c>
      <c r="AU277">
        <v>75400153.269999996</v>
      </c>
    </row>
    <row r="278" spans="1:47" ht="15" x14ac:dyDescent="0.25">
      <c r="A278" s="150" t="s">
        <v>1049</v>
      </c>
      <c r="B278" s="150" t="s">
        <v>217</v>
      </c>
      <c r="C278" t="s">
        <v>183</v>
      </c>
      <c r="D278" t="s">
        <v>1561</v>
      </c>
      <c r="E278">
        <v>92.745999999999995</v>
      </c>
      <c r="F278" t="s">
        <v>1561</v>
      </c>
      <c r="G278" s="151">
        <v>1475752</v>
      </c>
      <c r="H278">
        <v>0.38970492033228699</v>
      </c>
      <c r="I278">
        <v>-345407</v>
      </c>
      <c r="J278">
        <v>1.3986897108618401E-2</v>
      </c>
      <c r="K278">
        <v>0.76630889371340605</v>
      </c>
      <c r="L278" s="152">
        <v>183629.28829999999</v>
      </c>
      <c r="M278" s="151">
        <v>43573</v>
      </c>
      <c r="N278">
        <v>391</v>
      </c>
      <c r="O278">
        <v>178.45</v>
      </c>
      <c r="P278">
        <v>28.29</v>
      </c>
      <c r="Q278">
        <v>-91.24</v>
      </c>
      <c r="R278">
        <v>11058.7</v>
      </c>
      <c r="S278">
        <v>5007.0318719999996</v>
      </c>
      <c r="T278">
        <v>6024.3165589777</v>
      </c>
      <c r="U278">
        <v>0.19265657392643801</v>
      </c>
      <c r="V278">
        <v>0.148060505295701</v>
      </c>
      <c r="W278">
        <v>1.98315030817523E-2</v>
      </c>
      <c r="X278">
        <v>9191.2999999999993</v>
      </c>
      <c r="Y278">
        <v>285.54000000000002</v>
      </c>
      <c r="Z278">
        <v>68439.115325348495</v>
      </c>
      <c r="AA278">
        <v>13.377358490565999</v>
      </c>
      <c r="AB278">
        <v>17.535308089934901</v>
      </c>
      <c r="AC278">
        <v>32.200000000000003</v>
      </c>
      <c r="AD278">
        <v>155.497884223602</v>
      </c>
      <c r="AE278">
        <v>0.51060000000000005</v>
      </c>
      <c r="AF278">
        <v>0.11529490336581</v>
      </c>
      <c r="AG278">
        <v>0.15641629992515599</v>
      </c>
      <c r="AH278">
        <v>0.26685119762720699</v>
      </c>
      <c r="AI278">
        <v>153.76315144015101</v>
      </c>
      <c r="AJ278">
        <v>5.0355388188290098</v>
      </c>
      <c r="AK278">
        <v>1.1444314629099701</v>
      </c>
      <c r="AL278">
        <v>3.3680239174850701</v>
      </c>
      <c r="AM278">
        <v>2.5</v>
      </c>
      <c r="AN278">
        <v>0.98728886376085101</v>
      </c>
      <c r="AO278">
        <v>79</v>
      </c>
      <c r="AP278">
        <v>0</v>
      </c>
      <c r="AQ278">
        <v>29.54</v>
      </c>
      <c r="AR278">
        <v>4.3084474084399904</v>
      </c>
      <c r="AS278">
        <v>-115650.29</v>
      </c>
      <c r="AT278">
        <v>0.289118946071246</v>
      </c>
      <c r="AU278">
        <v>55371432.18</v>
      </c>
    </row>
    <row r="279" spans="1:47" ht="15" x14ac:dyDescent="0.25">
      <c r="A279" s="150" t="s">
        <v>1050</v>
      </c>
      <c r="B279" s="150" t="s">
        <v>367</v>
      </c>
      <c r="C279" t="s">
        <v>168</v>
      </c>
      <c r="D279" t="s">
        <v>1561</v>
      </c>
      <c r="E279">
        <v>81.938999999999993</v>
      </c>
      <c r="F279" t="s">
        <v>1561</v>
      </c>
      <c r="G279" s="151">
        <v>-58924</v>
      </c>
      <c r="H279">
        <v>0.71222258004677796</v>
      </c>
      <c r="I279">
        <v>205211</v>
      </c>
      <c r="J279">
        <v>0</v>
      </c>
      <c r="K279">
        <v>0.66245736216992201</v>
      </c>
      <c r="L279" s="152">
        <v>130366.70329999999</v>
      </c>
      <c r="M279" s="151">
        <v>30501</v>
      </c>
      <c r="N279">
        <v>33</v>
      </c>
      <c r="O279">
        <v>16.84</v>
      </c>
      <c r="P279">
        <v>0</v>
      </c>
      <c r="Q279">
        <v>-56.3</v>
      </c>
      <c r="R279">
        <v>16182.3</v>
      </c>
      <c r="S279">
        <v>537.20841800000005</v>
      </c>
      <c r="T279">
        <v>708.24471156343805</v>
      </c>
      <c r="U279">
        <v>0.55958297734642004</v>
      </c>
      <c r="V279">
        <v>0.191813492766228</v>
      </c>
      <c r="W279">
        <v>0</v>
      </c>
      <c r="X279">
        <v>12274.4</v>
      </c>
      <c r="Y279">
        <v>45.36</v>
      </c>
      <c r="Z279">
        <v>58619.945105820101</v>
      </c>
      <c r="AA279">
        <v>15.2307692307692</v>
      </c>
      <c r="AB279">
        <v>11.8432190917108</v>
      </c>
      <c r="AC279">
        <v>10.65</v>
      </c>
      <c r="AD279">
        <v>50.442104976525798</v>
      </c>
      <c r="AE279">
        <v>0.27310000000000001</v>
      </c>
      <c r="AF279">
        <v>0.113470293738442</v>
      </c>
      <c r="AG279">
        <v>0.18388329456921201</v>
      </c>
      <c r="AH279">
        <v>0.30116853272363198</v>
      </c>
      <c r="AI279">
        <v>245.020360049533</v>
      </c>
      <c r="AJ279">
        <v>5.9880648347223602</v>
      </c>
      <c r="AK279">
        <v>0.88656058407469596</v>
      </c>
      <c r="AL279">
        <v>3.4288781936836701</v>
      </c>
      <c r="AM279">
        <v>4.5999999999999996</v>
      </c>
      <c r="AN279">
        <v>1.00687612182995</v>
      </c>
      <c r="AO279">
        <v>22</v>
      </c>
      <c r="AP279">
        <v>0</v>
      </c>
      <c r="AQ279">
        <v>6.59</v>
      </c>
      <c r="AR279">
        <v>4.5158917596889498</v>
      </c>
      <c r="AS279">
        <v>-127772.5</v>
      </c>
      <c r="AT279">
        <v>0.46233866391539302</v>
      </c>
      <c r="AU279">
        <v>8693285.25</v>
      </c>
    </row>
    <row r="280" spans="1:47" ht="15" x14ac:dyDescent="0.25">
      <c r="A280" s="150" t="s">
        <v>1051</v>
      </c>
      <c r="B280" s="150" t="s">
        <v>668</v>
      </c>
      <c r="C280" t="s">
        <v>664</v>
      </c>
      <c r="D280" t="s">
        <v>1561</v>
      </c>
      <c r="E280">
        <v>86.73</v>
      </c>
      <c r="F280" t="s">
        <v>1561</v>
      </c>
      <c r="G280" s="151">
        <v>177823</v>
      </c>
      <c r="H280">
        <v>0.67432590965114703</v>
      </c>
      <c r="I280">
        <v>176165</v>
      </c>
      <c r="J280">
        <v>0</v>
      </c>
      <c r="K280">
        <v>0.74062584577981805</v>
      </c>
      <c r="L280" s="152">
        <v>150332.0992</v>
      </c>
      <c r="M280" s="151">
        <v>34847</v>
      </c>
      <c r="N280">
        <v>5</v>
      </c>
      <c r="O280">
        <v>14.54</v>
      </c>
      <c r="P280">
        <v>0</v>
      </c>
      <c r="Q280">
        <v>-4.72</v>
      </c>
      <c r="R280">
        <v>11871.2</v>
      </c>
      <c r="S280">
        <v>619.56894</v>
      </c>
      <c r="T280">
        <v>770.74247003869903</v>
      </c>
      <c r="U280">
        <v>0.39636602183447101</v>
      </c>
      <c r="V280">
        <v>0.17618229538749999</v>
      </c>
      <c r="W280">
        <v>3.9876997384665498E-2</v>
      </c>
      <c r="X280">
        <v>9542.7999999999993</v>
      </c>
      <c r="Y280">
        <v>47.66</v>
      </c>
      <c r="Z280">
        <v>60429.274653797802</v>
      </c>
      <c r="AA280">
        <v>15.609375</v>
      </c>
      <c r="AB280">
        <v>12.999767939571999</v>
      </c>
      <c r="AC280">
        <v>5</v>
      </c>
      <c r="AD280">
        <v>123.913788</v>
      </c>
      <c r="AE280">
        <v>0.28489999999999999</v>
      </c>
      <c r="AF280">
        <v>0.102671644412935</v>
      </c>
      <c r="AG280">
        <v>0.23152497952887199</v>
      </c>
      <c r="AH280">
        <v>0.33375219147337798</v>
      </c>
      <c r="AI280">
        <v>226.42355183266599</v>
      </c>
      <c r="AJ280">
        <v>4.5580628007270896</v>
      </c>
      <c r="AK280">
        <v>1.04793263713155</v>
      </c>
      <c r="AL280">
        <v>2.5680049898421098</v>
      </c>
      <c r="AM280">
        <v>0</v>
      </c>
      <c r="AN280">
        <v>1.2332105602043699</v>
      </c>
      <c r="AO280">
        <v>58</v>
      </c>
      <c r="AP280">
        <v>4.9542272482498699E-2</v>
      </c>
      <c r="AQ280">
        <v>2.4</v>
      </c>
      <c r="AR280">
        <v>3.49254071816818</v>
      </c>
      <c r="AS280">
        <v>28611.9</v>
      </c>
      <c r="AT280">
        <v>0.69152021152713805</v>
      </c>
      <c r="AU280">
        <v>7355054.2999999998</v>
      </c>
    </row>
    <row r="281" spans="1:47" ht="15" x14ac:dyDescent="0.25">
      <c r="A281" s="150" t="s">
        <v>1052</v>
      </c>
      <c r="B281" s="150" t="s">
        <v>675</v>
      </c>
      <c r="C281" t="s">
        <v>228</v>
      </c>
      <c r="D281" t="s">
        <v>1561</v>
      </c>
      <c r="E281">
        <v>98.63</v>
      </c>
      <c r="F281" t="s">
        <v>1561</v>
      </c>
      <c r="G281" s="151">
        <v>1007821</v>
      </c>
      <c r="H281">
        <v>0.38847487492260502</v>
      </c>
      <c r="I281">
        <v>853690</v>
      </c>
      <c r="J281">
        <v>0</v>
      </c>
      <c r="K281">
        <v>0.785885604363738</v>
      </c>
      <c r="L281" s="152">
        <v>143258.75279999999</v>
      </c>
      <c r="M281" s="151">
        <v>38871</v>
      </c>
      <c r="N281">
        <v>149</v>
      </c>
      <c r="O281">
        <v>82.16</v>
      </c>
      <c r="P281">
        <v>0</v>
      </c>
      <c r="Q281">
        <v>-185.33</v>
      </c>
      <c r="R281">
        <v>10866.4</v>
      </c>
      <c r="S281">
        <v>2265.7956429999999</v>
      </c>
      <c r="T281">
        <v>2695.53442551333</v>
      </c>
      <c r="U281">
        <v>0.21211476307883401</v>
      </c>
      <c r="V281">
        <v>0.13932701696875799</v>
      </c>
      <c r="W281">
        <v>3.9543345524916803E-3</v>
      </c>
      <c r="X281">
        <v>9134</v>
      </c>
      <c r="Y281">
        <v>127.93</v>
      </c>
      <c r="Z281">
        <v>59888.009067458799</v>
      </c>
      <c r="AA281">
        <v>16.279411764705898</v>
      </c>
      <c r="AB281">
        <v>17.711214281247599</v>
      </c>
      <c r="AC281">
        <v>18.75</v>
      </c>
      <c r="AD281">
        <v>120.842434293333</v>
      </c>
      <c r="AE281">
        <v>0.43940000000000001</v>
      </c>
      <c r="AF281">
        <v>0.119441930771684</v>
      </c>
      <c r="AG281">
        <v>0.21175073060778399</v>
      </c>
      <c r="AH281">
        <v>0.33550290476427602</v>
      </c>
      <c r="AI281">
        <v>156.38789009711201</v>
      </c>
      <c r="AJ281">
        <v>5.3042966560648903</v>
      </c>
      <c r="AK281">
        <v>1.01388146513407</v>
      </c>
      <c r="AL281">
        <v>3.93870362896967</v>
      </c>
      <c r="AM281">
        <v>3.2</v>
      </c>
      <c r="AN281">
        <v>1.39971614449352</v>
      </c>
      <c r="AO281">
        <v>53</v>
      </c>
      <c r="AP281">
        <v>5.5729984301412898E-2</v>
      </c>
      <c r="AQ281">
        <v>16.62</v>
      </c>
      <c r="AR281">
        <v>3.3491990676683301</v>
      </c>
      <c r="AS281">
        <v>-2917.1900000000601</v>
      </c>
      <c r="AT281">
        <v>0.36950964043023898</v>
      </c>
      <c r="AU281">
        <v>24620965.600000001</v>
      </c>
    </row>
    <row r="282" spans="1:47" ht="15" x14ac:dyDescent="0.25">
      <c r="A282" s="150" t="s">
        <v>1053</v>
      </c>
      <c r="B282" s="150" t="s">
        <v>531</v>
      </c>
      <c r="C282" t="s">
        <v>246</v>
      </c>
      <c r="D282" t="s">
        <v>1561</v>
      </c>
      <c r="E282">
        <v>97.477999999999994</v>
      </c>
      <c r="F282" t="s">
        <v>1561</v>
      </c>
      <c r="G282" s="151">
        <v>461468</v>
      </c>
      <c r="H282">
        <v>0.51737605207640602</v>
      </c>
      <c r="I282">
        <v>315057</v>
      </c>
      <c r="J282">
        <v>4.0427558773398096E-3</v>
      </c>
      <c r="K282">
        <v>0.75208614700972898</v>
      </c>
      <c r="L282" s="152">
        <v>185663.98250000001</v>
      </c>
      <c r="M282" s="151">
        <v>38251</v>
      </c>
      <c r="N282">
        <v>39</v>
      </c>
      <c r="O282">
        <v>4.26</v>
      </c>
      <c r="P282">
        <v>1</v>
      </c>
      <c r="Q282">
        <v>114.51</v>
      </c>
      <c r="R282">
        <v>14315.2</v>
      </c>
      <c r="S282">
        <v>970.46895800000004</v>
      </c>
      <c r="T282">
        <v>1195.87768560423</v>
      </c>
      <c r="U282">
        <v>0.216530138617788</v>
      </c>
      <c r="V282">
        <v>0.16292093085165901</v>
      </c>
      <c r="W282">
        <v>8.63217718706259E-4</v>
      </c>
      <c r="X282">
        <v>11616.9</v>
      </c>
      <c r="Y282">
        <v>77.540000000000006</v>
      </c>
      <c r="Z282">
        <v>70828.0655145731</v>
      </c>
      <c r="AA282">
        <v>16.049382716049401</v>
      </c>
      <c r="AB282">
        <v>12.5157203765798</v>
      </c>
      <c r="AC282">
        <v>14</v>
      </c>
      <c r="AD282">
        <v>69.319211285714303</v>
      </c>
      <c r="AE282">
        <v>0.3206</v>
      </c>
      <c r="AF282">
        <v>0.124118391483308</v>
      </c>
      <c r="AG282">
        <v>0.15732765940504001</v>
      </c>
      <c r="AH282">
        <v>0.28473864088046402</v>
      </c>
      <c r="AI282">
        <v>165.465364632508</v>
      </c>
      <c r="AJ282">
        <v>7.0812441851051497</v>
      </c>
      <c r="AK282">
        <v>1.4181219835719501</v>
      </c>
      <c r="AL282">
        <v>3.5667767889948299</v>
      </c>
      <c r="AM282">
        <v>1.75</v>
      </c>
      <c r="AN282">
        <v>0</v>
      </c>
      <c r="AO282">
        <v>74</v>
      </c>
      <c r="AP282">
        <v>3.9370078740157497E-3</v>
      </c>
      <c r="AQ282" t="s">
        <v>1556</v>
      </c>
      <c r="AR282">
        <v>3.62715040682312</v>
      </c>
      <c r="AS282">
        <v>35071.74</v>
      </c>
      <c r="AT282">
        <v>0.52653810786690702</v>
      </c>
      <c r="AU282">
        <v>13892441.060000001</v>
      </c>
    </row>
    <row r="283" spans="1:47" ht="15" x14ac:dyDescent="0.25">
      <c r="A283" s="150" t="s">
        <v>1054</v>
      </c>
      <c r="B283" s="150" t="s">
        <v>739</v>
      </c>
      <c r="C283" t="s">
        <v>192</v>
      </c>
      <c r="D283" t="s">
        <v>1561</v>
      </c>
      <c r="E283">
        <v>78.864999999999995</v>
      </c>
      <c r="F283" t="s">
        <v>1561</v>
      </c>
      <c r="G283" s="151">
        <v>1945381</v>
      </c>
      <c r="H283">
        <v>0.168771847528391</v>
      </c>
      <c r="I283">
        <v>1945381</v>
      </c>
      <c r="J283">
        <v>2.8837298908368801E-2</v>
      </c>
      <c r="K283">
        <v>0.54742790991757795</v>
      </c>
      <c r="L283" s="152">
        <v>163640.09049999999</v>
      </c>
      <c r="M283" s="151">
        <v>32041.5</v>
      </c>
      <c r="N283">
        <v>36</v>
      </c>
      <c r="O283">
        <v>50.96</v>
      </c>
      <c r="P283">
        <v>1</v>
      </c>
      <c r="Q283">
        <v>-33.25</v>
      </c>
      <c r="R283">
        <v>11496.7</v>
      </c>
      <c r="S283">
        <v>1251.8199030000001</v>
      </c>
      <c r="T283">
        <v>1673.62258788657</v>
      </c>
      <c r="U283">
        <v>0.72559704620705301</v>
      </c>
      <c r="V283">
        <v>0.163830449179238</v>
      </c>
      <c r="W283">
        <v>8.3570639633774903E-3</v>
      </c>
      <c r="X283">
        <v>8599.2000000000007</v>
      </c>
      <c r="Y283">
        <v>79.42</v>
      </c>
      <c r="Z283">
        <v>58355.335180055401</v>
      </c>
      <c r="AA283">
        <v>9.5578947368420994</v>
      </c>
      <c r="AB283">
        <v>15.7620234575674</v>
      </c>
      <c r="AC283">
        <v>9.1300000000000008</v>
      </c>
      <c r="AD283">
        <v>137.11061369112801</v>
      </c>
      <c r="AE283">
        <v>0.51060000000000005</v>
      </c>
      <c r="AF283">
        <v>0.11132049908203601</v>
      </c>
      <c r="AG283">
        <v>0.16436250477061001</v>
      </c>
      <c r="AH283">
        <v>0.27945548830070699</v>
      </c>
      <c r="AI283">
        <v>207.37807361735199</v>
      </c>
      <c r="AJ283">
        <v>4.8093638674884396</v>
      </c>
      <c r="AK283">
        <v>1.11375154083205</v>
      </c>
      <c r="AL283">
        <v>2.7569589368258902</v>
      </c>
      <c r="AM283">
        <v>0.9</v>
      </c>
      <c r="AN283">
        <v>1.7405898943993701</v>
      </c>
      <c r="AO283">
        <v>19</v>
      </c>
      <c r="AP283">
        <v>0</v>
      </c>
      <c r="AQ283">
        <v>31.21</v>
      </c>
      <c r="AR283">
        <v>3.8145344736076199</v>
      </c>
      <c r="AS283">
        <v>-70265.740000000005</v>
      </c>
      <c r="AT283">
        <v>0.33228510755760898</v>
      </c>
      <c r="AU283">
        <v>14391837.02</v>
      </c>
    </row>
    <row r="284" spans="1:47" ht="15" x14ac:dyDescent="0.25">
      <c r="A284" s="150" t="s">
        <v>1055</v>
      </c>
      <c r="B284" s="150" t="s">
        <v>483</v>
      </c>
      <c r="C284" t="s">
        <v>216</v>
      </c>
      <c r="D284" t="s">
        <v>1561</v>
      </c>
      <c r="E284">
        <v>88.724999999999994</v>
      </c>
      <c r="F284" t="s">
        <v>1561</v>
      </c>
      <c r="G284" s="151">
        <v>276971</v>
      </c>
      <c r="H284">
        <v>0.67961735045223404</v>
      </c>
      <c r="I284">
        <v>276971</v>
      </c>
      <c r="J284">
        <v>0</v>
      </c>
      <c r="K284">
        <v>0.67022569686521205</v>
      </c>
      <c r="L284" s="152">
        <v>185778.19469999999</v>
      </c>
      <c r="M284" s="151">
        <v>40838</v>
      </c>
      <c r="N284">
        <v>57</v>
      </c>
      <c r="O284">
        <v>24.56</v>
      </c>
      <c r="P284">
        <v>8</v>
      </c>
      <c r="Q284">
        <v>44.28</v>
      </c>
      <c r="R284">
        <v>13439.1</v>
      </c>
      <c r="S284">
        <v>1159.2341779999999</v>
      </c>
      <c r="T284">
        <v>1388.6913122201699</v>
      </c>
      <c r="U284">
        <v>0.31274859547834999</v>
      </c>
      <c r="V284">
        <v>0.176934102610629</v>
      </c>
      <c r="W284">
        <v>1.80503304656706E-3</v>
      </c>
      <c r="X284">
        <v>11218.5</v>
      </c>
      <c r="Y284">
        <v>85.39</v>
      </c>
      <c r="Z284">
        <v>59051.622321114897</v>
      </c>
      <c r="AA284">
        <v>10.7307692307692</v>
      </c>
      <c r="AB284">
        <v>13.575760370066799</v>
      </c>
      <c r="AC284">
        <v>9</v>
      </c>
      <c r="AD284">
        <v>128.803797555556</v>
      </c>
      <c r="AE284">
        <v>0.23749999999999999</v>
      </c>
      <c r="AF284">
        <v>0.12308576333997601</v>
      </c>
      <c r="AG284">
        <v>0.138036031123173</v>
      </c>
      <c r="AH284">
        <v>0.26658380501545598</v>
      </c>
      <c r="AI284">
        <v>166.55651089680001</v>
      </c>
      <c r="AJ284">
        <v>10.375172054817201</v>
      </c>
      <c r="AK284">
        <v>1.8516082101534099</v>
      </c>
      <c r="AL284">
        <v>3.4231013890759199</v>
      </c>
      <c r="AM284">
        <v>0.5</v>
      </c>
      <c r="AN284">
        <v>0.75836882581284604</v>
      </c>
      <c r="AO284">
        <v>52</v>
      </c>
      <c r="AP284">
        <v>2.2222222222222201E-3</v>
      </c>
      <c r="AQ284">
        <v>2.92</v>
      </c>
      <c r="AR284">
        <v>4.0845666134237399</v>
      </c>
      <c r="AS284">
        <v>-32674.23</v>
      </c>
      <c r="AT284">
        <v>0.29491692383294899</v>
      </c>
      <c r="AU284">
        <v>15579095.41</v>
      </c>
    </row>
    <row r="285" spans="1:47" ht="15" x14ac:dyDescent="0.25">
      <c r="A285" s="150" t="s">
        <v>1056</v>
      </c>
      <c r="B285" s="150" t="s">
        <v>521</v>
      </c>
      <c r="C285" t="s">
        <v>179</v>
      </c>
      <c r="D285" t="s">
        <v>1561</v>
      </c>
      <c r="E285">
        <v>100.38800000000001</v>
      </c>
      <c r="F285" t="s">
        <v>1561</v>
      </c>
      <c r="G285" s="151">
        <v>860892</v>
      </c>
      <c r="H285">
        <v>0.50248826251897505</v>
      </c>
      <c r="I285">
        <v>642644</v>
      </c>
      <c r="J285">
        <v>0</v>
      </c>
      <c r="K285">
        <v>0.66985298049641595</v>
      </c>
      <c r="L285" s="152">
        <v>173370.8132</v>
      </c>
      <c r="M285" s="151">
        <v>44263</v>
      </c>
      <c r="N285">
        <v>51</v>
      </c>
      <c r="O285">
        <v>11.85</v>
      </c>
      <c r="P285">
        <v>0</v>
      </c>
      <c r="Q285">
        <v>246.29</v>
      </c>
      <c r="R285">
        <v>9231.9</v>
      </c>
      <c r="S285">
        <v>1489.9330580000001</v>
      </c>
      <c r="T285">
        <v>1642.32759341511</v>
      </c>
      <c r="U285">
        <v>0.15841638436886099</v>
      </c>
      <c r="V285">
        <v>8.7346665879535101E-2</v>
      </c>
      <c r="W285">
        <v>5.9781048230154801E-3</v>
      </c>
      <c r="X285">
        <v>8375.2000000000007</v>
      </c>
      <c r="Y285">
        <v>91.01</v>
      </c>
      <c r="Z285">
        <v>59438.727832106299</v>
      </c>
      <c r="AA285">
        <v>13.959183673469401</v>
      </c>
      <c r="AB285">
        <v>16.371091726183899</v>
      </c>
      <c r="AC285">
        <v>9.8800000000000008</v>
      </c>
      <c r="AD285">
        <v>150.802941093117</v>
      </c>
      <c r="AE285">
        <v>0.28489999999999999</v>
      </c>
      <c r="AF285">
        <v>0.113629717092027</v>
      </c>
      <c r="AG285">
        <v>0.11597734832531501</v>
      </c>
      <c r="AH285">
        <v>0.243884507329272</v>
      </c>
      <c r="AI285">
        <v>129.81053005134399</v>
      </c>
      <c r="AJ285">
        <v>6.2278465324778098</v>
      </c>
      <c r="AK285">
        <v>1.4746134357759999</v>
      </c>
      <c r="AL285">
        <v>2.8289057386160898</v>
      </c>
      <c r="AM285">
        <v>0.5</v>
      </c>
      <c r="AN285">
        <v>1.63606492567544</v>
      </c>
      <c r="AO285">
        <v>49</v>
      </c>
      <c r="AP285">
        <v>0</v>
      </c>
      <c r="AQ285">
        <v>11.2</v>
      </c>
      <c r="AR285">
        <v>2.4247440399825502</v>
      </c>
      <c r="AS285">
        <v>100956.38</v>
      </c>
      <c r="AT285">
        <v>0.52076165156139498</v>
      </c>
      <c r="AU285">
        <v>13754854.279999999</v>
      </c>
    </row>
    <row r="286" spans="1:47" ht="15" x14ac:dyDescent="0.25">
      <c r="A286" s="150" t="s">
        <v>1057</v>
      </c>
      <c r="B286" s="150" t="s">
        <v>562</v>
      </c>
      <c r="C286" t="s">
        <v>200</v>
      </c>
      <c r="D286" t="s">
        <v>1561</v>
      </c>
      <c r="E286">
        <v>87.326999999999998</v>
      </c>
      <c r="F286" t="s">
        <v>1561</v>
      </c>
      <c r="G286" s="151">
        <v>6500628</v>
      </c>
      <c r="H286">
        <v>0.55525559416070103</v>
      </c>
      <c r="I286">
        <v>6402295</v>
      </c>
      <c r="J286">
        <v>0</v>
      </c>
      <c r="K286">
        <v>0.602140571135937</v>
      </c>
      <c r="L286" s="152">
        <v>142267.0527</v>
      </c>
      <c r="M286" s="151">
        <v>44760</v>
      </c>
      <c r="N286">
        <v>70</v>
      </c>
      <c r="O286">
        <v>215.28</v>
      </c>
      <c r="P286">
        <v>8.9600000000000009</v>
      </c>
      <c r="Q286">
        <v>-27.79</v>
      </c>
      <c r="R286">
        <v>9328.5</v>
      </c>
      <c r="S286">
        <v>4604.0859810000002</v>
      </c>
      <c r="T286">
        <v>5887.09369600014</v>
      </c>
      <c r="U286">
        <v>0.47239972211109799</v>
      </c>
      <c r="V286">
        <v>0.12917513735719299</v>
      </c>
      <c r="W286">
        <v>0.16726834450488101</v>
      </c>
      <c r="X286">
        <v>7295.5</v>
      </c>
      <c r="Y286">
        <v>255.4</v>
      </c>
      <c r="Z286">
        <v>61946.717227877802</v>
      </c>
      <c r="AA286">
        <v>11.6802973977695</v>
      </c>
      <c r="AB286">
        <v>18.0269615544244</v>
      </c>
      <c r="AC286">
        <v>30.75</v>
      </c>
      <c r="AD286">
        <v>149.72637336585399</v>
      </c>
      <c r="AE286">
        <v>0.42749999999999999</v>
      </c>
      <c r="AF286">
        <v>0.11315102239001699</v>
      </c>
      <c r="AG286">
        <v>0.13742795947311801</v>
      </c>
      <c r="AH286">
        <v>0.25565102710135601</v>
      </c>
      <c r="AI286">
        <v>167.24752821248401</v>
      </c>
      <c r="AJ286">
        <v>5.0759171296404499</v>
      </c>
      <c r="AK286">
        <v>1.28434209671931</v>
      </c>
      <c r="AL286">
        <v>2.3822351699042401</v>
      </c>
      <c r="AM286">
        <v>1.99</v>
      </c>
      <c r="AN286">
        <v>0.70925520100477402</v>
      </c>
      <c r="AO286">
        <v>36</v>
      </c>
      <c r="AP286">
        <v>1.42276422764228E-2</v>
      </c>
      <c r="AQ286">
        <v>18.829999999999998</v>
      </c>
      <c r="AR286">
        <v>3.1589107086653998</v>
      </c>
      <c r="AS286">
        <v>212394.98</v>
      </c>
      <c r="AT286">
        <v>0.301956422853636</v>
      </c>
      <c r="AU286">
        <v>42949170.609999999</v>
      </c>
    </row>
    <row r="287" spans="1:47" ht="15" x14ac:dyDescent="0.25">
      <c r="A287" s="150" t="s">
        <v>1058</v>
      </c>
      <c r="B287" s="150" t="s">
        <v>563</v>
      </c>
      <c r="C287" t="s">
        <v>200</v>
      </c>
      <c r="D287" t="s">
        <v>1561</v>
      </c>
      <c r="E287">
        <v>84.382000000000005</v>
      </c>
      <c r="F287" t="s">
        <v>1561</v>
      </c>
      <c r="G287" s="151">
        <v>1648827</v>
      </c>
      <c r="H287">
        <v>0.53362852079584699</v>
      </c>
      <c r="I287">
        <v>1901876</v>
      </c>
      <c r="J287">
        <v>0</v>
      </c>
      <c r="K287">
        <v>0.71859507135122402</v>
      </c>
      <c r="L287" s="152">
        <v>132215.304</v>
      </c>
      <c r="M287" s="151">
        <v>39039</v>
      </c>
      <c r="N287">
        <v>116</v>
      </c>
      <c r="O287">
        <v>23.47</v>
      </c>
      <c r="P287">
        <v>0</v>
      </c>
      <c r="Q287">
        <v>156.86000000000001</v>
      </c>
      <c r="R287">
        <v>10633</v>
      </c>
      <c r="S287">
        <v>1979.0859230000001</v>
      </c>
      <c r="T287">
        <v>2288.6170386747899</v>
      </c>
      <c r="U287">
        <v>0.30349098440836098</v>
      </c>
      <c r="V287">
        <v>0.10985639960009</v>
      </c>
      <c r="W287">
        <v>3.9446124644078899E-3</v>
      </c>
      <c r="X287">
        <v>9194.9</v>
      </c>
      <c r="Y287">
        <v>124.61</v>
      </c>
      <c r="Z287">
        <v>62786.697536313302</v>
      </c>
      <c r="AA287">
        <v>15.511811023622</v>
      </c>
      <c r="AB287">
        <v>15.882239972714901</v>
      </c>
      <c r="AC287">
        <v>16.5</v>
      </c>
      <c r="AD287">
        <v>119.944601393939</v>
      </c>
      <c r="AE287">
        <v>0.23749999999999999</v>
      </c>
      <c r="AF287">
        <v>0.12544763031762499</v>
      </c>
      <c r="AG287">
        <v>8.8503752095017402E-2</v>
      </c>
      <c r="AH287">
        <v>0.21684521583177499</v>
      </c>
      <c r="AI287">
        <v>180.40449676827899</v>
      </c>
      <c r="AJ287">
        <v>6.3506378068318003</v>
      </c>
      <c r="AK287">
        <v>1.6466314321244899</v>
      </c>
      <c r="AL287">
        <v>3.0886853146461402</v>
      </c>
      <c r="AM287">
        <v>1</v>
      </c>
      <c r="AN287">
        <v>1.5018714313967101</v>
      </c>
      <c r="AO287">
        <v>108</v>
      </c>
      <c r="AP287">
        <v>8.7719298245613996E-3</v>
      </c>
      <c r="AQ287">
        <v>8.34</v>
      </c>
      <c r="AR287">
        <v>2.4015390595728698</v>
      </c>
      <c r="AS287">
        <v>196049.62</v>
      </c>
      <c r="AT287">
        <v>0.47039392740908298</v>
      </c>
      <c r="AU287">
        <v>21043650.48</v>
      </c>
    </row>
    <row r="288" spans="1:47" ht="15" x14ac:dyDescent="0.25">
      <c r="A288" s="150" t="s">
        <v>1059</v>
      </c>
      <c r="B288" s="150" t="s">
        <v>218</v>
      </c>
      <c r="C288" t="s">
        <v>164</v>
      </c>
      <c r="D288" t="s">
        <v>1561</v>
      </c>
      <c r="E288">
        <v>68.497</v>
      </c>
      <c r="F288" t="s">
        <v>1561</v>
      </c>
      <c r="G288" s="151">
        <v>2944328</v>
      </c>
      <c r="H288">
        <v>0.52715396889604704</v>
      </c>
      <c r="I288">
        <v>3417773</v>
      </c>
      <c r="J288">
        <v>7.0581295992894599E-3</v>
      </c>
      <c r="K288">
        <v>0.62454720768758498</v>
      </c>
      <c r="L288" s="152">
        <v>60820.302900000002</v>
      </c>
      <c r="M288" s="151">
        <v>24778.5</v>
      </c>
      <c r="N288">
        <v>874</v>
      </c>
      <c r="O288">
        <v>324.77999999999997</v>
      </c>
      <c r="P288">
        <v>509.02</v>
      </c>
      <c r="Q288">
        <v>-595.75</v>
      </c>
      <c r="R288">
        <v>16112.8</v>
      </c>
      <c r="S288">
        <v>3440.1135920000002</v>
      </c>
      <c r="T288">
        <v>4888.5223032501699</v>
      </c>
      <c r="U288">
        <v>0.99975884371901902</v>
      </c>
      <c r="V288">
        <v>0.21684506515562799</v>
      </c>
      <c r="W288">
        <v>5.9473056493188001E-3</v>
      </c>
      <c r="X288">
        <v>11338.8</v>
      </c>
      <c r="Y288">
        <v>302.10000000000002</v>
      </c>
      <c r="Z288">
        <v>55122.847567030803</v>
      </c>
      <c r="AA288">
        <v>11.486928104575201</v>
      </c>
      <c r="AB288">
        <v>11.3873339688845</v>
      </c>
      <c r="AC288">
        <v>32</v>
      </c>
      <c r="AD288">
        <v>107.50354975</v>
      </c>
      <c r="AE288">
        <v>0.47499999999999998</v>
      </c>
      <c r="AF288">
        <v>0.11602776477429499</v>
      </c>
      <c r="AG288">
        <v>0.113943497888934</v>
      </c>
      <c r="AH288">
        <v>0.23513105005340301</v>
      </c>
      <c r="AI288">
        <v>249.28188475934499</v>
      </c>
      <c r="AJ288">
        <v>7.7476904302682703</v>
      </c>
      <c r="AK288">
        <v>1.11895921908489</v>
      </c>
      <c r="AL288">
        <v>3.4381742109571598</v>
      </c>
      <c r="AM288">
        <v>2</v>
      </c>
      <c r="AN288">
        <v>0.75188203206350701</v>
      </c>
      <c r="AO288">
        <v>9</v>
      </c>
      <c r="AP288">
        <v>9.1533180778032002E-3</v>
      </c>
      <c r="AQ288">
        <v>58.56</v>
      </c>
      <c r="AR288">
        <v>3.5233867026641299</v>
      </c>
      <c r="AS288">
        <v>180849.3</v>
      </c>
      <c r="AT288">
        <v>0.67587561477501601</v>
      </c>
      <c r="AU288">
        <v>55429992</v>
      </c>
    </row>
    <row r="289" spans="1:47" ht="15" x14ac:dyDescent="0.25">
      <c r="A289" s="150" t="s">
        <v>1060</v>
      </c>
      <c r="B289" s="150" t="s">
        <v>753</v>
      </c>
      <c r="C289" t="s">
        <v>311</v>
      </c>
      <c r="D289" t="s">
        <v>1561</v>
      </c>
      <c r="E289">
        <v>96.524000000000001</v>
      </c>
      <c r="F289" t="s">
        <v>1561</v>
      </c>
      <c r="G289" s="151">
        <v>611851</v>
      </c>
      <c r="H289">
        <v>1.26958385390602</v>
      </c>
      <c r="I289">
        <v>612317</v>
      </c>
      <c r="J289">
        <v>0</v>
      </c>
      <c r="K289">
        <v>0.67962168874442996</v>
      </c>
      <c r="L289" s="152">
        <v>211914.96489999999</v>
      </c>
      <c r="M289" s="151">
        <v>35512</v>
      </c>
      <c r="N289">
        <v>38</v>
      </c>
      <c r="O289">
        <v>8.81</v>
      </c>
      <c r="P289">
        <v>0</v>
      </c>
      <c r="Q289">
        <v>141.35</v>
      </c>
      <c r="R289">
        <v>12577</v>
      </c>
      <c r="S289">
        <v>848.98257599999999</v>
      </c>
      <c r="T289">
        <v>993.37310380732094</v>
      </c>
      <c r="U289">
        <v>0.30602231228830301</v>
      </c>
      <c r="V289">
        <v>0.13737284049984999</v>
      </c>
      <c r="W289">
        <v>4.71152190053898E-3</v>
      </c>
      <c r="X289">
        <v>10748.9</v>
      </c>
      <c r="Y289">
        <v>61.1</v>
      </c>
      <c r="Z289">
        <v>59307.924386252002</v>
      </c>
      <c r="AA289">
        <v>15.5</v>
      </c>
      <c r="AB289">
        <v>13.8949685106383</v>
      </c>
      <c r="AC289">
        <v>8</v>
      </c>
      <c r="AD289">
        <v>106.122822</v>
      </c>
      <c r="AE289">
        <v>0.33250000000000002</v>
      </c>
      <c r="AF289">
        <v>0.1131145999907</v>
      </c>
      <c r="AG289">
        <v>0.15269028155889899</v>
      </c>
      <c r="AH289">
        <v>0.28326957163072702</v>
      </c>
      <c r="AI289">
        <v>194.98986749523101</v>
      </c>
      <c r="AJ289">
        <v>5.2506554188337802</v>
      </c>
      <c r="AK289">
        <v>1.08132829536737</v>
      </c>
      <c r="AL289">
        <v>3.3608681732238801</v>
      </c>
      <c r="AM289">
        <v>3</v>
      </c>
      <c r="AN289">
        <v>1.4704150525345701</v>
      </c>
      <c r="AO289">
        <v>145</v>
      </c>
      <c r="AP289">
        <v>5.0000000000000001E-3</v>
      </c>
      <c r="AQ289">
        <v>1.99</v>
      </c>
      <c r="AR289">
        <v>3.69933885404114</v>
      </c>
      <c r="AS289">
        <v>21548.22</v>
      </c>
      <c r="AT289">
        <v>0.54452759987437505</v>
      </c>
      <c r="AU289">
        <v>10677679.939999999</v>
      </c>
    </row>
    <row r="290" spans="1:47" ht="15" x14ac:dyDescent="0.25">
      <c r="A290" s="150" t="s">
        <v>1061</v>
      </c>
      <c r="B290" s="150" t="s">
        <v>368</v>
      </c>
      <c r="C290" t="s">
        <v>168</v>
      </c>
      <c r="D290" t="s">
        <v>1561</v>
      </c>
      <c r="E290">
        <v>86.790999999999997</v>
      </c>
      <c r="F290" t="s">
        <v>1561</v>
      </c>
      <c r="G290" s="151">
        <v>198167</v>
      </c>
      <c r="H290">
        <v>0.37043602793357799</v>
      </c>
      <c r="I290">
        <v>275112</v>
      </c>
      <c r="J290">
        <v>0</v>
      </c>
      <c r="K290">
        <v>0.65189911683286506</v>
      </c>
      <c r="L290" s="152">
        <v>124631.1591</v>
      </c>
      <c r="M290" s="151">
        <v>29945.5</v>
      </c>
      <c r="N290">
        <v>48</v>
      </c>
      <c r="O290">
        <v>21.19</v>
      </c>
      <c r="P290">
        <v>0</v>
      </c>
      <c r="Q290">
        <v>64.69</v>
      </c>
      <c r="R290">
        <v>13601.7</v>
      </c>
      <c r="S290">
        <v>771.17829200000006</v>
      </c>
      <c r="T290">
        <v>982.55649571407696</v>
      </c>
      <c r="U290">
        <v>0.51046963987933403</v>
      </c>
      <c r="V290">
        <v>0.19740996158641899</v>
      </c>
      <c r="W290">
        <v>0</v>
      </c>
      <c r="X290">
        <v>10675.5</v>
      </c>
      <c r="Y290">
        <v>57</v>
      </c>
      <c r="Z290">
        <v>58183.929122807</v>
      </c>
      <c r="AA290">
        <v>16.776119402985099</v>
      </c>
      <c r="AB290">
        <v>13.5294437192982</v>
      </c>
      <c r="AC290">
        <v>9.5</v>
      </c>
      <c r="AD290">
        <v>81.1766623157895</v>
      </c>
      <c r="AE290">
        <v>0.23749999999999999</v>
      </c>
      <c r="AF290">
        <v>0.112823882977416</v>
      </c>
      <c r="AG290">
        <v>0.16580244642634001</v>
      </c>
      <c r="AH290">
        <v>0.28304441009917403</v>
      </c>
      <c r="AI290">
        <v>243.34320862859599</v>
      </c>
      <c r="AJ290">
        <v>6.3589073382322399</v>
      </c>
      <c r="AK290">
        <v>1.07794571061648</v>
      </c>
      <c r="AL290">
        <v>2.0584624402512999</v>
      </c>
      <c r="AM290">
        <v>5.0999999999999996</v>
      </c>
      <c r="AN290">
        <v>1.20836174125117</v>
      </c>
      <c r="AO290">
        <v>25</v>
      </c>
      <c r="AP290">
        <v>5.4726368159204002E-2</v>
      </c>
      <c r="AQ290">
        <v>7.2</v>
      </c>
      <c r="AR290">
        <v>3.3611738598102199</v>
      </c>
      <c r="AS290">
        <v>76545.48</v>
      </c>
      <c r="AT290">
        <v>0.65044045035898801</v>
      </c>
      <c r="AU290">
        <v>10489301.710000001</v>
      </c>
    </row>
    <row r="291" spans="1:47" ht="15" x14ac:dyDescent="0.25">
      <c r="A291" s="150" t="s">
        <v>1062</v>
      </c>
      <c r="B291" s="150" t="s">
        <v>759</v>
      </c>
      <c r="C291" t="s">
        <v>183</v>
      </c>
      <c r="D291" t="s">
        <v>1561</v>
      </c>
      <c r="E291">
        <v>96.018000000000001</v>
      </c>
      <c r="F291" t="s">
        <v>1561</v>
      </c>
      <c r="G291" s="151">
        <v>-2014516</v>
      </c>
      <c r="H291">
        <v>0.61306550217849398</v>
      </c>
      <c r="I291">
        <v>-2014516</v>
      </c>
      <c r="J291">
        <v>0</v>
      </c>
      <c r="K291">
        <v>0.80887828888345903</v>
      </c>
      <c r="L291" s="152">
        <v>210548.65479999999</v>
      </c>
      <c r="M291" s="151">
        <v>54809</v>
      </c>
      <c r="N291">
        <v>397</v>
      </c>
      <c r="O291">
        <v>176.9</v>
      </c>
      <c r="P291">
        <v>0</v>
      </c>
      <c r="Q291">
        <v>-199.86</v>
      </c>
      <c r="R291">
        <v>11717.7</v>
      </c>
      <c r="S291">
        <v>4666.422885</v>
      </c>
      <c r="T291">
        <v>5375.5563840526902</v>
      </c>
      <c r="U291">
        <v>0.161807661587447</v>
      </c>
      <c r="V291">
        <v>0.121654936766409</v>
      </c>
      <c r="W291">
        <v>1.13353213593285E-2</v>
      </c>
      <c r="X291">
        <v>10172</v>
      </c>
      <c r="Y291">
        <v>298.58999999999997</v>
      </c>
      <c r="Z291">
        <v>57706.892360762198</v>
      </c>
      <c r="AA291">
        <v>9.6018518518518494</v>
      </c>
      <c r="AB291">
        <v>15.6281954687029</v>
      </c>
      <c r="AC291">
        <v>30</v>
      </c>
      <c r="AD291">
        <v>155.54742949999999</v>
      </c>
      <c r="AE291">
        <v>0.48680000000000001</v>
      </c>
      <c r="AF291">
        <v>0.112383529491819</v>
      </c>
      <c r="AG291">
        <v>0.20306030584345899</v>
      </c>
      <c r="AH291">
        <v>0.31643248107417299</v>
      </c>
      <c r="AI291">
        <v>131.45786721813599</v>
      </c>
      <c r="AJ291">
        <v>7.1531762623117601</v>
      </c>
      <c r="AK291">
        <v>1.57815464643534</v>
      </c>
      <c r="AL291">
        <v>3.2315471327175702</v>
      </c>
      <c r="AM291">
        <v>3</v>
      </c>
      <c r="AN291">
        <v>1.40372659940156</v>
      </c>
      <c r="AO291">
        <v>100</v>
      </c>
      <c r="AP291">
        <v>9.2024539877300603E-3</v>
      </c>
      <c r="AQ291">
        <v>26.06</v>
      </c>
      <c r="AR291">
        <v>2.8572179620697198</v>
      </c>
      <c r="AS291">
        <v>249019.51999999999</v>
      </c>
      <c r="AT291">
        <v>0.53236471492422199</v>
      </c>
      <c r="AU291">
        <v>54679899.329999998</v>
      </c>
    </row>
    <row r="292" spans="1:47" ht="15" x14ac:dyDescent="0.25">
      <c r="A292" s="150" t="s">
        <v>1063</v>
      </c>
      <c r="B292" s="150" t="s">
        <v>219</v>
      </c>
      <c r="C292" t="s">
        <v>145</v>
      </c>
      <c r="D292" t="s">
        <v>1561</v>
      </c>
      <c r="E292">
        <v>56.04</v>
      </c>
      <c r="F292" t="s">
        <v>1561</v>
      </c>
      <c r="G292" s="151">
        <v>1171788</v>
      </c>
      <c r="H292">
        <v>0.79596558666583495</v>
      </c>
      <c r="I292">
        <v>1171788</v>
      </c>
      <c r="J292">
        <v>0</v>
      </c>
      <c r="K292">
        <v>0.48862836627974299</v>
      </c>
      <c r="L292" s="152">
        <v>98472.676999999996</v>
      </c>
      <c r="M292" s="151">
        <v>26363.5</v>
      </c>
      <c r="N292">
        <v>0</v>
      </c>
      <c r="O292">
        <v>53.24</v>
      </c>
      <c r="P292">
        <v>42.5</v>
      </c>
      <c r="Q292">
        <v>-14.85</v>
      </c>
      <c r="R292">
        <v>14200.5</v>
      </c>
      <c r="S292">
        <v>544.298857</v>
      </c>
      <c r="T292">
        <v>780.57889705007904</v>
      </c>
      <c r="U292">
        <v>0.99591247350350398</v>
      </c>
      <c r="V292">
        <v>0.18751962398480701</v>
      </c>
      <c r="W292">
        <v>0.123471161358695</v>
      </c>
      <c r="X292">
        <v>9902</v>
      </c>
      <c r="Y292">
        <v>37</v>
      </c>
      <c r="Z292">
        <v>60224.270270270303</v>
      </c>
      <c r="AA292">
        <v>12.5135135135135</v>
      </c>
      <c r="AB292">
        <v>14.710779918918901</v>
      </c>
      <c r="AC292">
        <v>5.65</v>
      </c>
      <c r="AD292">
        <v>96.336080884955706</v>
      </c>
      <c r="AE292">
        <v>0.51060000000000005</v>
      </c>
      <c r="AF292">
        <v>0.15228207202826799</v>
      </c>
      <c r="AG292">
        <v>0.122882672969007</v>
      </c>
      <c r="AH292">
        <v>0.28025190179933501</v>
      </c>
      <c r="AI292">
        <v>293.588711320774</v>
      </c>
      <c r="AJ292">
        <v>3.8623229662077598</v>
      </c>
      <c r="AK292">
        <v>0.91698466833541903</v>
      </c>
      <c r="AL292">
        <v>0.45008197747183998</v>
      </c>
      <c r="AM292">
        <v>1</v>
      </c>
      <c r="AN292">
        <v>0</v>
      </c>
      <c r="AO292">
        <v>2</v>
      </c>
      <c r="AP292">
        <v>6.2917063870352702E-2</v>
      </c>
      <c r="AQ292">
        <v>7</v>
      </c>
      <c r="AR292" t="s">
        <v>1556</v>
      </c>
      <c r="AS292" t="s">
        <v>1556</v>
      </c>
      <c r="AT292" t="s">
        <v>1556</v>
      </c>
      <c r="AU292">
        <v>7729291.2800000003</v>
      </c>
    </row>
    <row r="293" spans="1:47" ht="15" x14ac:dyDescent="0.25">
      <c r="A293" s="150" t="s">
        <v>1064</v>
      </c>
      <c r="B293" s="150" t="s">
        <v>644</v>
      </c>
      <c r="C293" t="s">
        <v>147</v>
      </c>
      <c r="D293" t="s">
        <v>1561</v>
      </c>
      <c r="E293">
        <v>91.013000000000005</v>
      </c>
      <c r="F293" t="s">
        <v>1561</v>
      </c>
      <c r="G293" s="151">
        <v>88324</v>
      </c>
      <c r="H293">
        <v>0.55780827607046102</v>
      </c>
      <c r="I293">
        <v>44411</v>
      </c>
      <c r="J293">
        <v>0</v>
      </c>
      <c r="K293">
        <v>0.682712295634607</v>
      </c>
      <c r="L293" s="152">
        <v>202343.53940000001</v>
      </c>
      <c r="M293" s="151">
        <v>38761.5</v>
      </c>
      <c r="N293">
        <v>127</v>
      </c>
      <c r="O293">
        <v>41.8</v>
      </c>
      <c r="P293">
        <v>0</v>
      </c>
      <c r="Q293">
        <v>-2.7399999999999798</v>
      </c>
      <c r="R293">
        <v>12528.9</v>
      </c>
      <c r="S293">
        <v>1671.4034529999999</v>
      </c>
      <c r="T293">
        <v>2065.82819372428</v>
      </c>
      <c r="U293">
        <v>0.33878707261471702</v>
      </c>
      <c r="V293">
        <v>0.17779896736877199</v>
      </c>
      <c r="W293">
        <v>1.5489443888327299E-3</v>
      </c>
      <c r="X293">
        <v>10136.799999999999</v>
      </c>
      <c r="Y293">
        <v>119</v>
      </c>
      <c r="Z293">
        <v>61079.084033613399</v>
      </c>
      <c r="AA293">
        <v>16.294117647058801</v>
      </c>
      <c r="AB293">
        <v>14.0454071680672</v>
      </c>
      <c r="AC293">
        <v>14</v>
      </c>
      <c r="AD293">
        <v>119.385960928571</v>
      </c>
      <c r="AE293">
        <v>0.33250000000000002</v>
      </c>
      <c r="AF293">
        <v>0.116104678088604</v>
      </c>
      <c r="AG293">
        <v>0.16255666604227501</v>
      </c>
      <c r="AH293">
        <v>0.28195483737104299</v>
      </c>
      <c r="AI293">
        <v>164.66520965120901</v>
      </c>
      <c r="AJ293">
        <v>6.1709469809826301</v>
      </c>
      <c r="AK293">
        <v>1.5136850615139801</v>
      </c>
      <c r="AL293">
        <v>3.7169443939801301</v>
      </c>
      <c r="AM293">
        <v>0.5</v>
      </c>
      <c r="AN293">
        <v>1.8105494920621299</v>
      </c>
      <c r="AO293">
        <v>198</v>
      </c>
      <c r="AP293">
        <v>0</v>
      </c>
      <c r="AQ293">
        <v>3.88</v>
      </c>
      <c r="AR293">
        <v>2.96304983195279</v>
      </c>
      <c r="AS293">
        <v>65033.049999999901</v>
      </c>
      <c r="AT293">
        <v>0.42114308112536902</v>
      </c>
      <c r="AU293">
        <v>20940905.170000002</v>
      </c>
    </row>
    <row r="294" spans="1:47" ht="15" x14ac:dyDescent="0.25">
      <c r="A294" s="150" t="s">
        <v>1065</v>
      </c>
      <c r="B294" s="150" t="s">
        <v>220</v>
      </c>
      <c r="C294" t="s">
        <v>221</v>
      </c>
      <c r="D294" t="s">
        <v>1561</v>
      </c>
      <c r="E294">
        <v>90.991</v>
      </c>
      <c r="F294" t="s">
        <v>1561</v>
      </c>
      <c r="G294" s="151">
        <v>2650307</v>
      </c>
      <c r="H294">
        <v>0.17603416235181801</v>
      </c>
      <c r="I294">
        <v>2650307</v>
      </c>
      <c r="J294">
        <v>6.4383414046914698E-4</v>
      </c>
      <c r="K294">
        <v>0.78848063573514304</v>
      </c>
      <c r="L294" s="152">
        <v>223526.4676</v>
      </c>
      <c r="M294" s="151">
        <v>31989</v>
      </c>
      <c r="N294">
        <v>0</v>
      </c>
      <c r="O294">
        <v>60.84</v>
      </c>
      <c r="P294">
        <v>3</v>
      </c>
      <c r="Q294">
        <v>35.82</v>
      </c>
      <c r="R294">
        <v>14513.2</v>
      </c>
      <c r="S294">
        <v>3487.7136780000001</v>
      </c>
      <c r="T294">
        <v>5239.3979594465</v>
      </c>
      <c r="U294">
        <v>1</v>
      </c>
      <c r="V294">
        <v>0.22258804640327501</v>
      </c>
      <c r="W294">
        <v>2.8672078396453702E-4</v>
      </c>
      <c r="X294">
        <v>9661</v>
      </c>
      <c r="Y294">
        <v>239.07</v>
      </c>
      <c r="Z294">
        <v>63811.1315514284</v>
      </c>
      <c r="AA294">
        <v>14.004016064257</v>
      </c>
      <c r="AB294">
        <v>14.5886714267788</v>
      </c>
      <c r="AC294">
        <v>25.12</v>
      </c>
      <c r="AD294">
        <v>138.84210501592401</v>
      </c>
      <c r="AE294">
        <v>0.55810000000000004</v>
      </c>
      <c r="AF294">
        <v>9.5925389537956096E-2</v>
      </c>
      <c r="AG294">
        <v>0.20544259363557099</v>
      </c>
      <c r="AH294">
        <v>0.30771169440455498</v>
      </c>
      <c r="AI294">
        <v>209.367817262665</v>
      </c>
      <c r="AJ294">
        <v>5.4727050526214898</v>
      </c>
      <c r="AK294">
        <v>1.12183210424327</v>
      </c>
      <c r="AL294">
        <v>3.5970435008867301</v>
      </c>
      <c r="AM294">
        <v>4.4000000000000004</v>
      </c>
      <c r="AN294">
        <v>1.33681274988446</v>
      </c>
      <c r="AO294">
        <v>317</v>
      </c>
      <c r="AP294">
        <v>5.3633217993079602E-2</v>
      </c>
      <c r="AQ294">
        <v>4.01</v>
      </c>
      <c r="AR294">
        <v>2.6246179767320399</v>
      </c>
      <c r="AS294">
        <v>108522.16</v>
      </c>
      <c r="AT294">
        <v>0.59357892432285098</v>
      </c>
      <c r="AU294">
        <v>50617891.710000001</v>
      </c>
    </row>
    <row r="295" spans="1:47" ht="15" x14ac:dyDescent="0.25">
      <c r="A295" s="150" t="s">
        <v>1066</v>
      </c>
      <c r="B295" s="150" t="s">
        <v>222</v>
      </c>
      <c r="C295" t="s">
        <v>223</v>
      </c>
      <c r="D295" t="s">
        <v>1561</v>
      </c>
      <c r="E295">
        <v>83.754999999999995</v>
      </c>
      <c r="F295" t="s">
        <v>1561</v>
      </c>
      <c r="G295" s="151">
        <v>1113975</v>
      </c>
      <c r="H295">
        <v>0.383678962476105</v>
      </c>
      <c r="I295">
        <v>1099868</v>
      </c>
      <c r="J295">
        <v>3.6524046635937999E-3</v>
      </c>
      <c r="K295">
        <v>0.69901596707071301</v>
      </c>
      <c r="L295" s="152">
        <v>166429.58410000001</v>
      </c>
      <c r="M295" s="151">
        <v>36948</v>
      </c>
      <c r="N295">
        <v>85</v>
      </c>
      <c r="O295">
        <v>74.569999999999993</v>
      </c>
      <c r="P295">
        <v>0</v>
      </c>
      <c r="Q295">
        <v>32.880000000000003</v>
      </c>
      <c r="R295">
        <v>10343.799999999999</v>
      </c>
      <c r="S295">
        <v>2038.4077830000001</v>
      </c>
      <c r="T295">
        <v>2519.3167069364599</v>
      </c>
      <c r="U295">
        <v>0.32672994508479097</v>
      </c>
      <c r="V295">
        <v>0.18060904254308399</v>
      </c>
      <c r="W295">
        <v>1.07691759141993E-2</v>
      </c>
      <c r="X295">
        <v>8369.2999999999993</v>
      </c>
      <c r="Y295">
        <v>118.86</v>
      </c>
      <c r="Z295">
        <v>59778.735571260302</v>
      </c>
      <c r="AA295">
        <v>13.798507462686599</v>
      </c>
      <c r="AB295">
        <v>17.149653230691602</v>
      </c>
      <c r="AC295">
        <v>16</v>
      </c>
      <c r="AD295">
        <v>127.40048643750001</v>
      </c>
      <c r="AE295">
        <v>0.36809999999999998</v>
      </c>
      <c r="AF295">
        <v>0.101106668516469</v>
      </c>
      <c r="AG295">
        <v>0.17074064959891599</v>
      </c>
      <c r="AH295">
        <v>0.283549266479381</v>
      </c>
      <c r="AI295">
        <v>162.667157555687</v>
      </c>
      <c r="AJ295">
        <v>6.2230319800230403</v>
      </c>
      <c r="AK295">
        <v>1.33710198382301</v>
      </c>
      <c r="AL295">
        <v>2.41916575688668</v>
      </c>
      <c r="AM295">
        <v>0</v>
      </c>
      <c r="AN295">
        <v>1.78327119714882</v>
      </c>
      <c r="AO295">
        <v>57</v>
      </c>
      <c r="AP295">
        <v>0</v>
      </c>
      <c r="AQ295">
        <v>13.54</v>
      </c>
      <c r="AR295">
        <v>3.0423598409438299</v>
      </c>
      <c r="AS295">
        <v>14235.37</v>
      </c>
      <c r="AT295">
        <v>0.32026630725111099</v>
      </c>
      <c r="AU295">
        <v>21084833.289999999</v>
      </c>
    </row>
    <row r="296" spans="1:47" ht="15" x14ac:dyDescent="0.25">
      <c r="A296" s="150" t="s">
        <v>1067</v>
      </c>
      <c r="B296" s="150" t="s">
        <v>224</v>
      </c>
      <c r="C296" t="s">
        <v>173</v>
      </c>
      <c r="D296" t="s">
        <v>1561</v>
      </c>
      <c r="E296">
        <v>64.460999999999999</v>
      </c>
      <c r="F296" t="s">
        <v>1561</v>
      </c>
      <c r="G296" s="151">
        <v>2289075</v>
      </c>
      <c r="H296">
        <v>0.206582409169418</v>
      </c>
      <c r="I296">
        <v>3195981</v>
      </c>
      <c r="J296">
        <v>0</v>
      </c>
      <c r="K296">
        <v>0.52583065749047897</v>
      </c>
      <c r="L296" s="152">
        <v>62385.918400000002</v>
      </c>
      <c r="M296" s="151">
        <v>25294</v>
      </c>
      <c r="N296">
        <v>105</v>
      </c>
      <c r="O296">
        <v>2234.7800000000002</v>
      </c>
      <c r="P296">
        <v>827.06</v>
      </c>
      <c r="Q296">
        <v>-917.87</v>
      </c>
      <c r="R296">
        <v>16640.8</v>
      </c>
      <c r="S296">
        <v>5749.0275030000003</v>
      </c>
      <c r="T296">
        <v>8447.4503956917197</v>
      </c>
      <c r="U296">
        <v>1</v>
      </c>
      <c r="V296">
        <v>0.19281667245835099</v>
      </c>
      <c r="W296">
        <v>7.9824876078697704E-2</v>
      </c>
      <c r="X296">
        <v>11325.1</v>
      </c>
      <c r="Y296">
        <v>427.01</v>
      </c>
      <c r="Z296">
        <v>73279.502189644307</v>
      </c>
      <c r="AA296">
        <v>15.6804347826087</v>
      </c>
      <c r="AB296">
        <v>13.4634493407649</v>
      </c>
      <c r="AC296">
        <v>70.5</v>
      </c>
      <c r="AD296">
        <v>81.546489404255297</v>
      </c>
      <c r="AE296">
        <v>0.56999999999999995</v>
      </c>
      <c r="AF296">
        <v>0.107290759781785</v>
      </c>
      <c r="AG296">
        <v>0.14291826680223599</v>
      </c>
      <c r="AH296">
        <v>0.25765624779628699</v>
      </c>
      <c r="AI296">
        <v>0</v>
      </c>
      <c r="AJ296" t="s">
        <v>1556</v>
      </c>
      <c r="AK296" t="s">
        <v>1556</v>
      </c>
      <c r="AL296" t="s">
        <v>1556</v>
      </c>
      <c r="AM296">
        <v>0.5</v>
      </c>
      <c r="AN296">
        <v>0.39513486236677398</v>
      </c>
      <c r="AO296">
        <v>16</v>
      </c>
      <c r="AP296">
        <v>1.1838440111420601E-2</v>
      </c>
      <c r="AQ296">
        <v>6.19</v>
      </c>
      <c r="AR296">
        <v>4.5633561672829996</v>
      </c>
      <c r="AS296">
        <v>709905.03</v>
      </c>
      <c r="AT296">
        <v>0.32301018624026701</v>
      </c>
      <c r="AU296">
        <v>95668406.969999999</v>
      </c>
    </row>
    <row r="297" spans="1:47" ht="15" x14ac:dyDescent="0.25">
      <c r="A297" s="150" t="s">
        <v>1068</v>
      </c>
      <c r="B297" s="150" t="s">
        <v>740</v>
      </c>
      <c r="C297" t="s">
        <v>192</v>
      </c>
      <c r="D297" t="s">
        <v>1561</v>
      </c>
      <c r="E297">
        <v>94.739000000000004</v>
      </c>
      <c r="F297" t="s">
        <v>1561</v>
      </c>
      <c r="G297" s="151">
        <v>297399</v>
      </c>
      <c r="H297">
        <v>0.214816378654</v>
      </c>
      <c r="I297">
        <v>297399</v>
      </c>
      <c r="J297">
        <v>1.9791975684997E-2</v>
      </c>
      <c r="K297">
        <v>0.62675244863849899</v>
      </c>
      <c r="L297" s="152">
        <v>280263.79519999999</v>
      </c>
      <c r="M297" s="151">
        <v>34716</v>
      </c>
      <c r="N297">
        <v>11</v>
      </c>
      <c r="O297">
        <v>12.45</v>
      </c>
      <c r="P297">
        <v>0</v>
      </c>
      <c r="Q297">
        <v>37.07</v>
      </c>
      <c r="R297">
        <v>18469.900000000001</v>
      </c>
      <c r="S297">
        <v>425.106244</v>
      </c>
      <c r="T297">
        <v>565.01810375683795</v>
      </c>
      <c r="U297">
        <v>0.71390668870062501</v>
      </c>
      <c r="V297">
        <v>0.208673307560263</v>
      </c>
      <c r="W297">
        <v>5.4669133488427397E-3</v>
      </c>
      <c r="X297">
        <v>13896.3</v>
      </c>
      <c r="Y297">
        <v>38.840000000000003</v>
      </c>
      <c r="Z297">
        <v>61375.656282183299</v>
      </c>
      <c r="AA297">
        <v>9.2280701754385994</v>
      </c>
      <c r="AB297">
        <v>10.945062924819799</v>
      </c>
      <c r="AC297">
        <v>4.0599999999999996</v>
      </c>
      <c r="AD297">
        <v>104.705971428571</v>
      </c>
      <c r="AE297">
        <v>0.55810000000000004</v>
      </c>
      <c r="AF297">
        <v>0.110529718692814</v>
      </c>
      <c r="AG297">
        <v>0.148121889297294</v>
      </c>
      <c r="AH297">
        <v>0.26323824778267901</v>
      </c>
      <c r="AI297">
        <v>414.84923472448497</v>
      </c>
      <c r="AJ297">
        <v>7.5048068951830098</v>
      </c>
      <c r="AK297">
        <v>1.6254673811346401</v>
      </c>
      <c r="AL297">
        <v>2.4243646054832602</v>
      </c>
      <c r="AM297">
        <v>0</v>
      </c>
      <c r="AN297">
        <v>1.1078377047180901</v>
      </c>
      <c r="AO297">
        <v>23</v>
      </c>
      <c r="AP297">
        <v>0.106425041186161</v>
      </c>
      <c r="AQ297">
        <v>7.17</v>
      </c>
      <c r="AR297">
        <v>3.5642531002492799</v>
      </c>
      <c r="AS297">
        <v>-16339.96</v>
      </c>
      <c r="AT297">
        <v>0.45661787812063098</v>
      </c>
      <c r="AU297">
        <v>7851677.7999999998</v>
      </c>
    </row>
    <row r="298" spans="1:47" ht="15" x14ac:dyDescent="0.25">
      <c r="A298" s="150" t="s">
        <v>1069</v>
      </c>
      <c r="B298" s="150" t="s">
        <v>369</v>
      </c>
      <c r="C298" t="s">
        <v>102</v>
      </c>
      <c r="D298" t="s">
        <v>1561</v>
      </c>
      <c r="E298">
        <v>89.153999999999996</v>
      </c>
      <c r="F298" t="s">
        <v>1561</v>
      </c>
      <c r="G298" s="151">
        <v>1604798</v>
      </c>
      <c r="H298">
        <v>0.61221666462267998</v>
      </c>
      <c r="I298">
        <v>1197328</v>
      </c>
      <c r="J298">
        <v>7.5019353786111402E-3</v>
      </c>
      <c r="K298">
        <v>0.70121345526573398</v>
      </c>
      <c r="L298" s="152">
        <v>194937.8836</v>
      </c>
      <c r="M298" s="151">
        <v>31722</v>
      </c>
      <c r="N298">
        <v>73</v>
      </c>
      <c r="O298">
        <v>41.52</v>
      </c>
      <c r="P298">
        <v>0</v>
      </c>
      <c r="Q298">
        <v>21.75</v>
      </c>
      <c r="R298">
        <v>13619.3</v>
      </c>
      <c r="S298">
        <v>972.29398100000003</v>
      </c>
      <c r="T298">
        <v>1235.3590684820399</v>
      </c>
      <c r="U298">
        <v>0.26190592657798201</v>
      </c>
      <c r="V298">
        <v>0.19301675384947201</v>
      </c>
      <c r="W298">
        <v>4.0140709253243803E-3</v>
      </c>
      <c r="X298">
        <v>10719.1</v>
      </c>
      <c r="Y298">
        <v>85</v>
      </c>
      <c r="Z298">
        <v>51843.376470588199</v>
      </c>
      <c r="AA298">
        <v>13.340909090909101</v>
      </c>
      <c r="AB298">
        <v>11.4387527176471</v>
      </c>
      <c r="AC298">
        <v>15</v>
      </c>
      <c r="AD298">
        <v>64.819598733333294</v>
      </c>
      <c r="AE298">
        <v>0.49869999999999998</v>
      </c>
      <c r="AF298">
        <v>0.10861278520105599</v>
      </c>
      <c r="AG298">
        <v>0.24607150804237801</v>
      </c>
      <c r="AH298">
        <v>0.35968719040650898</v>
      </c>
      <c r="AI298">
        <v>186.79227018685</v>
      </c>
      <c r="AJ298">
        <v>6.3015520573514596</v>
      </c>
      <c r="AK298">
        <v>0.75811339246876697</v>
      </c>
      <c r="AL298">
        <v>3.309953803884</v>
      </c>
      <c r="AM298">
        <v>1.5</v>
      </c>
      <c r="AN298">
        <v>1.1628152292957801</v>
      </c>
      <c r="AO298">
        <v>118</v>
      </c>
      <c r="AP298">
        <v>5.83090379008746E-3</v>
      </c>
      <c r="AQ298">
        <v>2.15</v>
      </c>
      <c r="AR298">
        <v>2.7593836640137499</v>
      </c>
      <c r="AS298">
        <v>164456.18</v>
      </c>
      <c r="AT298">
        <v>0.57046075198891499</v>
      </c>
      <c r="AU298">
        <v>13241951.189999999</v>
      </c>
    </row>
    <row r="299" spans="1:47" ht="15" x14ac:dyDescent="0.25">
      <c r="A299" s="150" t="s">
        <v>1070</v>
      </c>
      <c r="B299" s="150" t="s">
        <v>711</v>
      </c>
      <c r="C299" t="s">
        <v>100</v>
      </c>
      <c r="D299" t="s">
        <v>1561</v>
      </c>
      <c r="E299">
        <v>95.173000000000002</v>
      </c>
      <c r="F299" t="s">
        <v>1561</v>
      </c>
      <c r="G299" s="151">
        <v>1540425</v>
      </c>
      <c r="H299">
        <v>0.24007290942468801</v>
      </c>
      <c r="I299">
        <v>1604312</v>
      </c>
      <c r="J299">
        <v>6.8111798076142703E-3</v>
      </c>
      <c r="K299">
        <v>0.77756854543319798</v>
      </c>
      <c r="L299" s="152">
        <v>150854.0275</v>
      </c>
      <c r="M299" s="151">
        <v>37340.5</v>
      </c>
      <c r="N299">
        <v>80</v>
      </c>
      <c r="O299">
        <v>32.42</v>
      </c>
      <c r="P299">
        <v>0</v>
      </c>
      <c r="Q299">
        <v>42.46</v>
      </c>
      <c r="R299">
        <v>10084.6</v>
      </c>
      <c r="S299">
        <v>2760.7193579999998</v>
      </c>
      <c r="T299">
        <v>3262.4249306605002</v>
      </c>
      <c r="U299">
        <v>0.35766556536747401</v>
      </c>
      <c r="V299">
        <v>0.14764499072274001</v>
      </c>
      <c r="W299">
        <v>5.2106187317863496E-3</v>
      </c>
      <c r="X299">
        <v>8533.7999999999993</v>
      </c>
      <c r="Y299">
        <v>146.66</v>
      </c>
      <c r="Z299">
        <v>65762.504909314099</v>
      </c>
      <c r="AA299">
        <v>16.630303030303001</v>
      </c>
      <c r="AB299">
        <v>18.823942165552999</v>
      </c>
      <c r="AC299">
        <v>16</v>
      </c>
      <c r="AD299">
        <v>172.54495987499999</v>
      </c>
      <c r="AE299">
        <v>0.39179999999999998</v>
      </c>
      <c r="AF299">
        <v>0.102734491759276</v>
      </c>
      <c r="AG299">
        <v>0.17876208941592001</v>
      </c>
      <c r="AH299">
        <v>0.28561970301124601</v>
      </c>
      <c r="AI299">
        <v>164.70996904568401</v>
      </c>
      <c r="AJ299">
        <v>5.6720418589103598</v>
      </c>
      <c r="AK299">
        <v>1.0102368940750099</v>
      </c>
      <c r="AL299">
        <v>3.5152679902708899</v>
      </c>
      <c r="AM299">
        <v>1.3</v>
      </c>
      <c r="AN299">
        <v>1.0719771613206399</v>
      </c>
      <c r="AO299">
        <v>37</v>
      </c>
      <c r="AP299">
        <v>7.6045627376425898E-3</v>
      </c>
      <c r="AQ299">
        <v>14.41</v>
      </c>
      <c r="AR299">
        <v>2.9384141232229699</v>
      </c>
      <c r="AS299">
        <v>246161.9</v>
      </c>
      <c r="AT299">
        <v>0.49192492628099499</v>
      </c>
      <c r="AU299">
        <v>27840790.440000001</v>
      </c>
    </row>
    <row r="300" spans="1:47" ht="15" x14ac:dyDescent="0.25">
      <c r="A300" s="150" t="s">
        <v>1071</v>
      </c>
      <c r="B300" s="150" t="s">
        <v>225</v>
      </c>
      <c r="C300" t="s">
        <v>145</v>
      </c>
      <c r="D300" t="s">
        <v>1561</v>
      </c>
      <c r="E300">
        <v>101.111</v>
      </c>
      <c r="F300" t="s">
        <v>1561</v>
      </c>
      <c r="G300" s="151">
        <v>2280446</v>
      </c>
      <c r="H300">
        <v>0.28808897023049401</v>
      </c>
      <c r="I300">
        <v>2280446</v>
      </c>
      <c r="J300">
        <v>0</v>
      </c>
      <c r="K300">
        <v>0.80956187718318695</v>
      </c>
      <c r="L300" s="152">
        <v>195655.91260000001</v>
      </c>
      <c r="M300" s="151">
        <v>55799</v>
      </c>
      <c r="N300">
        <v>163</v>
      </c>
      <c r="O300">
        <v>54.72</v>
      </c>
      <c r="P300">
        <v>4</v>
      </c>
      <c r="Q300">
        <v>-37.799999999999997</v>
      </c>
      <c r="R300">
        <v>12813.3</v>
      </c>
      <c r="S300">
        <v>4159.855826</v>
      </c>
      <c r="T300">
        <v>4963.1540899800102</v>
      </c>
      <c r="U300">
        <v>0.10857695480141399</v>
      </c>
      <c r="V300">
        <v>0.13490716781394499</v>
      </c>
      <c r="W300">
        <v>1.97637344751573E-2</v>
      </c>
      <c r="X300">
        <v>10739.4</v>
      </c>
      <c r="Y300">
        <v>236.14</v>
      </c>
      <c r="Z300">
        <v>82624.147327856394</v>
      </c>
      <c r="AA300">
        <v>13.6570247933884</v>
      </c>
      <c r="AB300">
        <v>17.616057533666499</v>
      </c>
      <c r="AC300">
        <v>24.2</v>
      </c>
      <c r="AD300">
        <v>171.894868842975</v>
      </c>
      <c r="AE300" t="s">
        <v>1556</v>
      </c>
      <c r="AF300">
        <v>0.119727092371335</v>
      </c>
      <c r="AG300">
        <v>0.12677388570225101</v>
      </c>
      <c r="AH300">
        <v>0.24950952283632299</v>
      </c>
      <c r="AI300">
        <v>0</v>
      </c>
      <c r="AJ300" t="s">
        <v>1556</v>
      </c>
      <c r="AK300" t="s">
        <v>1556</v>
      </c>
      <c r="AL300" t="s">
        <v>1556</v>
      </c>
      <c r="AM300">
        <v>5</v>
      </c>
      <c r="AN300">
        <v>0.58978786116031501</v>
      </c>
      <c r="AO300">
        <v>16</v>
      </c>
      <c r="AP300">
        <v>1.4084507042253501E-2</v>
      </c>
      <c r="AQ300">
        <v>71.44</v>
      </c>
      <c r="AR300">
        <v>2.8187281019903199</v>
      </c>
      <c r="AS300">
        <v>-3860.2399999999898</v>
      </c>
      <c r="AT300">
        <v>0.28928219451762799</v>
      </c>
      <c r="AU300">
        <v>53301500.640000001</v>
      </c>
    </row>
    <row r="301" spans="1:47" ht="15" x14ac:dyDescent="0.25">
      <c r="A301" s="150" t="s">
        <v>1072</v>
      </c>
      <c r="B301" s="150" t="s">
        <v>588</v>
      </c>
      <c r="C301" t="s">
        <v>136</v>
      </c>
      <c r="D301" t="s">
        <v>1561</v>
      </c>
      <c r="E301">
        <v>92.093999999999994</v>
      </c>
      <c r="F301" t="s">
        <v>1561</v>
      </c>
      <c r="G301" s="151">
        <v>91717</v>
      </c>
      <c r="H301">
        <v>0.39802373839195099</v>
      </c>
      <c r="I301">
        <v>91717</v>
      </c>
      <c r="J301">
        <v>0</v>
      </c>
      <c r="K301">
        <v>0.80085510565157203</v>
      </c>
      <c r="L301" s="152">
        <v>189629.56709999999</v>
      </c>
      <c r="M301" s="151">
        <v>36583</v>
      </c>
      <c r="N301">
        <v>8</v>
      </c>
      <c r="O301">
        <v>2.58</v>
      </c>
      <c r="P301">
        <v>0</v>
      </c>
      <c r="Q301">
        <v>256.89</v>
      </c>
      <c r="R301">
        <v>12248.3</v>
      </c>
      <c r="S301">
        <v>467.593165</v>
      </c>
      <c r="T301">
        <v>562.85266113890805</v>
      </c>
      <c r="U301">
        <v>0.55424134567920802</v>
      </c>
      <c r="V301">
        <v>0.148232089748361</v>
      </c>
      <c r="W301">
        <v>0</v>
      </c>
      <c r="X301">
        <v>10175.4</v>
      </c>
      <c r="Y301">
        <v>36.380000000000003</v>
      </c>
      <c r="Z301">
        <v>64320.889224848797</v>
      </c>
      <c r="AA301">
        <v>16.769230769230798</v>
      </c>
      <c r="AB301">
        <v>12.853028174821301</v>
      </c>
      <c r="AC301">
        <v>4.6399999999999997</v>
      </c>
      <c r="AD301">
        <v>100.774389008621</v>
      </c>
      <c r="AE301">
        <v>0.23749999999999999</v>
      </c>
      <c r="AF301">
        <v>0.10936544647666301</v>
      </c>
      <c r="AG301">
        <v>0.144977351251767</v>
      </c>
      <c r="AH301">
        <v>0.25559959200145299</v>
      </c>
      <c r="AI301">
        <v>250.85909884931701</v>
      </c>
      <c r="AJ301">
        <v>4.4357706734867897</v>
      </c>
      <c r="AK301">
        <v>0.98812276214833805</v>
      </c>
      <c r="AL301">
        <v>1.70126624040921</v>
      </c>
      <c r="AM301">
        <v>0.5</v>
      </c>
      <c r="AN301">
        <v>0.50661085786055304</v>
      </c>
      <c r="AO301">
        <v>6</v>
      </c>
      <c r="AP301">
        <v>0</v>
      </c>
      <c r="AQ301">
        <v>18.829999999999998</v>
      </c>
      <c r="AR301">
        <v>3.4342542811963801</v>
      </c>
      <c r="AS301">
        <v>1964.95000000001</v>
      </c>
      <c r="AT301">
        <v>0.35155204489212999</v>
      </c>
      <c r="AU301">
        <v>5727241.71</v>
      </c>
    </row>
    <row r="302" spans="1:47" ht="15" x14ac:dyDescent="0.25">
      <c r="A302" s="150" t="s">
        <v>1073</v>
      </c>
      <c r="B302" s="150" t="s">
        <v>676</v>
      </c>
      <c r="C302" t="s">
        <v>228</v>
      </c>
      <c r="D302" t="s">
        <v>1561</v>
      </c>
      <c r="E302">
        <v>83.834000000000003</v>
      </c>
      <c r="F302" t="s">
        <v>1561</v>
      </c>
      <c r="G302" s="151">
        <v>687301</v>
      </c>
      <c r="H302">
        <v>1.3011418172315099</v>
      </c>
      <c r="I302">
        <v>789369</v>
      </c>
      <c r="J302">
        <v>4.6341944024686403E-3</v>
      </c>
      <c r="K302">
        <v>0.56863556795409798</v>
      </c>
      <c r="L302" s="152">
        <v>224618.67329999999</v>
      </c>
      <c r="M302" s="151">
        <v>35361</v>
      </c>
      <c r="N302">
        <v>57</v>
      </c>
      <c r="O302">
        <v>20.86</v>
      </c>
      <c r="P302">
        <v>0</v>
      </c>
      <c r="Q302">
        <v>51.6</v>
      </c>
      <c r="R302">
        <v>13723.7</v>
      </c>
      <c r="S302">
        <v>446.671718</v>
      </c>
      <c r="T302">
        <v>518.732418396463</v>
      </c>
      <c r="U302">
        <v>0.256610665911917</v>
      </c>
      <c r="V302">
        <v>0.125977440998402</v>
      </c>
      <c r="W302">
        <v>0</v>
      </c>
      <c r="X302">
        <v>11817.3</v>
      </c>
      <c r="Y302">
        <v>42.73</v>
      </c>
      <c r="Z302">
        <v>45351.164755441103</v>
      </c>
      <c r="AA302">
        <v>12.859649122806999</v>
      </c>
      <c r="AB302">
        <v>10.453351696700199</v>
      </c>
      <c r="AC302">
        <v>6.09</v>
      </c>
      <c r="AD302">
        <v>73.345109688013096</v>
      </c>
      <c r="AE302">
        <v>0.56999999999999995</v>
      </c>
      <c r="AF302">
        <v>0.133402101106216</v>
      </c>
      <c r="AG302">
        <v>9.3361103354681799E-2</v>
      </c>
      <c r="AH302">
        <v>0.233760475586232</v>
      </c>
      <c r="AI302">
        <v>225.693716296585</v>
      </c>
      <c r="AJ302">
        <v>7.1140323972582404</v>
      </c>
      <c r="AK302">
        <v>1.1466207060737399</v>
      </c>
      <c r="AL302">
        <v>3.8422420172401801</v>
      </c>
      <c r="AM302">
        <v>0</v>
      </c>
      <c r="AN302">
        <v>0.84437365917312102</v>
      </c>
      <c r="AO302">
        <v>39</v>
      </c>
      <c r="AP302">
        <v>0</v>
      </c>
      <c r="AQ302">
        <v>3.1</v>
      </c>
      <c r="AR302">
        <v>3.6807239040194402</v>
      </c>
      <c r="AS302">
        <v>-16755.990000000002</v>
      </c>
      <c r="AT302">
        <v>0.38503295911234198</v>
      </c>
      <c r="AU302">
        <v>6130001.3899999997</v>
      </c>
    </row>
    <row r="303" spans="1:47" ht="15" x14ac:dyDescent="0.25">
      <c r="A303" s="150" t="s">
        <v>1074</v>
      </c>
      <c r="B303" s="150" t="s">
        <v>535</v>
      </c>
      <c r="C303" t="s">
        <v>202</v>
      </c>
      <c r="D303" t="s">
        <v>1561</v>
      </c>
      <c r="E303">
        <v>95.495000000000005</v>
      </c>
      <c r="F303" t="s">
        <v>1561</v>
      </c>
      <c r="G303" s="151">
        <v>672072</v>
      </c>
      <c r="H303">
        <v>0.97393639575194302</v>
      </c>
      <c r="I303">
        <v>-173904</v>
      </c>
      <c r="J303">
        <v>1.8080981726022301E-2</v>
      </c>
      <c r="K303">
        <v>0.70203061080173901</v>
      </c>
      <c r="L303" s="152">
        <v>118075.65270000001</v>
      </c>
      <c r="M303" s="151">
        <v>33683.5</v>
      </c>
      <c r="N303">
        <v>49</v>
      </c>
      <c r="O303">
        <v>16.809999999999999</v>
      </c>
      <c r="P303">
        <v>0</v>
      </c>
      <c r="Q303">
        <v>58.42</v>
      </c>
      <c r="R303">
        <v>12589.4</v>
      </c>
      <c r="S303">
        <v>1095.9244329999999</v>
      </c>
      <c r="T303">
        <v>1356.66316811614</v>
      </c>
      <c r="U303">
        <v>0.37097859921515203</v>
      </c>
      <c r="V303">
        <v>0.182889214771252</v>
      </c>
      <c r="W303">
        <v>0</v>
      </c>
      <c r="X303">
        <v>10169.799999999999</v>
      </c>
      <c r="Y303">
        <v>80.430000000000007</v>
      </c>
      <c r="Z303">
        <v>60606.690911351499</v>
      </c>
      <c r="AA303">
        <v>13.919540229885101</v>
      </c>
      <c r="AB303">
        <v>13.625816648016899</v>
      </c>
      <c r="AC303">
        <v>13.61</v>
      </c>
      <c r="AD303">
        <v>80.523470462894906</v>
      </c>
      <c r="AE303">
        <v>0.41560000000000002</v>
      </c>
      <c r="AF303">
        <v>0.11531341423067699</v>
      </c>
      <c r="AG303">
        <v>0.13683598628402799</v>
      </c>
      <c r="AH303">
        <v>0.255342416177683</v>
      </c>
      <c r="AI303">
        <v>199.47178237607599</v>
      </c>
      <c r="AJ303">
        <v>6.4064899408067504</v>
      </c>
      <c r="AK303">
        <v>1.4778424654401101</v>
      </c>
      <c r="AL303">
        <v>2.8297344080217401</v>
      </c>
      <c r="AM303">
        <v>0.5</v>
      </c>
      <c r="AN303">
        <v>1.6193888038458999</v>
      </c>
      <c r="AO303">
        <v>114</v>
      </c>
      <c r="AP303">
        <v>0</v>
      </c>
      <c r="AQ303">
        <v>4.95</v>
      </c>
      <c r="AR303">
        <v>3.3130716313023298</v>
      </c>
      <c r="AS303">
        <v>2560.8499999999799</v>
      </c>
      <c r="AT303">
        <v>0.48614462980749901</v>
      </c>
      <c r="AU303">
        <v>13797029.57</v>
      </c>
    </row>
    <row r="304" spans="1:47" ht="15" x14ac:dyDescent="0.25">
      <c r="A304" s="150" t="s">
        <v>1075</v>
      </c>
      <c r="B304" s="150" t="s">
        <v>619</v>
      </c>
      <c r="C304" t="s">
        <v>141</v>
      </c>
      <c r="D304" t="s">
        <v>1561</v>
      </c>
      <c r="E304">
        <v>81.844999999999999</v>
      </c>
      <c r="F304" t="s">
        <v>1561</v>
      </c>
      <c r="G304" s="151">
        <v>-2335283</v>
      </c>
      <c r="H304">
        <v>0.32899747582979599</v>
      </c>
      <c r="I304">
        <v>-2009343</v>
      </c>
      <c r="J304">
        <v>0</v>
      </c>
      <c r="K304">
        <v>0.867581202880918</v>
      </c>
      <c r="L304" s="152">
        <v>73437.468999999997</v>
      </c>
      <c r="M304" s="151">
        <v>31162</v>
      </c>
      <c r="N304">
        <v>127</v>
      </c>
      <c r="O304">
        <v>211.57</v>
      </c>
      <c r="P304">
        <v>47.81</v>
      </c>
      <c r="Q304">
        <v>669.36</v>
      </c>
      <c r="R304">
        <v>14264.2</v>
      </c>
      <c r="S304">
        <v>3590.6814469999999</v>
      </c>
      <c r="T304">
        <v>4491.5192095289203</v>
      </c>
      <c r="U304">
        <v>0.63508834901109501</v>
      </c>
      <c r="V304">
        <v>0.13865182287778699</v>
      </c>
      <c r="W304">
        <v>4.4588410964098497E-2</v>
      </c>
      <c r="X304">
        <v>11403.3</v>
      </c>
      <c r="Y304">
        <v>235.33</v>
      </c>
      <c r="Z304">
        <v>74083.972676666803</v>
      </c>
      <c r="AA304">
        <v>13.4035714285714</v>
      </c>
      <c r="AB304">
        <v>15.258069294182601</v>
      </c>
      <c r="AC304">
        <v>23</v>
      </c>
      <c r="AD304">
        <v>156.116584652174</v>
      </c>
      <c r="AE304">
        <v>0.4037</v>
      </c>
      <c r="AF304">
        <v>0.105837463917869</v>
      </c>
      <c r="AG304">
        <v>0.20140215881717499</v>
      </c>
      <c r="AH304">
        <v>0.30835161788031501</v>
      </c>
      <c r="AI304">
        <v>10.574315923158</v>
      </c>
      <c r="AJ304">
        <v>112.450627880639</v>
      </c>
      <c r="AK304">
        <v>16.045536358608299</v>
      </c>
      <c r="AL304">
        <v>57.102435934578203</v>
      </c>
      <c r="AM304">
        <v>0.5</v>
      </c>
      <c r="AN304">
        <v>0.78430411334868699</v>
      </c>
      <c r="AO304">
        <v>11</v>
      </c>
      <c r="AP304">
        <v>0</v>
      </c>
      <c r="AQ304">
        <v>40.82</v>
      </c>
      <c r="AR304">
        <v>3.2051054718663501</v>
      </c>
      <c r="AS304">
        <v>65978.7</v>
      </c>
      <c r="AT304">
        <v>0.31845239628997701</v>
      </c>
      <c r="AU304">
        <v>51218111.539999999</v>
      </c>
    </row>
    <row r="305" spans="1:47" ht="15" x14ac:dyDescent="0.25">
      <c r="A305" s="150" t="s">
        <v>1076</v>
      </c>
      <c r="B305" s="150" t="s">
        <v>226</v>
      </c>
      <c r="C305" t="s">
        <v>145</v>
      </c>
      <c r="D305" t="s">
        <v>1561</v>
      </c>
      <c r="E305">
        <v>109.17100000000001</v>
      </c>
      <c r="F305" t="s">
        <v>1561</v>
      </c>
      <c r="G305" s="151">
        <v>1298978</v>
      </c>
      <c r="H305">
        <v>0.58191612555615602</v>
      </c>
      <c r="I305">
        <v>1298978</v>
      </c>
      <c r="J305">
        <v>0</v>
      </c>
      <c r="K305">
        <v>0.70197532596623602</v>
      </c>
      <c r="L305" s="152">
        <v>246409.36489999999</v>
      </c>
      <c r="M305" s="151">
        <v>72009</v>
      </c>
      <c r="N305">
        <v>56</v>
      </c>
      <c r="O305">
        <v>2.78</v>
      </c>
      <c r="P305">
        <v>0</v>
      </c>
      <c r="Q305">
        <v>-9.1</v>
      </c>
      <c r="R305">
        <v>13405.5</v>
      </c>
      <c r="S305">
        <v>1592.9218350000001</v>
      </c>
      <c r="T305">
        <v>1788.3422833970101</v>
      </c>
      <c r="U305">
        <v>5.1528097736195599E-2</v>
      </c>
      <c r="V305">
        <v>9.3554267212364497E-2</v>
      </c>
      <c r="W305">
        <v>1.70854792758868E-2</v>
      </c>
      <c r="X305">
        <v>11940.6</v>
      </c>
      <c r="Y305">
        <v>99.19</v>
      </c>
      <c r="Z305">
        <v>83058.783949995006</v>
      </c>
      <c r="AA305">
        <v>14.4857142857143</v>
      </c>
      <c r="AB305">
        <v>16.059298669220698</v>
      </c>
      <c r="AC305">
        <v>9.15</v>
      </c>
      <c r="AD305">
        <v>174.08981803278701</v>
      </c>
      <c r="AE305">
        <v>0.39179999999999998</v>
      </c>
      <c r="AF305">
        <v>0.116222575799209</v>
      </c>
      <c r="AG305">
        <v>0.124194093262278</v>
      </c>
      <c r="AH305">
        <v>0.23964324713025201</v>
      </c>
      <c r="AI305">
        <v>168.08734372079201</v>
      </c>
      <c r="AJ305">
        <v>6.5197229878618099</v>
      </c>
      <c r="AK305">
        <v>1.2218751447245599</v>
      </c>
      <c r="AL305">
        <v>1.61365381886088</v>
      </c>
      <c r="AM305">
        <v>0</v>
      </c>
      <c r="AN305">
        <v>0.60763349742871897</v>
      </c>
      <c r="AO305">
        <v>3</v>
      </c>
      <c r="AP305">
        <v>8.23045267489712E-3</v>
      </c>
      <c r="AQ305">
        <v>90.33</v>
      </c>
      <c r="AR305" t="s">
        <v>1556</v>
      </c>
      <c r="AS305" t="s">
        <v>1556</v>
      </c>
      <c r="AT305" t="s">
        <v>1556</v>
      </c>
      <c r="AU305">
        <v>21353844.059999999</v>
      </c>
    </row>
    <row r="306" spans="1:47" ht="15" x14ac:dyDescent="0.25">
      <c r="A306" s="150" t="s">
        <v>1077</v>
      </c>
      <c r="B306" s="150" t="s">
        <v>425</v>
      </c>
      <c r="C306" t="s">
        <v>198</v>
      </c>
      <c r="D306" t="s">
        <v>1561</v>
      </c>
      <c r="E306">
        <v>92.06</v>
      </c>
      <c r="F306" t="s">
        <v>1561</v>
      </c>
      <c r="G306" s="151">
        <v>-21898</v>
      </c>
      <c r="H306">
        <v>0.35455048871464501</v>
      </c>
      <c r="I306">
        <v>-316627</v>
      </c>
      <c r="J306">
        <v>0</v>
      </c>
      <c r="K306">
        <v>0.66633051110486397</v>
      </c>
      <c r="L306" s="152">
        <v>114583.3887</v>
      </c>
      <c r="M306" s="151">
        <v>39067</v>
      </c>
      <c r="N306">
        <v>52</v>
      </c>
      <c r="O306">
        <v>47.01</v>
      </c>
      <c r="P306">
        <v>0</v>
      </c>
      <c r="Q306">
        <v>110.1</v>
      </c>
      <c r="R306">
        <v>12259.7</v>
      </c>
      <c r="S306">
        <v>1437.9608800000001</v>
      </c>
      <c r="T306">
        <v>1735.8929169445501</v>
      </c>
      <c r="U306">
        <v>0.353603728774596</v>
      </c>
      <c r="V306">
        <v>0.13990765033885999</v>
      </c>
      <c r="W306">
        <v>8.297811272863E-3</v>
      </c>
      <c r="X306">
        <v>10155.6</v>
      </c>
      <c r="Y306">
        <v>112.35</v>
      </c>
      <c r="Z306">
        <v>50399.840854472597</v>
      </c>
      <c r="AA306">
        <v>9.6854838709677402</v>
      </c>
      <c r="AB306">
        <v>12.798939741878099</v>
      </c>
      <c r="AC306">
        <v>11</v>
      </c>
      <c r="AD306">
        <v>130.72371636363599</v>
      </c>
      <c r="AE306">
        <v>0.42749999999999999</v>
      </c>
      <c r="AF306">
        <v>0.11299625310162401</v>
      </c>
      <c r="AG306">
        <v>0.14737500272128901</v>
      </c>
      <c r="AH306">
        <v>0.26368221699229599</v>
      </c>
      <c r="AI306">
        <v>200.66748964686701</v>
      </c>
      <c r="AJ306">
        <v>5.29656034267654</v>
      </c>
      <c r="AK306">
        <v>1.29089959522027</v>
      </c>
      <c r="AL306">
        <v>2.5076852698993601</v>
      </c>
      <c r="AM306">
        <v>3.7</v>
      </c>
      <c r="AN306">
        <v>1.2925863982172501</v>
      </c>
      <c r="AO306">
        <v>31</v>
      </c>
      <c r="AP306">
        <v>6.0362173038229397E-2</v>
      </c>
      <c r="AQ306">
        <v>23.13</v>
      </c>
      <c r="AR306">
        <v>3.6194573273647901</v>
      </c>
      <c r="AS306">
        <v>39024.65</v>
      </c>
      <c r="AT306">
        <v>0.45610883841754202</v>
      </c>
      <c r="AU306">
        <v>17629025.969999999</v>
      </c>
    </row>
    <row r="307" spans="1:47" ht="15" x14ac:dyDescent="0.25">
      <c r="A307" s="150" t="s">
        <v>1078</v>
      </c>
      <c r="B307" s="150" t="s">
        <v>552</v>
      </c>
      <c r="C307" t="s">
        <v>269</v>
      </c>
      <c r="D307" t="s">
        <v>1561</v>
      </c>
      <c r="E307">
        <v>88.135999999999996</v>
      </c>
      <c r="F307" t="s">
        <v>1561</v>
      </c>
      <c r="G307" s="151">
        <v>1358893</v>
      </c>
      <c r="H307">
        <v>7.6692592794564293E-2</v>
      </c>
      <c r="I307">
        <v>1148894</v>
      </c>
      <c r="J307">
        <v>0</v>
      </c>
      <c r="K307">
        <v>0.77212905519609099</v>
      </c>
      <c r="L307" s="152">
        <v>150664.3322</v>
      </c>
      <c r="M307" s="151">
        <v>36151.5</v>
      </c>
      <c r="N307">
        <v>110</v>
      </c>
      <c r="O307">
        <v>86.78</v>
      </c>
      <c r="P307">
        <v>0</v>
      </c>
      <c r="Q307">
        <v>165.94</v>
      </c>
      <c r="R307">
        <v>10720.8</v>
      </c>
      <c r="S307">
        <v>2733.9351139999999</v>
      </c>
      <c r="T307">
        <v>3361.47157648851</v>
      </c>
      <c r="U307">
        <v>0.40492862809032998</v>
      </c>
      <c r="V307">
        <v>0.14432656136549399</v>
      </c>
      <c r="W307">
        <v>1.6925415955574102E-2</v>
      </c>
      <c r="X307">
        <v>8719.4</v>
      </c>
      <c r="Y307">
        <v>139.34</v>
      </c>
      <c r="Z307">
        <v>72906.39184728</v>
      </c>
      <c r="AA307">
        <v>15.9513888888889</v>
      </c>
      <c r="AB307">
        <v>19.620605095449999</v>
      </c>
      <c r="AC307">
        <v>17.329999999999998</v>
      </c>
      <c r="AD307">
        <v>157.757363762262</v>
      </c>
      <c r="AE307">
        <v>0.23749999999999999</v>
      </c>
      <c r="AF307">
        <v>0.11566489100487801</v>
      </c>
      <c r="AG307">
        <v>0.15393244623264099</v>
      </c>
      <c r="AH307">
        <v>0.27222754176818298</v>
      </c>
      <c r="AI307">
        <v>156.841688672206</v>
      </c>
      <c r="AJ307">
        <v>4.8666410522510803</v>
      </c>
      <c r="AK307">
        <v>1.3701143203628801</v>
      </c>
      <c r="AL307">
        <v>2.2140357280285499</v>
      </c>
      <c r="AM307">
        <v>1.5</v>
      </c>
      <c r="AN307">
        <v>1.0000036674112101</v>
      </c>
      <c r="AO307">
        <v>45</v>
      </c>
      <c r="AP307">
        <v>2.2222222222222201E-3</v>
      </c>
      <c r="AQ307">
        <v>20.76</v>
      </c>
      <c r="AR307">
        <v>2.8255512096565298</v>
      </c>
      <c r="AS307">
        <v>79879.12</v>
      </c>
      <c r="AT307">
        <v>0.36420030413347998</v>
      </c>
      <c r="AU307">
        <v>29310106.210000001</v>
      </c>
    </row>
    <row r="308" spans="1:47" ht="15" x14ac:dyDescent="0.25">
      <c r="A308" s="150" t="s">
        <v>1079</v>
      </c>
      <c r="B308" s="150" t="s">
        <v>677</v>
      </c>
      <c r="C308" t="s">
        <v>228</v>
      </c>
      <c r="D308" t="s">
        <v>1561</v>
      </c>
      <c r="E308">
        <v>85.119</v>
      </c>
      <c r="F308" t="s">
        <v>1561</v>
      </c>
      <c r="G308" s="151">
        <v>3050</v>
      </c>
      <c r="H308">
        <v>0.18450388478153801</v>
      </c>
      <c r="I308">
        <v>3050</v>
      </c>
      <c r="J308">
        <v>0</v>
      </c>
      <c r="K308">
        <v>0.76992260206771601</v>
      </c>
      <c r="L308" s="152">
        <v>105721.79459999999</v>
      </c>
      <c r="M308" s="151">
        <v>29899</v>
      </c>
      <c r="N308">
        <v>97</v>
      </c>
      <c r="O308">
        <v>220.01</v>
      </c>
      <c r="P308">
        <v>0</v>
      </c>
      <c r="Q308">
        <v>-161.32</v>
      </c>
      <c r="R308">
        <v>13345</v>
      </c>
      <c r="S308">
        <v>2722.6469219999999</v>
      </c>
      <c r="T308">
        <v>3458.8475837044698</v>
      </c>
      <c r="U308">
        <v>0.54019832249111599</v>
      </c>
      <c r="V308">
        <v>0.16649291148887399</v>
      </c>
      <c r="W308">
        <v>1.9990693453567101E-4</v>
      </c>
      <c r="X308">
        <v>10504.6</v>
      </c>
      <c r="Y308">
        <v>222.49</v>
      </c>
      <c r="Z308">
        <v>56262.390669243599</v>
      </c>
      <c r="AA308">
        <v>13.383259911894299</v>
      </c>
      <c r="AB308">
        <v>12.2371653647355</v>
      </c>
      <c r="AC308">
        <v>25.22</v>
      </c>
      <c r="AD308">
        <v>107.955865265662</v>
      </c>
      <c r="AE308">
        <v>0.53439999999999999</v>
      </c>
      <c r="AF308">
        <v>0.15085033906072001</v>
      </c>
      <c r="AG308">
        <v>0.21570745356593901</v>
      </c>
      <c r="AH308">
        <v>0.37090189343685498</v>
      </c>
      <c r="AI308">
        <v>224.060268362627</v>
      </c>
      <c r="AJ308">
        <v>5.2165521107736099</v>
      </c>
      <c r="AK308">
        <v>0.91572335776354596</v>
      </c>
      <c r="AL308">
        <v>2.9822064071523502</v>
      </c>
      <c r="AM308">
        <v>0.5</v>
      </c>
      <c r="AN308">
        <v>1.3737727058232001</v>
      </c>
      <c r="AO308">
        <v>49</v>
      </c>
      <c r="AP308">
        <v>9.2592592592592605E-3</v>
      </c>
      <c r="AQ308">
        <v>19.760000000000002</v>
      </c>
      <c r="AR308">
        <v>3.3901659652618199</v>
      </c>
      <c r="AS308">
        <v>-473.54000000003703</v>
      </c>
      <c r="AT308">
        <v>0.444081738255511</v>
      </c>
      <c r="AU308">
        <v>36333764.390000001</v>
      </c>
    </row>
    <row r="309" spans="1:47" ht="15" x14ac:dyDescent="0.25">
      <c r="A309" s="150" t="s">
        <v>1080</v>
      </c>
      <c r="B309" s="150" t="s">
        <v>583</v>
      </c>
      <c r="C309" t="s">
        <v>223</v>
      </c>
      <c r="D309" t="s">
        <v>1561</v>
      </c>
      <c r="E309">
        <v>87.352000000000004</v>
      </c>
      <c r="F309" t="s">
        <v>1561</v>
      </c>
      <c r="G309" s="151">
        <v>2127731</v>
      </c>
      <c r="H309">
        <v>0.23536545418198199</v>
      </c>
      <c r="I309">
        <v>2127731</v>
      </c>
      <c r="J309">
        <v>0</v>
      </c>
      <c r="K309">
        <v>0.67118369524397303</v>
      </c>
      <c r="L309" s="152">
        <v>265283.97710000002</v>
      </c>
      <c r="M309" s="151">
        <v>38784</v>
      </c>
      <c r="N309">
        <v>72</v>
      </c>
      <c r="O309">
        <v>47.1</v>
      </c>
      <c r="P309">
        <v>0</v>
      </c>
      <c r="Q309">
        <v>-100.42</v>
      </c>
      <c r="R309">
        <v>13666.4</v>
      </c>
      <c r="S309">
        <v>1104.0092440000001</v>
      </c>
      <c r="T309">
        <v>1351.7661084072799</v>
      </c>
      <c r="U309">
        <v>0.33924024371665501</v>
      </c>
      <c r="V309">
        <v>0.18089370364003901</v>
      </c>
      <c r="W309">
        <v>7.4201779056842698E-3</v>
      </c>
      <c r="X309">
        <v>11161.6</v>
      </c>
      <c r="Y309">
        <v>81.19</v>
      </c>
      <c r="Z309">
        <v>59000.294617563697</v>
      </c>
      <c r="AA309">
        <v>10.576470588235299</v>
      </c>
      <c r="AB309">
        <v>13.5978475674344</v>
      </c>
      <c r="AC309">
        <v>8.1999999999999993</v>
      </c>
      <c r="AD309">
        <v>134.63527365853699</v>
      </c>
      <c r="AE309">
        <v>0.23749999999999999</v>
      </c>
      <c r="AF309">
        <v>0.11263309102138901</v>
      </c>
      <c r="AG309">
        <v>0.20133243236949599</v>
      </c>
      <c r="AH309">
        <v>0.31557938173537697</v>
      </c>
      <c r="AI309">
        <v>0</v>
      </c>
      <c r="AJ309" t="s">
        <v>1556</v>
      </c>
      <c r="AK309" t="s">
        <v>1556</v>
      </c>
      <c r="AL309" t="s">
        <v>1556</v>
      </c>
      <c r="AM309">
        <v>2.5</v>
      </c>
      <c r="AN309">
        <v>1.65959108080617</v>
      </c>
      <c r="AO309">
        <v>248</v>
      </c>
      <c r="AP309">
        <v>2.6615969581748999E-2</v>
      </c>
      <c r="AQ309">
        <v>2.04</v>
      </c>
      <c r="AR309">
        <v>3.69584217152223</v>
      </c>
      <c r="AS309">
        <v>-28232.8300000001</v>
      </c>
      <c r="AT309">
        <v>0.47602761638551</v>
      </c>
      <c r="AU309">
        <v>15087857.310000001</v>
      </c>
    </row>
    <row r="310" spans="1:47" ht="15" x14ac:dyDescent="0.25">
      <c r="A310" s="150" t="s">
        <v>1081</v>
      </c>
      <c r="B310" s="150" t="s">
        <v>95</v>
      </c>
      <c r="C310" t="s">
        <v>96</v>
      </c>
      <c r="D310" t="s">
        <v>1561</v>
      </c>
      <c r="E310">
        <v>84.24</v>
      </c>
      <c r="F310" t="s">
        <v>1561</v>
      </c>
      <c r="G310" s="151">
        <v>543731</v>
      </c>
      <c r="H310">
        <v>0.59792624640476699</v>
      </c>
      <c r="I310">
        <v>483309</v>
      </c>
      <c r="J310">
        <v>0</v>
      </c>
      <c r="K310">
        <v>0.61329631719407196</v>
      </c>
      <c r="L310" s="152">
        <v>169717.40229999999</v>
      </c>
      <c r="M310" s="151">
        <v>28239.5</v>
      </c>
      <c r="N310" t="s">
        <v>1556</v>
      </c>
      <c r="O310">
        <v>24.97</v>
      </c>
      <c r="P310">
        <v>0</v>
      </c>
      <c r="Q310">
        <v>12.74</v>
      </c>
      <c r="R310">
        <v>14673.3</v>
      </c>
      <c r="S310">
        <v>724.77328199999999</v>
      </c>
      <c r="T310">
        <v>1024.5831361974699</v>
      </c>
      <c r="U310">
        <v>0.97459556049142504</v>
      </c>
      <c r="V310">
        <v>0.22300378478907601</v>
      </c>
      <c r="W310">
        <v>0</v>
      </c>
      <c r="X310">
        <v>10379.700000000001</v>
      </c>
      <c r="Y310">
        <v>95</v>
      </c>
      <c r="Z310">
        <v>65935.368421052597</v>
      </c>
      <c r="AA310">
        <v>17.157894736842099</v>
      </c>
      <c r="AB310">
        <v>7.6291924421052597</v>
      </c>
      <c r="AC310">
        <v>6</v>
      </c>
      <c r="AD310">
        <v>120.795547</v>
      </c>
      <c r="AE310">
        <v>0.30880000000000002</v>
      </c>
      <c r="AF310">
        <v>0.115129120748739</v>
      </c>
      <c r="AG310">
        <v>0.208991445130259</v>
      </c>
      <c r="AH310">
        <v>0.32830150503660399</v>
      </c>
      <c r="AI310">
        <v>266.79791433040202</v>
      </c>
      <c r="AJ310">
        <v>4.1906764821480298</v>
      </c>
      <c r="AK310">
        <v>0.89022625253402798</v>
      </c>
      <c r="AL310">
        <v>2.4598733502958101</v>
      </c>
      <c r="AM310" t="s">
        <v>1556</v>
      </c>
      <c r="AN310">
        <v>0.70950253662240703</v>
      </c>
      <c r="AO310">
        <v>115</v>
      </c>
      <c r="AP310">
        <v>2.09302325581395E-2</v>
      </c>
      <c r="AQ310">
        <v>0.53</v>
      </c>
      <c r="AR310">
        <v>2.9855169070608301</v>
      </c>
      <c r="AS310">
        <v>22853.14</v>
      </c>
      <c r="AT310">
        <v>0.56391580824182597</v>
      </c>
      <c r="AU310">
        <v>10634828.449999999</v>
      </c>
    </row>
    <row r="311" spans="1:47" ht="15" x14ac:dyDescent="0.25">
      <c r="A311" s="150" t="s">
        <v>1082</v>
      </c>
      <c r="B311" s="150" t="s">
        <v>723</v>
      </c>
      <c r="C311" t="s">
        <v>98</v>
      </c>
      <c r="D311" t="s">
        <v>1561</v>
      </c>
      <c r="E311">
        <v>98.744</v>
      </c>
      <c r="F311" t="s">
        <v>1561</v>
      </c>
      <c r="G311" s="151">
        <v>920097</v>
      </c>
      <c r="H311">
        <v>0.42777306746579302</v>
      </c>
      <c r="I311">
        <v>863784</v>
      </c>
      <c r="J311">
        <v>0</v>
      </c>
      <c r="K311">
        <v>0.71709652099841104</v>
      </c>
      <c r="L311" s="152">
        <v>186827.61009999999</v>
      </c>
      <c r="M311" s="151">
        <v>40726.5</v>
      </c>
      <c r="N311">
        <v>54</v>
      </c>
      <c r="O311">
        <v>26.04</v>
      </c>
      <c r="P311">
        <v>0</v>
      </c>
      <c r="Q311">
        <v>87.02</v>
      </c>
      <c r="R311">
        <v>12677.7</v>
      </c>
      <c r="S311">
        <v>1229.307483</v>
      </c>
      <c r="T311">
        <v>1485.2381333906101</v>
      </c>
      <c r="U311">
        <v>0.26128886827901898</v>
      </c>
      <c r="V311">
        <v>0.16913174439693901</v>
      </c>
      <c r="W311">
        <v>8.1346612936870899E-4</v>
      </c>
      <c r="X311">
        <v>10493.2</v>
      </c>
      <c r="Y311">
        <v>74.28</v>
      </c>
      <c r="Z311">
        <v>57987.701803984899</v>
      </c>
      <c r="AA311">
        <v>11.8795180722892</v>
      </c>
      <c r="AB311">
        <v>16.549643012924101</v>
      </c>
      <c r="AC311">
        <v>7.5</v>
      </c>
      <c r="AD311">
        <v>163.90766439999999</v>
      </c>
      <c r="AE311">
        <v>0.34439999999999998</v>
      </c>
      <c r="AF311">
        <v>0.10965189431448299</v>
      </c>
      <c r="AG311">
        <v>0.165687962729269</v>
      </c>
      <c r="AH311">
        <v>0.27886357301819797</v>
      </c>
      <c r="AI311">
        <v>160.34637609051299</v>
      </c>
      <c r="AJ311">
        <v>8.1496160616898798</v>
      </c>
      <c r="AK311">
        <v>1.23225842782132</v>
      </c>
      <c r="AL311">
        <v>4.4448242903888602</v>
      </c>
      <c r="AM311">
        <v>1.5</v>
      </c>
      <c r="AN311">
        <v>0.84855313206237304</v>
      </c>
      <c r="AO311">
        <v>14</v>
      </c>
      <c r="AP311">
        <v>3.5149384885764501E-3</v>
      </c>
      <c r="AQ311">
        <v>30.93</v>
      </c>
      <c r="AR311">
        <v>2.1439213378194202</v>
      </c>
      <c r="AS311">
        <v>236979.07</v>
      </c>
      <c r="AT311">
        <v>0.54122161215037301</v>
      </c>
      <c r="AU311">
        <v>15584842.43</v>
      </c>
    </row>
    <row r="312" spans="1:47" ht="15" x14ac:dyDescent="0.25">
      <c r="A312" s="150" t="s">
        <v>1083</v>
      </c>
      <c r="B312" s="150" t="s">
        <v>227</v>
      </c>
      <c r="C312" t="s">
        <v>228</v>
      </c>
      <c r="D312" t="s">
        <v>1561</v>
      </c>
      <c r="E312">
        <v>71.667000000000002</v>
      </c>
      <c r="F312" t="s">
        <v>1561</v>
      </c>
      <c r="G312" s="151">
        <v>1221231</v>
      </c>
      <c r="H312">
        <v>0.24454450411568701</v>
      </c>
      <c r="I312">
        <v>1569389</v>
      </c>
      <c r="J312">
        <v>3.38537976567174E-3</v>
      </c>
      <c r="K312">
        <v>0.60208945750248899</v>
      </c>
      <c r="L312" s="152">
        <v>80228.885500000004</v>
      </c>
      <c r="M312" s="151">
        <v>25167</v>
      </c>
      <c r="N312">
        <v>202</v>
      </c>
      <c r="O312">
        <v>1123.3</v>
      </c>
      <c r="P312">
        <v>155.82</v>
      </c>
      <c r="Q312">
        <v>-280.3</v>
      </c>
      <c r="R312">
        <v>17298.900000000001</v>
      </c>
      <c r="S312">
        <v>3243.4888089999999</v>
      </c>
      <c r="T312">
        <v>4997.7717651194898</v>
      </c>
      <c r="U312">
        <v>0.99853843398909004</v>
      </c>
      <c r="V312">
        <v>0.24909990278310801</v>
      </c>
      <c r="W312">
        <v>5.7921861632049803E-3</v>
      </c>
      <c r="X312">
        <v>11226.7</v>
      </c>
      <c r="Y312">
        <v>267.51</v>
      </c>
      <c r="Z312">
        <v>59715.356435273403</v>
      </c>
      <c r="AA312">
        <v>15.515789473684199</v>
      </c>
      <c r="AB312">
        <v>12.124738548091701</v>
      </c>
      <c r="AC312">
        <v>35.78</v>
      </c>
      <c r="AD312">
        <v>90.650889016210201</v>
      </c>
      <c r="AE312">
        <v>0.42749999999999999</v>
      </c>
      <c r="AF312">
        <v>0.116172124363774</v>
      </c>
      <c r="AG312">
        <v>0.18680866433618901</v>
      </c>
      <c r="AH312">
        <v>0.31660984897783401</v>
      </c>
      <c r="AI312">
        <v>268.58116407948398</v>
      </c>
      <c r="AJ312">
        <v>5.7596256629244396</v>
      </c>
      <c r="AK312">
        <v>0.95895425534357304</v>
      </c>
      <c r="AL312">
        <v>2.4228567968409198</v>
      </c>
      <c r="AM312">
        <v>3.5</v>
      </c>
      <c r="AN312">
        <v>0.65265512135541104</v>
      </c>
      <c r="AO312">
        <v>19</v>
      </c>
      <c r="AP312">
        <v>0.45901639344262302</v>
      </c>
      <c r="AQ312">
        <v>34.53</v>
      </c>
      <c r="AR312">
        <v>3.1928031763722502</v>
      </c>
      <c r="AS312">
        <v>-314626.98</v>
      </c>
      <c r="AT312">
        <v>0.50877999567724796</v>
      </c>
      <c r="AU312">
        <v>56108689.079999998</v>
      </c>
    </row>
    <row r="313" spans="1:47" ht="15" x14ac:dyDescent="0.25">
      <c r="A313" s="150" t="s">
        <v>1084</v>
      </c>
      <c r="B313" s="150" t="s">
        <v>229</v>
      </c>
      <c r="C313" t="s">
        <v>109</v>
      </c>
      <c r="D313" t="s">
        <v>1561</v>
      </c>
      <c r="E313">
        <v>64.805999999999997</v>
      </c>
      <c r="F313" t="s">
        <v>1561</v>
      </c>
      <c r="G313" s="151">
        <v>459115</v>
      </c>
      <c r="H313">
        <v>0.14371528590220101</v>
      </c>
      <c r="I313">
        <v>459115</v>
      </c>
      <c r="J313">
        <v>3.36858766523828E-3</v>
      </c>
      <c r="K313">
        <v>0.65242190378839404</v>
      </c>
      <c r="L313" s="152">
        <v>65021.633800000003</v>
      </c>
      <c r="M313" s="151">
        <v>28133.5</v>
      </c>
      <c r="N313">
        <v>37</v>
      </c>
      <c r="O313">
        <v>550.89</v>
      </c>
      <c r="P313">
        <v>227.77</v>
      </c>
      <c r="Q313">
        <v>-129</v>
      </c>
      <c r="R313">
        <v>12871.3</v>
      </c>
      <c r="S313">
        <v>3373.0965409999999</v>
      </c>
      <c r="T313">
        <v>4921.52877956264</v>
      </c>
      <c r="U313">
        <v>0.99949949935334503</v>
      </c>
      <c r="V313">
        <v>0.19104680407663399</v>
      </c>
      <c r="W313">
        <v>8.8939049432324E-4</v>
      </c>
      <c r="X313">
        <v>8821.7000000000007</v>
      </c>
      <c r="Y313">
        <v>197.93</v>
      </c>
      <c r="Z313">
        <v>68509.803971100904</v>
      </c>
      <c r="AA313">
        <v>12.8238095238095</v>
      </c>
      <c r="AB313">
        <v>17.041866018289301</v>
      </c>
      <c r="AC313">
        <v>31</v>
      </c>
      <c r="AD313">
        <v>108.80956583871</v>
      </c>
      <c r="AE313">
        <v>0.73619999999999997</v>
      </c>
      <c r="AF313">
        <v>0.110450026210486</v>
      </c>
      <c r="AG313">
        <v>0.14954269406908099</v>
      </c>
      <c r="AH313">
        <v>0.26996547188731501</v>
      </c>
      <c r="AI313">
        <v>158.01504449142899</v>
      </c>
      <c r="AJ313">
        <v>7.1836222138836803</v>
      </c>
      <c r="AK313">
        <v>1.71459660412758</v>
      </c>
      <c r="AL313">
        <v>3.6199257973733601</v>
      </c>
      <c r="AM313">
        <v>1.5</v>
      </c>
      <c r="AN313">
        <v>0</v>
      </c>
      <c r="AO313">
        <v>5</v>
      </c>
      <c r="AP313">
        <v>0.16993464052287599</v>
      </c>
      <c r="AQ313">
        <v>0</v>
      </c>
      <c r="AR313">
        <v>6.7579298900643003</v>
      </c>
      <c r="AS313">
        <v>-613159.47</v>
      </c>
      <c r="AT313">
        <v>0.147017895731065</v>
      </c>
      <c r="AU313">
        <v>43416118.149999999</v>
      </c>
    </row>
    <row r="314" spans="1:47" ht="15" x14ac:dyDescent="0.25">
      <c r="A314" s="150" t="s">
        <v>1085</v>
      </c>
      <c r="B314" s="150" t="s">
        <v>403</v>
      </c>
      <c r="C314" t="s">
        <v>102</v>
      </c>
      <c r="D314" t="s">
        <v>1561</v>
      </c>
      <c r="E314">
        <v>83.331000000000003</v>
      </c>
      <c r="F314" t="s">
        <v>1561</v>
      </c>
      <c r="G314" s="151">
        <v>-909424</v>
      </c>
      <c r="H314">
        <v>0.114529422842856</v>
      </c>
      <c r="I314">
        <v>-909424</v>
      </c>
      <c r="J314">
        <v>0</v>
      </c>
      <c r="K314">
        <v>0.790380580695208</v>
      </c>
      <c r="L314" s="152">
        <v>157484.68280000001</v>
      </c>
      <c r="M314" s="151">
        <v>36475</v>
      </c>
      <c r="N314">
        <v>80</v>
      </c>
      <c r="O314">
        <v>26.41</v>
      </c>
      <c r="P314">
        <v>0</v>
      </c>
      <c r="Q314">
        <v>-33.479999999999997</v>
      </c>
      <c r="R314">
        <v>12659.2</v>
      </c>
      <c r="S314">
        <v>823.58679900000004</v>
      </c>
      <c r="T314">
        <v>956.17480986300404</v>
      </c>
      <c r="U314">
        <v>0.38034994050457099</v>
      </c>
      <c r="V314">
        <v>0.12400873972726199</v>
      </c>
      <c r="W314">
        <v>0</v>
      </c>
      <c r="X314">
        <v>10903.9</v>
      </c>
      <c r="Y314">
        <v>71.33</v>
      </c>
      <c r="Z314">
        <v>42648.939296228797</v>
      </c>
      <c r="AA314">
        <v>11.9649122807018</v>
      </c>
      <c r="AB314">
        <v>11.5461488714426</v>
      </c>
      <c r="AC314">
        <v>7.25</v>
      </c>
      <c r="AD314">
        <v>113.59817917241401</v>
      </c>
      <c r="AE314">
        <v>0.26119999999999999</v>
      </c>
      <c r="AF314">
        <v>0.121773866344096</v>
      </c>
      <c r="AG314">
        <v>0.21643112850243901</v>
      </c>
      <c r="AH314">
        <v>0.335753145186788</v>
      </c>
      <c r="AI314">
        <v>218.35949801327499</v>
      </c>
      <c r="AJ314">
        <v>4.7967420122554696</v>
      </c>
      <c r="AK314">
        <v>0.86288203827889598</v>
      </c>
      <c r="AL314">
        <v>2.64634493266162</v>
      </c>
      <c r="AM314">
        <v>4</v>
      </c>
      <c r="AN314">
        <v>1.1910681070139799</v>
      </c>
      <c r="AO314">
        <v>101</v>
      </c>
      <c r="AP314">
        <v>9.9143206854345203E-2</v>
      </c>
      <c r="AQ314">
        <v>2.79</v>
      </c>
      <c r="AR314">
        <v>4.0949130414894102</v>
      </c>
      <c r="AS314">
        <v>11715.25</v>
      </c>
      <c r="AT314">
        <v>0.455952750970049</v>
      </c>
      <c r="AU314">
        <v>10425989.99</v>
      </c>
    </row>
    <row r="315" spans="1:47" ht="15" x14ac:dyDescent="0.25">
      <c r="A315" s="150" t="s">
        <v>1086</v>
      </c>
      <c r="B315" s="150" t="s">
        <v>741</v>
      </c>
      <c r="C315" t="s">
        <v>192</v>
      </c>
      <c r="D315" t="s">
        <v>1561</v>
      </c>
      <c r="E315">
        <v>102.432</v>
      </c>
      <c r="F315" t="s">
        <v>1561</v>
      </c>
      <c r="G315" s="151">
        <v>169228</v>
      </c>
      <c r="H315">
        <v>0.275167207422506</v>
      </c>
      <c r="I315">
        <v>169328</v>
      </c>
      <c r="J315">
        <v>0</v>
      </c>
      <c r="K315">
        <v>0.74923474158379799</v>
      </c>
      <c r="L315" s="152">
        <v>148765.87530000001</v>
      </c>
      <c r="M315" s="151">
        <v>33887</v>
      </c>
      <c r="N315">
        <v>23</v>
      </c>
      <c r="O315">
        <v>33.58</v>
      </c>
      <c r="P315">
        <v>0</v>
      </c>
      <c r="Q315">
        <v>19.93</v>
      </c>
      <c r="R315">
        <v>13731.6</v>
      </c>
      <c r="S315">
        <v>611.32921399999998</v>
      </c>
      <c r="T315">
        <v>715.34252849738198</v>
      </c>
      <c r="U315">
        <v>0.39378978705244699</v>
      </c>
      <c r="V315">
        <v>0.130403175857387</v>
      </c>
      <c r="W315">
        <v>0</v>
      </c>
      <c r="X315">
        <v>11735</v>
      </c>
      <c r="Y315">
        <v>49.4</v>
      </c>
      <c r="Z315">
        <v>67261.615587044507</v>
      </c>
      <c r="AA315">
        <v>13.05</v>
      </c>
      <c r="AB315">
        <v>12.375085303643701</v>
      </c>
      <c r="AC315">
        <v>4.1100000000000003</v>
      </c>
      <c r="AD315">
        <v>148.74190121654499</v>
      </c>
      <c r="AE315">
        <v>0.23749999999999999</v>
      </c>
      <c r="AF315">
        <v>0.11371601110731</v>
      </c>
      <c r="AG315">
        <v>0.15937963570688801</v>
      </c>
      <c r="AH315">
        <v>0.27318114192160098</v>
      </c>
      <c r="AI315">
        <v>216.061979331483</v>
      </c>
      <c r="AJ315">
        <v>7.3869354582276596</v>
      </c>
      <c r="AK315">
        <v>1.8492567664761299</v>
      </c>
      <c r="AL315">
        <v>2.35938819699436</v>
      </c>
      <c r="AM315">
        <v>5.5</v>
      </c>
      <c r="AN315">
        <v>1.5046442910444799</v>
      </c>
      <c r="AO315">
        <v>78</v>
      </c>
      <c r="AP315">
        <v>0.86363636363636398</v>
      </c>
      <c r="AQ315">
        <v>3.19</v>
      </c>
      <c r="AR315">
        <v>3.4112414279951602</v>
      </c>
      <c r="AS315">
        <v>576.49000000002002</v>
      </c>
      <c r="AT315">
        <v>0.41618782801663701</v>
      </c>
      <c r="AU315">
        <v>8394521.5299999993</v>
      </c>
    </row>
    <row r="316" spans="1:47" ht="15" x14ac:dyDescent="0.25">
      <c r="A316" s="150" t="s">
        <v>1087</v>
      </c>
      <c r="B316" s="150" t="s">
        <v>476</v>
      </c>
      <c r="C316" t="s">
        <v>204</v>
      </c>
      <c r="D316" t="s">
        <v>1561</v>
      </c>
      <c r="E316">
        <v>87.706999999999994</v>
      </c>
      <c r="F316" t="s">
        <v>1561</v>
      </c>
      <c r="G316" s="151">
        <v>317281</v>
      </c>
      <c r="H316">
        <v>3.96050186737179E-2</v>
      </c>
      <c r="I316">
        <v>-78985</v>
      </c>
      <c r="J316">
        <v>3.11063684399377E-2</v>
      </c>
      <c r="K316">
        <v>0.63679214523922201</v>
      </c>
      <c r="L316" s="152">
        <v>319426.77380000002</v>
      </c>
      <c r="M316" s="151">
        <v>34930</v>
      </c>
      <c r="N316">
        <v>24</v>
      </c>
      <c r="O316">
        <v>41.86</v>
      </c>
      <c r="P316">
        <v>0</v>
      </c>
      <c r="Q316">
        <v>81.89</v>
      </c>
      <c r="R316">
        <v>14011.4</v>
      </c>
      <c r="S316">
        <v>1081.2697920000001</v>
      </c>
      <c r="T316">
        <v>1303.18264835027</v>
      </c>
      <c r="U316">
        <v>0.227711424865183</v>
      </c>
      <c r="V316">
        <v>0.19382699909922199</v>
      </c>
      <c r="W316">
        <v>9.2483856240015995E-4</v>
      </c>
      <c r="X316">
        <v>11625.5</v>
      </c>
      <c r="Y316">
        <v>71.75</v>
      </c>
      <c r="Z316">
        <v>64779.254355400699</v>
      </c>
      <c r="AA316">
        <v>16.835616438356201</v>
      </c>
      <c r="AB316">
        <v>15.0699622578397</v>
      </c>
      <c r="AC316">
        <v>13</v>
      </c>
      <c r="AD316">
        <v>83.174599384615405</v>
      </c>
      <c r="AE316">
        <v>0.45119999999999999</v>
      </c>
      <c r="AF316">
        <v>0.11030811250657301</v>
      </c>
      <c r="AG316">
        <v>0.179377912203108</v>
      </c>
      <c r="AH316">
        <v>0.295057718074132</v>
      </c>
      <c r="AI316">
        <v>137.68071678451199</v>
      </c>
      <c r="AJ316">
        <v>8.2508885604890203</v>
      </c>
      <c r="AK316">
        <v>1.1904935850070499</v>
      </c>
      <c r="AL316">
        <v>5.2429799153624002</v>
      </c>
      <c r="AM316">
        <v>1.5</v>
      </c>
      <c r="AN316">
        <v>1.04271968398596</v>
      </c>
      <c r="AO316">
        <v>75</v>
      </c>
      <c r="AP316">
        <v>0.86301369863013699</v>
      </c>
      <c r="AQ316">
        <v>5.43</v>
      </c>
      <c r="AR316">
        <v>3.9074192710323201</v>
      </c>
      <c r="AS316">
        <v>-37389.08</v>
      </c>
      <c r="AT316">
        <v>0.49794849597228602</v>
      </c>
      <c r="AU316">
        <v>15150088.539999999</v>
      </c>
    </row>
    <row r="317" spans="1:47" ht="15" x14ac:dyDescent="0.25">
      <c r="A317" s="150" t="s">
        <v>1088</v>
      </c>
      <c r="B317" s="150" t="s">
        <v>230</v>
      </c>
      <c r="C317" t="s">
        <v>145</v>
      </c>
      <c r="D317" t="s">
        <v>1561</v>
      </c>
      <c r="E317">
        <v>107.39100000000001</v>
      </c>
      <c r="F317" t="s">
        <v>1561</v>
      </c>
      <c r="G317" s="151">
        <v>-644704</v>
      </c>
      <c r="H317">
        <v>0.63558242216772398</v>
      </c>
      <c r="I317">
        <v>-644704</v>
      </c>
      <c r="J317">
        <v>1.26994492137667E-2</v>
      </c>
      <c r="K317">
        <v>0.72353397382201601</v>
      </c>
      <c r="L317" s="152">
        <v>235598.59</v>
      </c>
      <c r="M317" s="151">
        <v>58986.5</v>
      </c>
      <c r="N317">
        <v>20</v>
      </c>
      <c r="O317">
        <v>10.93</v>
      </c>
      <c r="P317">
        <v>0</v>
      </c>
      <c r="Q317">
        <v>-13.63</v>
      </c>
      <c r="R317">
        <v>15898.3</v>
      </c>
      <c r="S317">
        <v>1568.2947610000001</v>
      </c>
      <c r="T317">
        <v>1743.70580188248</v>
      </c>
      <c r="U317">
        <v>5.93471070072649E-2</v>
      </c>
      <c r="V317">
        <v>9.1117392950342199E-2</v>
      </c>
      <c r="W317">
        <v>4.7306432339730298E-3</v>
      </c>
      <c r="X317">
        <v>14299</v>
      </c>
      <c r="Y317">
        <v>114.18</v>
      </c>
      <c r="Z317">
        <v>77205.154142581901</v>
      </c>
      <c r="AA317">
        <v>15.7421875</v>
      </c>
      <c r="AB317">
        <v>13.735284296724499</v>
      </c>
      <c r="AC317">
        <v>9.8000000000000007</v>
      </c>
      <c r="AD317">
        <v>160.030077653061</v>
      </c>
      <c r="AE317">
        <v>0.23749999999999999</v>
      </c>
      <c r="AF317">
        <v>0.12667721785371899</v>
      </c>
      <c r="AG317">
        <v>0.104602941738525</v>
      </c>
      <c r="AH317">
        <v>0.23089743527971501</v>
      </c>
      <c r="AI317">
        <v>172.48160660022799</v>
      </c>
      <c r="AJ317">
        <v>9.3965304877598008</v>
      </c>
      <c r="AK317">
        <v>1.7384798633651499</v>
      </c>
      <c r="AL317">
        <v>2.40624268951801</v>
      </c>
      <c r="AM317">
        <v>5.75</v>
      </c>
      <c r="AN317">
        <v>0.57660607115319595</v>
      </c>
      <c r="AO317">
        <v>4</v>
      </c>
      <c r="AP317">
        <v>0.111506524317912</v>
      </c>
      <c r="AQ317">
        <v>63</v>
      </c>
      <c r="AR317">
        <v>4.5154483232709701</v>
      </c>
      <c r="AS317">
        <v>-28441.98</v>
      </c>
      <c r="AT317">
        <v>9.1567962303200995E-2</v>
      </c>
      <c r="AU317">
        <v>24933256.140000001</v>
      </c>
    </row>
    <row r="318" spans="1:47" ht="15" x14ac:dyDescent="0.25">
      <c r="A318" s="150" t="s">
        <v>1089</v>
      </c>
      <c r="B318" s="150" t="s">
        <v>231</v>
      </c>
      <c r="C318" t="s">
        <v>119</v>
      </c>
      <c r="D318" t="s">
        <v>1561</v>
      </c>
      <c r="E318">
        <v>81.272000000000006</v>
      </c>
      <c r="F318" t="s">
        <v>1561</v>
      </c>
      <c r="G318" s="151">
        <v>2133964</v>
      </c>
      <c r="H318">
        <v>0.267394119097354</v>
      </c>
      <c r="I318">
        <v>2133964</v>
      </c>
      <c r="J318">
        <v>4.0301584425647703E-3</v>
      </c>
      <c r="K318">
        <v>0.69510947840846005</v>
      </c>
      <c r="L318" s="152">
        <v>207481.03649999999</v>
      </c>
      <c r="M318" s="151">
        <v>32053</v>
      </c>
      <c r="N318">
        <v>0</v>
      </c>
      <c r="O318">
        <v>95.12</v>
      </c>
      <c r="P318">
        <v>1</v>
      </c>
      <c r="Q318">
        <v>-69.739999999999995</v>
      </c>
      <c r="R318">
        <v>11937.8</v>
      </c>
      <c r="S318">
        <v>2224.6009979999999</v>
      </c>
      <c r="T318">
        <v>2757.92604715068</v>
      </c>
      <c r="U318">
        <v>0.53859238878720195</v>
      </c>
      <c r="V318">
        <v>0.16535684308675</v>
      </c>
      <c r="W318">
        <v>2.8659642971637501E-3</v>
      </c>
      <c r="X318">
        <v>9629.2999999999993</v>
      </c>
      <c r="Y318">
        <v>150.03</v>
      </c>
      <c r="Z318">
        <v>54590.5085649537</v>
      </c>
      <c r="AA318">
        <v>17.119205298013199</v>
      </c>
      <c r="AB318">
        <v>14.827707778444299</v>
      </c>
      <c r="AC318">
        <v>17</v>
      </c>
      <c r="AD318">
        <v>130.858882235294</v>
      </c>
      <c r="AE318">
        <v>0.46310000000000001</v>
      </c>
      <c r="AF318">
        <v>0.13257163410746101</v>
      </c>
      <c r="AG318">
        <v>0.19428760779878099</v>
      </c>
      <c r="AH318">
        <v>0.33129849602129002</v>
      </c>
      <c r="AI318">
        <v>215.17926155313199</v>
      </c>
      <c r="AJ318">
        <v>5.7383561944314501</v>
      </c>
      <c r="AK318">
        <v>0.72811664382645902</v>
      </c>
      <c r="AL318">
        <v>3.7976981457650898</v>
      </c>
      <c r="AM318">
        <v>2.95</v>
      </c>
      <c r="AN318">
        <v>0.99312449895213095</v>
      </c>
      <c r="AO318">
        <v>71</v>
      </c>
      <c r="AP318">
        <v>0</v>
      </c>
      <c r="AQ318">
        <v>5.49</v>
      </c>
      <c r="AR318">
        <v>2.9563320637315602</v>
      </c>
      <c r="AS318">
        <v>64715.26</v>
      </c>
      <c r="AT318">
        <v>0.39508957671818301</v>
      </c>
      <c r="AU318">
        <v>26556767.82</v>
      </c>
    </row>
    <row r="319" spans="1:47" ht="15" x14ac:dyDescent="0.25">
      <c r="A319" s="150" t="s">
        <v>1090</v>
      </c>
      <c r="B319" s="150" t="s">
        <v>232</v>
      </c>
      <c r="C319" t="s">
        <v>233</v>
      </c>
      <c r="D319" t="s">
        <v>1561</v>
      </c>
      <c r="E319">
        <v>67.281999999999996</v>
      </c>
      <c r="F319" t="s">
        <v>1561</v>
      </c>
      <c r="G319" s="151">
        <v>1007850</v>
      </c>
      <c r="H319">
        <v>0.25294876369608099</v>
      </c>
      <c r="I319">
        <v>1007851</v>
      </c>
      <c r="J319">
        <v>3.2912979710784098E-3</v>
      </c>
      <c r="K319">
        <v>0.67919428196335596</v>
      </c>
      <c r="L319" s="152">
        <v>73839.272299999997</v>
      </c>
      <c r="M319" s="151">
        <v>28114.5</v>
      </c>
      <c r="N319">
        <v>49</v>
      </c>
      <c r="O319">
        <v>450.77</v>
      </c>
      <c r="P319">
        <v>43.99</v>
      </c>
      <c r="Q319">
        <v>-510.57</v>
      </c>
      <c r="R319">
        <v>14246.2</v>
      </c>
      <c r="S319">
        <v>4235.1755540000004</v>
      </c>
      <c r="T319">
        <v>6090.3817155509496</v>
      </c>
      <c r="U319">
        <v>1</v>
      </c>
      <c r="V319">
        <v>0.19771903769352001</v>
      </c>
      <c r="W319">
        <v>1.9585387416032499E-2</v>
      </c>
      <c r="X319">
        <v>9906.7000000000007</v>
      </c>
      <c r="Y319">
        <v>313.64</v>
      </c>
      <c r="Z319">
        <v>61159.530417038601</v>
      </c>
      <c r="AA319">
        <v>11.5173501577287</v>
      </c>
      <c r="AB319">
        <v>13.5033017280959</v>
      </c>
      <c r="AC319">
        <v>58</v>
      </c>
      <c r="AD319">
        <v>73.020268172413793</v>
      </c>
      <c r="AE319">
        <v>0.45119999999999999</v>
      </c>
      <c r="AF319">
        <v>0.118172728504124</v>
      </c>
      <c r="AG319">
        <v>0.14880121090557899</v>
      </c>
      <c r="AH319">
        <v>0.27066948182226203</v>
      </c>
      <c r="AI319">
        <v>197.49263975847001</v>
      </c>
      <c r="AJ319">
        <v>5.7241525030606804</v>
      </c>
      <c r="AK319">
        <v>1.0686284934769299</v>
      </c>
      <c r="AL319">
        <v>2.0067911541625199</v>
      </c>
      <c r="AM319">
        <v>0.5</v>
      </c>
      <c r="AN319">
        <v>0.39856805549440499</v>
      </c>
      <c r="AO319">
        <v>9</v>
      </c>
      <c r="AP319">
        <v>5.2770448548812698E-3</v>
      </c>
      <c r="AQ319">
        <v>31.78</v>
      </c>
      <c r="AR319">
        <v>3.12703956818762</v>
      </c>
      <c r="AS319">
        <v>812306.47000000102</v>
      </c>
      <c r="AT319">
        <v>0.81264767225645795</v>
      </c>
      <c r="AU319">
        <v>60335363.170000002</v>
      </c>
    </row>
    <row r="320" spans="1:47" ht="15" x14ac:dyDescent="0.25">
      <c r="A320" s="150" t="s">
        <v>1091</v>
      </c>
      <c r="B320" s="150" t="s">
        <v>607</v>
      </c>
      <c r="C320" t="s">
        <v>139</v>
      </c>
      <c r="D320" t="s">
        <v>1561</v>
      </c>
      <c r="E320">
        <v>107.973</v>
      </c>
      <c r="F320" t="s">
        <v>1561</v>
      </c>
      <c r="G320" s="151">
        <v>-145756</v>
      </c>
      <c r="H320">
        <v>0.67931309060580303</v>
      </c>
      <c r="I320">
        <v>-145756</v>
      </c>
      <c r="J320">
        <v>0</v>
      </c>
      <c r="K320">
        <v>0.75571736395196798</v>
      </c>
      <c r="L320" s="152">
        <v>151591.4485</v>
      </c>
      <c r="M320" s="151">
        <v>43582</v>
      </c>
      <c r="N320">
        <v>18</v>
      </c>
      <c r="O320">
        <v>2</v>
      </c>
      <c r="P320">
        <v>0</v>
      </c>
      <c r="Q320">
        <v>46.84</v>
      </c>
      <c r="R320">
        <v>10447.5</v>
      </c>
      <c r="S320">
        <v>855.36897099999999</v>
      </c>
      <c r="T320">
        <v>937.389262884809</v>
      </c>
      <c r="U320">
        <v>2.30545924257054E-2</v>
      </c>
      <c r="V320">
        <v>0.10657126934757601</v>
      </c>
      <c r="W320">
        <v>3.50725838990014E-3</v>
      </c>
      <c r="X320">
        <v>9533.4</v>
      </c>
      <c r="Y320">
        <v>57.75</v>
      </c>
      <c r="Z320">
        <v>61250.484848484797</v>
      </c>
      <c r="AA320">
        <v>14.7796610169492</v>
      </c>
      <c r="AB320">
        <v>14.8115839134199</v>
      </c>
      <c r="AC320">
        <v>9</v>
      </c>
      <c r="AD320">
        <v>95.040996777777806</v>
      </c>
      <c r="AE320">
        <v>0.21379999999999999</v>
      </c>
      <c r="AF320">
        <v>0.122792383639146</v>
      </c>
      <c r="AG320">
        <v>0.158918499895916</v>
      </c>
      <c r="AH320">
        <v>0.28488730227229297</v>
      </c>
      <c r="AI320">
        <v>178.03077404359101</v>
      </c>
      <c r="AJ320">
        <v>4.3419949173244401</v>
      </c>
      <c r="AK320">
        <v>1.07978086707556</v>
      </c>
      <c r="AL320">
        <v>2.8038345963409999</v>
      </c>
      <c r="AM320">
        <v>2.2999999999999998</v>
      </c>
      <c r="AN320">
        <v>1.44957001515888</v>
      </c>
      <c r="AO320">
        <v>53</v>
      </c>
      <c r="AP320">
        <v>0</v>
      </c>
      <c r="AQ320">
        <v>7.34</v>
      </c>
      <c r="AR320">
        <v>2.9831454735827401</v>
      </c>
      <c r="AS320">
        <v>131417.67000000001</v>
      </c>
      <c r="AT320">
        <v>0.78158603726630205</v>
      </c>
      <c r="AU320">
        <v>8936479.25</v>
      </c>
    </row>
    <row r="321" spans="1:47" ht="15" x14ac:dyDescent="0.25">
      <c r="A321" s="150" t="s">
        <v>1092</v>
      </c>
      <c r="B321" s="150" t="s">
        <v>712</v>
      </c>
      <c r="C321" t="s">
        <v>100</v>
      </c>
      <c r="D321" t="s">
        <v>1561</v>
      </c>
      <c r="E321">
        <v>90.581000000000003</v>
      </c>
      <c r="F321" t="s">
        <v>1561</v>
      </c>
      <c r="G321" s="151">
        <v>1238021</v>
      </c>
      <c r="H321">
        <v>0.32557499099072801</v>
      </c>
      <c r="I321">
        <v>1238021</v>
      </c>
      <c r="J321">
        <v>7.7370998880962197E-3</v>
      </c>
      <c r="K321">
        <v>0.69188221102661096</v>
      </c>
      <c r="L321" s="152">
        <v>240853.5104</v>
      </c>
      <c r="M321" s="151">
        <v>34962</v>
      </c>
      <c r="N321">
        <v>177</v>
      </c>
      <c r="O321">
        <v>44.93</v>
      </c>
      <c r="P321">
        <v>0</v>
      </c>
      <c r="Q321">
        <v>143.22999999999999</v>
      </c>
      <c r="R321">
        <v>13112</v>
      </c>
      <c r="S321">
        <v>1905.8444099999999</v>
      </c>
      <c r="T321">
        <v>2248.6261889921302</v>
      </c>
      <c r="U321">
        <v>0.43568138754831498</v>
      </c>
      <c r="V321">
        <v>0.13040130332569999</v>
      </c>
      <c r="W321">
        <v>6.5433589093455997E-3</v>
      </c>
      <c r="X321">
        <v>11113.2</v>
      </c>
      <c r="Y321">
        <v>142.6</v>
      </c>
      <c r="Z321">
        <v>57630.956521739099</v>
      </c>
      <c r="AA321">
        <v>13.3092105263158</v>
      </c>
      <c r="AB321">
        <v>13.3649678120617</v>
      </c>
      <c r="AC321">
        <v>13.3</v>
      </c>
      <c r="AD321">
        <v>143.29657218045099</v>
      </c>
      <c r="AE321">
        <v>0.30880000000000002</v>
      </c>
      <c r="AF321">
        <v>0.10430129212021599</v>
      </c>
      <c r="AG321">
        <v>0.19239819935716501</v>
      </c>
      <c r="AH321">
        <v>0.315417298471384</v>
      </c>
      <c r="AI321">
        <v>191.62109880732601</v>
      </c>
      <c r="AJ321">
        <v>7.9475167579408499</v>
      </c>
      <c r="AK321">
        <v>0.895420728368018</v>
      </c>
      <c r="AL321">
        <v>2.9047585980284798</v>
      </c>
      <c r="AM321">
        <v>2</v>
      </c>
      <c r="AN321">
        <v>1.1917132804791499</v>
      </c>
      <c r="AO321">
        <v>91</v>
      </c>
      <c r="AP321">
        <v>0</v>
      </c>
      <c r="AQ321">
        <v>10.76</v>
      </c>
      <c r="AR321">
        <v>2.75746235061137</v>
      </c>
      <c r="AS321">
        <v>237030.89</v>
      </c>
      <c r="AT321">
        <v>0.51084384631843505</v>
      </c>
      <c r="AU321">
        <v>24989391.079999998</v>
      </c>
    </row>
    <row r="322" spans="1:47" ht="15" x14ac:dyDescent="0.25">
      <c r="A322" s="150" t="s">
        <v>1093</v>
      </c>
      <c r="B322" s="150" t="s">
        <v>234</v>
      </c>
      <c r="C322" t="s">
        <v>113</v>
      </c>
      <c r="D322" t="s">
        <v>1561</v>
      </c>
      <c r="E322">
        <v>85.028999999999996</v>
      </c>
      <c r="F322" t="s">
        <v>1561</v>
      </c>
      <c r="G322" s="151">
        <v>257533</v>
      </c>
      <c r="H322">
        <v>0.34362239690358698</v>
      </c>
      <c r="I322">
        <v>33602</v>
      </c>
      <c r="J322">
        <v>1.39434640576203E-2</v>
      </c>
      <c r="K322">
        <v>0.56992588895912</v>
      </c>
      <c r="L322" s="152">
        <v>153939.70610000001</v>
      </c>
      <c r="M322" s="151">
        <v>30931</v>
      </c>
      <c r="N322">
        <v>30</v>
      </c>
      <c r="O322">
        <v>36.880000000000003</v>
      </c>
      <c r="P322">
        <v>0</v>
      </c>
      <c r="Q322">
        <v>47.34</v>
      </c>
      <c r="R322">
        <v>12754.3</v>
      </c>
      <c r="S322">
        <v>1369.6984769999999</v>
      </c>
      <c r="T322">
        <v>1748.5764946807799</v>
      </c>
      <c r="U322">
        <v>0.52156808158588597</v>
      </c>
      <c r="V322">
        <v>0.214030422697185</v>
      </c>
      <c r="W322">
        <v>0</v>
      </c>
      <c r="X322">
        <v>9990.7000000000007</v>
      </c>
      <c r="Y322">
        <v>93</v>
      </c>
      <c r="Z322">
        <v>62846.634408602098</v>
      </c>
      <c r="AA322">
        <v>12.9677419354839</v>
      </c>
      <c r="AB322">
        <v>14.7279406129032</v>
      </c>
      <c r="AC322">
        <v>15</v>
      </c>
      <c r="AD322">
        <v>91.313231799999997</v>
      </c>
      <c r="AE322">
        <v>0.53439999999999999</v>
      </c>
      <c r="AF322">
        <v>0.100571525199287</v>
      </c>
      <c r="AG322">
        <v>0.22137183598857699</v>
      </c>
      <c r="AH322">
        <v>0.325383321990459</v>
      </c>
      <c r="AI322">
        <v>264.34431086835502</v>
      </c>
      <c r="AJ322">
        <v>3.9509174142159602</v>
      </c>
      <c r="AK322">
        <v>1.01874154864226</v>
      </c>
      <c r="AL322">
        <v>2.2914286385028402</v>
      </c>
      <c r="AM322">
        <v>2</v>
      </c>
      <c r="AN322">
        <v>1.25783462917783</v>
      </c>
      <c r="AO322">
        <v>26</v>
      </c>
      <c r="AP322">
        <v>0</v>
      </c>
      <c r="AQ322">
        <v>20.190000000000001</v>
      </c>
      <c r="AR322">
        <v>2.8033108709849799</v>
      </c>
      <c r="AS322">
        <v>50005.17</v>
      </c>
      <c r="AT322">
        <v>0.13455110561858699</v>
      </c>
      <c r="AU322">
        <v>17469581.449999999</v>
      </c>
    </row>
    <row r="323" spans="1:47" ht="15" x14ac:dyDescent="0.25">
      <c r="A323" s="150" t="s">
        <v>1094</v>
      </c>
      <c r="B323" s="150" t="s">
        <v>370</v>
      </c>
      <c r="C323" t="s">
        <v>371</v>
      </c>
      <c r="D323" t="s">
        <v>1561</v>
      </c>
      <c r="E323">
        <v>97.358999999999995</v>
      </c>
      <c r="F323" t="s">
        <v>1561</v>
      </c>
      <c r="G323" s="151">
        <v>1950318</v>
      </c>
      <c r="H323">
        <v>0.49308450830321598</v>
      </c>
      <c r="I323">
        <v>2023578</v>
      </c>
      <c r="J323">
        <v>0</v>
      </c>
      <c r="K323">
        <v>0.84652884949018603</v>
      </c>
      <c r="L323" s="152">
        <v>168356.2188</v>
      </c>
      <c r="M323" s="151">
        <v>48870</v>
      </c>
      <c r="N323">
        <v>275</v>
      </c>
      <c r="O323">
        <v>104.12</v>
      </c>
      <c r="P323">
        <v>0</v>
      </c>
      <c r="Q323">
        <v>-144.69999999999999</v>
      </c>
      <c r="R323">
        <v>11698.3</v>
      </c>
      <c r="S323">
        <v>4967.7118739999996</v>
      </c>
      <c r="T323">
        <v>6113.7771368655503</v>
      </c>
      <c r="U323">
        <v>0.18633140698932599</v>
      </c>
      <c r="V323">
        <v>0.16918145643645699</v>
      </c>
      <c r="W323">
        <v>5.8770578367886997E-3</v>
      </c>
      <c r="X323">
        <v>9505.4</v>
      </c>
      <c r="Y323">
        <v>301.44</v>
      </c>
      <c r="Z323">
        <v>71864.264596602996</v>
      </c>
      <c r="AA323">
        <v>13.867283950617299</v>
      </c>
      <c r="AB323">
        <v>16.4799358877389</v>
      </c>
      <c r="AC323">
        <v>32.75</v>
      </c>
      <c r="AD323">
        <v>151.68585874809199</v>
      </c>
      <c r="AE323">
        <v>0.47499999999999998</v>
      </c>
      <c r="AF323">
        <v>0.12506273753814401</v>
      </c>
      <c r="AG323">
        <v>0.147357133957079</v>
      </c>
      <c r="AH323">
        <v>0.28078179757911698</v>
      </c>
      <c r="AI323">
        <v>263.51971152987198</v>
      </c>
      <c r="AJ323">
        <v>4.0713669801159602</v>
      </c>
      <c r="AK323">
        <v>0.62049160867472797</v>
      </c>
      <c r="AL323">
        <v>1.74603296182845</v>
      </c>
      <c r="AM323">
        <v>7</v>
      </c>
      <c r="AN323">
        <v>0.89014968274123596</v>
      </c>
      <c r="AO323">
        <v>140</v>
      </c>
      <c r="AP323">
        <v>0</v>
      </c>
      <c r="AQ323">
        <v>4.8600000000000003</v>
      </c>
      <c r="AR323">
        <v>3.7027057691107901</v>
      </c>
      <c r="AS323">
        <v>53408.839999999902</v>
      </c>
      <c r="AT323">
        <v>0.26089364224758699</v>
      </c>
      <c r="AU323">
        <v>58113739.140000001</v>
      </c>
    </row>
    <row r="324" spans="1:47" ht="15" x14ac:dyDescent="0.25">
      <c r="A324" s="150" t="s">
        <v>1095</v>
      </c>
      <c r="B324" s="150" t="s">
        <v>760</v>
      </c>
      <c r="C324" t="s">
        <v>183</v>
      </c>
      <c r="D324" t="s">
        <v>1561</v>
      </c>
      <c r="E324">
        <v>104.54</v>
      </c>
      <c r="F324" t="s">
        <v>1561</v>
      </c>
      <c r="G324" s="151">
        <v>-2094432</v>
      </c>
      <c r="H324">
        <v>0.18310471240698101</v>
      </c>
      <c r="I324">
        <v>-2094432</v>
      </c>
      <c r="J324">
        <v>0</v>
      </c>
      <c r="K324">
        <v>0.86270805212101498</v>
      </c>
      <c r="L324" s="152">
        <v>197471.0001</v>
      </c>
      <c r="M324" s="151">
        <v>61838</v>
      </c>
      <c r="N324">
        <v>197</v>
      </c>
      <c r="O324">
        <v>62.29</v>
      </c>
      <c r="P324">
        <v>0</v>
      </c>
      <c r="Q324">
        <v>118.3</v>
      </c>
      <c r="R324">
        <v>12700</v>
      </c>
      <c r="S324">
        <v>9986.5996950000008</v>
      </c>
      <c r="T324">
        <v>11624.859392115801</v>
      </c>
      <c r="U324">
        <v>9.7811959008335905E-2</v>
      </c>
      <c r="V324">
        <v>9.5023981032815397E-2</v>
      </c>
      <c r="W324">
        <v>7.9754299694096198E-2</v>
      </c>
      <c r="X324">
        <v>10910.2</v>
      </c>
      <c r="Y324">
        <v>544.62</v>
      </c>
      <c r="Z324">
        <v>86210.191821820699</v>
      </c>
      <c r="AA324">
        <v>13.258289703315899</v>
      </c>
      <c r="AB324">
        <v>18.336821444309798</v>
      </c>
      <c r="AC324">
        <v>59.4</v>
      </c>
      <c r="AD324">
        <v>168.12457398989901</v>
      </c>
      <c r="AE324" t="s">
        <v>1556</v>
      </c>
      <c r="AF324">
        <v>0.11127527913728701</v>
      </c>
      <c r="AG324">
        <v>0.17163492698405</v>
      </c>
      <c r="AH324">
        <v>0.29029435653397201</v>
      </c>
      <c r="AI324">
        <v>156.597044816264</v>
      </c>
      <c r="AJ324">
        <v>7.02191103875509</v>
      </c>
      <c r="AK324">
        <v>1.3755990132184699</v>
      </c>
      <c r="AL324">
        <v>2.6595553792126201</v>
      </c>
      <c r="AM324">
        <v>0.43</v>
      </c>
      <c r="AN324">
        <v>0.40884933337542601</v>
      </c>
      <c r="AO324">
        <v>25</v>
      </c>
      <c r="AP324">
        <v>0</v>
      </c>
      <c r="AQ324">
        <v>66.72</v>
      </c>
      <c r="AR324">
        <v>4.8096092107888104</v>
      </c>
      <c r="AS324">
        <v>-647718.74</v>
      </c>
      <c r="AT324">
        <v>0.31501546366261302</v>
      </c>
      <c r="AU324">
        <v>126829828.83</v>
      </c>
    </row>
    <row r="325" spans="1:47" ht="15" x14ac:dyDescent="0.25">
      <c r="A325" s="150" t="s">
        <v>1096</v>
      </c>
      <c r="B325" s="150" t="s">
        <v>235</v>
      </c>
      <c r="C325" t="s">
        <v>100</v>
      </c>
      <c r="D325" t="s">
        <v>1561</v>
      </c>
      <c r="E325">
        <v>83.168000000000006</v>
      </c>
      <c r="F325" t="s">
        <v>1561</v>
      </c>
      <c r="G325" s="151">
        <v>2970038</v>
      </c>
      <c r="H325">
        <v>0.44872175070156101</v>
      </c>
      <c r="I325">
        <v>4170882</v>
      </c>
      <c r="J325">
        <v>0</v>
      </c>
      <c r="K325">
        <v>0.66797846416265105</v>
      </c>
      <c r="L325" s="152">
        <v>113385.86040000001</v>
      </c>
      <c r="M325" s="151">
        <v>29268.5</v>
      </c>
      <c r="N325">
        <v>91</v>
      </c>
      <c r="O325">
        <v>107.5</v>
      </c>
      <c r="P325">
        <v>0</v>
      </c>
      <c r="Q325">
        <v>-1.23999999999995</v>
      </c>
      <c r="R325">
        <v>13688.1</v>
      </c>
      <c r="S325">
        <v>3946.56936</v>
      </c>
      <c r="T325">
        <v>5462.7587407629999</v>
      </c>
      <c r="U325">
        <v>1</v>
      </c>
      <c r="V325">
        <v>0.149061038420468</v>
      </c>
      <c r="W325">
        <v>2.5347405778268099E-2</v>
      </c>
      <c r="X325">
        <v>9889</v>
      </c>
      <c r="Y325">
        <v>254.86</v>
      </c>
      <c r="Z325">
        <v>67446.696539276498</v>
      </c>
      <c r="AA325">
        <v>15.5936395759717</v>
      </c>
      <c r="AB325">
        <v>15.485244290983299</v>
      </c>
      <c r="AC325">
        <v>27</v>
      </c>
      <c r="AD325">
        <v>146.16923555555601</v>
      </c>
      <c r="AE325">
        <v>0.49869999999999998</v>
      </c>
      <c r="AF325">
        <v>9.8330203069723301E-2</v>
      </c>
      <c r="AG325">
        <v>0.18123491348756901</v>
      </c>
      <c r="AH325">
        <v>0.272559020243551</v>
      </c>
      <c r="AI325">
        <v>168.348745301159</v>
      </c>
      <c r="AJ325">
        <v>17.063615848886201</v>
      </c>
      <c r="AK325">
        <v>1.3166839855508701</v>
      </c>
      <c r="AL325">
        <v>3.2683656381697799</v>
      </c>
      <c r="AM325">
        <v>4.5999999999999996</v>
      </c>
      <c r="AN325">
        <v>0.87129633201281897</v>
      </c>
      <c r="AO325">
        <v>13</v>
      </c>
      <c r="AP325">
        <v>0</v>
      </c>
      <c r="AQ325">
        <v>89.31</v>
      </c>
      <c r="AR325">
        <v>2.9848287442052901</v>
      </c>
      <c r="AS325">
        <v>470317.85</v>
      </c>
      <c r="AT325">
        <v>0.54092831428436094</v>
      </c>
      <c r="AU325">
        <v>54021115.060000002</v>
      </c>
    </row>
    <row r="326" spans="1:47" ht="15" x14ac:dyDescent="0.25">
      <c r="A326" s="150" t="s">
        <v>1097</v>
      </c>
      <c r="B326" s="150" t="s">
        <v>735</v>
      </c>
      <c r="C326" t="s">
        <v>192</v>
      </c>
      <c r="D326" t="s">
        <v>1561</v>
      </c>
      <c r="E326">
        <v>92.194999999999993</v>
      </c>
      <c r="F326" t="s">
        <v>1561</v>
      </c>
      <c r="G326" s="151">
        <v>937308</v>
      </c>
      <c r="H326">
        <v>0.56063277820108104</v>
      </c>
      <c r="I326">
        <v>904184</v>
      </c>
      <c r="J326">
        <v>0</v>
      </c>
      <c r="K326">
        <v>0.60823958406699996</v>
      </c>
      <c r="L326" s="152">
        <v>230900.57010000001</v>
      </c>
      <c r="M326" s="151">
        <v>35462.5</v>
      </c>
      <c r="N326">
        <v>13</v>
      </c>
      <c r="O326">
        <v>25.92</v>
      </c>
      <c r="P326">
        <v>0</v>
      </c>
      <c r="Q326">
        <v>-42.62</v>
      </c>
      <c r="R326">
        <v>13462.9</v>
      </c>
      <c r="S326">
        <v>599.57558400000005</v>
      </c>
      <c r="T326">
        <v>693.28198791178102</v>
      </c>
      <c r="U326">
        <v>0.42987772163851201</v>
      </c>
      <c r="V326">
        <v>0.108060936317247</v>
      </c>
      <c r="W326">
        <v>1.66784643452059E-3</v>
      </c>
      <c r="X326">
        <v>11643.2</v>
      </c>
      <c r="Y326">
        <v>55.66</v>
      </c>
      <c r="Z326">
        <v>46503.167984189698</v>
      </c>
      <c r="AA326">
        <v>6.0625</v>
      </c>
      <c r="AB326">
        <v>10.7721089471793</v>
      </c>
      <c r="AC326">
        <v>6.11</v>
      </c>
      <c r="AD326">
        <v>98.130210147299493</v>
      </c>
      <c r="AE326">
        <v>0.59370000000000001</v>
      </c>
      <c r="AF326">
        <v>0.10826232765692401</v>
      </c>
      <c r="AG326">
        <v>0.15963552249073901</v>
      </c>
      <c r="AH326">
        <v>0.27569520118630703</v>
      </c>
      <c r="AI326">
        <v>185.75472879829599</v>
      </c>
      <c r="AJ326">
        <v>7.7070026217968302</v>
      </c>
      <c r="AK326">
        <v>1.0460070573024201</v>
      </c>
      <c r="AL326">
        <v>5.1232620719378001</v>
      </c>
      <c r="AM326">
        <v>2</v>
      </c>
      <c r="AN326">
        <v>1.42624581345835</v>
      </c>
      <c r="AO326">
        <v>49</v>
      </c>
      <c r="AP326">
        <v>6.2581486310299902E-2</v>
      </c>
      <c r="AQ326">
        <v>5.18</v>
      </c>
      <c r="AR326">
        <v>3.8346305027085998</v>
      </c>
      <c r="AS326">
        <v>2494.63</v>
      </c>
      <c r="AT326">
        <v>0.28734214322732199</v>
      </c>
      <c r="AU326">
        <v>8072013.4199999999</v>
      </c>
    </row>
    <row r="327" spans="1:47" ht="15" x14ac:dyDescent="0.25">
      <c r="A327" s="150" t="s">
        <v>1098</v>
      </c>
      <c r="B327" s="150" t="s">
        <v>236</v>
      </c>
      <c r="C327" t="s">
        <v>237</v>
      </c>
      <c r="D327" t="s">
        <v>1561</v>
      </c>
      <c r="E327">
        <v>94.555000000000007</v>
      </c>
      <c r="F327" t="s">
        <v>1561</v>
      </c>
      <c r="G327" s="151">
        <v>1376974</v>
      </c>
      <c r="H327">
        <v>0.235986455905042</v>
      </c>
      <c r="I327">
        <v>1376974</v>
      </c>
      <c r="J327">
        <v>0</v>
      </c>
      <c r="K327">
        <v>0.78836264308582105</v>
      </c>
      <c r="L327" s="152">
        <v>189362.639</v>
      </c>
      <c r="M327" s="151">
        <v>38905</v>
      </c>
      <c r="N327">
        <v>37</v>
      </c>
      <c r="O327">
        <v>79.959999999999994</v>
      </c>
      <c r="P327">
        <v>0</v>
      </c>
      <c r="Q327">
        <v>14.91</v>
      </c>
      <c r="R327">
        <v>15353.5</v>
      </c>
      <c r="S327">
        <v>2107.470859</v>
      </c>
      <c r="T327">
        <v>2566.9525585418901</v>
      </c>
      <c r="U327">
        <v>0.35458860311576901</v>
      </c>
      <c r="V327">
        <v>0.13141649898372301</v>
      </c>
      <c r="W327">
        <v>7.10374520058785E-3</v>
      </c>
      <c r="X327">
        <v>12605.2</v>
      </c>
      <c r="Y327">
        <v>156.47999999999999</v>
      </c>
      <c r="Z327">
        <v>78491.390145705504</v>
      </c>
      <c r="AA327">
        <v>17.150289017340999</v>
      </c>
      <c r="AB327">
        <v>13.4679886183538</v>
      </c>
      <c r="AC327">
        <v>18.3</v>
      </c>
      <c r="AD327">
        <v>115.162342021858</v>
      </c>
      <c r="AE327">
        <v>0.4037</v>
      </c>
      <c r="AF327">
        <v>0.11796626999033</v>
      </c>
      <c r="AG327">
        <v>0.12656452562058901</v>
      </c>
      <c r="AH327">
        <v>0.25542255586861901</v>
      </c>
      <c r="AI327">
        <v>195.01527067141299</v>
      </c>
      <c r="AJ327">
        <v>7.8621881120905899</v>
      </c>
      <c r="AK327">
        <v>1.4014295516424999</v>
      </c>
      <c r="AL327">
        <v>2.9877028582273502</v>
      </c>
      <c r="AM327">
        <v>2.65</v>
      </c>
      <c r="AN327">
        <v>1.0853099168501501</v>
      </c>
      <c r="AO327">
        <v>9</v>
      </c>
      <c r="AP327">
        <v>7.5250836120401302E-2</v>
      </c>
      <c r="AQ327">
        <v>100.89</v>
      </c>
      <c r="AR327">
        <v>2.5902108877233201</v>
      </c>
      <c r="AS327">
        <v>35017.21</v>
      </c>
      <c r="AT327">
        <v>0.46565821155732101</v>
      </c>
      <c r="AU327">
        <v>32357070.41</v>
      </c>
    </row>
    <row r="328" spans="1:47" ht="15" x14ac:dyDescent="0.25">
      <c r="A328" s="150" t="s">
        <v>1099</v>
      </c>
      <c r="B328" s="150" t="s">
        <v>238</v>
      </c>
      <c r="C328" t="s">
        <v>109</v>
      </c>
      <c r="D328" t="s">
        <v>1561</v>
      </c>
      <c r="E328">
        <v>94.918000000000006</v>
      </c>
      <c r="F328" t="s">
        <v>1561</v>
      </c>
      <c r="G328" s="151">
        <v>1251936</v>
      </c>
      <c r="H328">
        <v>0.72187117144105495</v>
      </c>
      <c r="I328">
        <v>2671011</v>
      </c>
      <c r="J328">
        <v>0</v>
      </c>
      <c r="K328">
        <v>0.73557518078664597</v>
      </c>
      <c r="L328" s="152">
        <v>353099.30060000002</v>
      </c>
      <c r="M328" s="151">
        <v>44517</v>
      </c>
      <c r="N328">
        <v>55</v>
      </c>
      <c r="O328">
        <v>65.319999999999993</v>
      </c>
      <c r="P328">
        <v>1</v>
      </c>
      <c r="Q328">
        <v>-8.94</v>
      </c>
      <c r="R328">
        <v>16814.8</v>
      </c>
      <c r="S328">
        <v>4057.453133</v>
      </c>
      <c r="T328">
        <v>5204.7292290769401</v>
      </c>
      <c r="U328">
        <v>0.22833846100767799</v>
      </c>
      <c r="V328">
        <v>0.16279992481677799</v>
      </c>
      <c r="W328">
        <v>2.9257109104850899E-2</v>
      </c>
      <c r="X328">
        <v>13108.3</v>
      </c>
      <c r="Y328">
        <v>302.5</v>
      </c>
      <c r="Z328">
        <v>86160.500826446296</v>
      </c>
      <c r="AA328">
        <v>15.1233766233766</v>
      </c>
      <c r="AB328">
        <v>13.4130682082645</v>
      </c>
      <c r="AC328">
        <v>38</v>
      </c>
      <c r="AD328">
        <v>106.77508244736801</v>
      </c>
      <c r="AE328" t="s">
        <v>1556</v>
      </c>
      <c r="AF328">
        <v>0.108297885928319</v>
      </c>
      <c r="AG328">
        <v>0.184477996062752</v>
      </c>
      <c r="AH328">
        <v>0.29636459623487599</v>
      </c>
      <c r="AI328">
        <v>201.498568979281</v>
      </c>
      <c r="AJ328">
        <v>9.0681451029941105</v>
      </c>
      <c r="AK328">
        <v>1.57139487579672</v>
      </c>
      <c r="AL328">
        <v>4.9686388338138201</v>
      </c>
      <c r="AM328">
        <v>5.2</v>
      </c>
      <c r="AN328">
        <v>0.48700210746223399</v>
      </c>
      <c r="AO328">
        <v>22</v>
      </c>
      <c r="AP328">
        <v>6.03007738355964E-2</v>
      </c>
      <c r="AQ328">
        <v>36.409999999999997</v>
      </c>
      <c r="AR328">
        <v>5.0569741066827598</v>
      </c>
      <c r="AS328">
        <v>-308599.24</v>
      </c>
      <c r="AT328">
        <v>0.226211964589178</v>
      </c>
      <c r="AU328">
        <v>68225244.5</v>
      </c>
    </row>
    <row r="329" spans="1:47" ht="15" x14ac:dyDescent="0.25">
      <c r="A329" s="150" t="s">
        <v>1100</v>
      </c>
      <c r="B329" s="150" t="s">
        <v>632</v>
      </c>
      <c r="C329" t="s">
        <v>335</v>
      </c>
      <c r="D329" t="s">
        <v>1561</v>
      </c>
      <c r="E329">
        <v>83.552000000000007</v>
      </c>
      <c r="F329" t="s">
        <v>1561</v>
      </c>
      <c r="G329" s="151">
        <v>927589</v>
      </c>
      <c r="H329">
        <v>0.32081843324987402</v>
      </c>
      <c r="I329">
        <v>927589</v>
      </c>
      <c r="J329">
        <v>0</v>
      </c>
      <c r="K329">
        <v>0.72654304885589305</v>
      </c>
      <c r="L329" s="152">
        <v>117040.45450000001</v>
      </c>
      <c r="M329" s="151">
        <v>32653</v>
      </c>
      <c r="N329">
        <v>50</v>
      </c>
      <c r="O329">
        <v>81.819999999999993</v>
      </c>
      <c r="P329">
        <v>10</v>
      </c>
      <c r="Q329">
        <v>335.49</v>
      </c>
      <c r="R329">
        <v>11028</v>
      </c>
      <c r="S329">
        <v>2032.989202</v>
      </c>
      <c r="T329">
        <v>2832.46326063891</v>
      </c>
      <c r="U329">
        <v>0.91845469969200599</v>
      </c>
      <c r="V329">
        <v>0.22068933645029801</v>
      </c>
      <c r="W329">
        <v>4.9188652798363498E-4</v>
      </c>
      <c r="X329">
        <v>7915.3</v>
      </c>
      <c r="Y329">
        <v>123.5</v>
      </c>
      <c r="Z329">
        <v>56389.704939271302</v>
      </c>
      <c r="AA329">
        <v>15.330708661417299</v>
      </c>
      <c r="AB329">
        <v>16.4614510283401</v>
      </c>
      <c r="AC329">
        <v>16.11</v>
      </c>
      <c r="AD329">
        <v>126.194239726878</v>
      </c>
      <c r="AE329">
        <v>0.60560000000000003</v>
      </c>
      <c r="AF329">
        <v>0.10723251119039801</v>
      </c>
      <c r="AG329">
        <v>0.222825504453812</v>
      </c>
      <c r="AH329">
        <v>0.331279406894746</v>
      </c>
      <c r="AI329">
        <v>144.769583483503</v>
      </c>
      <c r="AJ329">
        <v>6.4466133224606299</v>
      </c>
      <c r="AK329">
        <v>1.5348800095136199</v>
      </c>
      <c r="AL329">
        <v>3.9767296943750701</v>
      </c>
      <c r="AM329">
        <v>0.5</v>
      </c>
      <c r="AN329">
        <v>1.6174739887759499</v>
      </c>
      <c r="AO329">
        <v>54</v>
      </c>
      <c r="AP329">
        <v>2.17983651226158E-2</v>
      </c>
      <c r="AQ329">
        <v>18.059999999999999</v>
      </c>
      <c r="AR329">
        <v>2.7749682319951701</v>
      </c>
      <c r="AS329">
        <v>17405.659999999902</v>
      </c>
      <c r="AT329">
        <v>0.51431382095675504</v>
      </c>
      <c r="AU329">
        <v>22419813.199999999</v>
      </c>
    </row>
    <row r="330" spans="1:47" ht="15" x14ac:dyDescent="0.25">
      <c r="A330" s="150" t="s">
        <v>1101</v>
      </c>
      <c r="B330" s="150" t="s">
        <v>522</v>
      </c>
      <c r="C330" t="s">
        <v>179</v>
      </c>
      <c r="D330" t="s">
        <v>1561</v>
      </c>
      <c r="E330">
        <v>87.471000000000004</v>
      </c>
      <c r="F330" t="s">
        <v>1561</v>
      </c>
      <c r="G330" s="151">
        <v>235298</v>
      </c>
      <c r="H330">
        <v>0.78898972284527003</v>
      </c>
      <c r="I330">
        <v>177702</v>
      </c>
      <c r="J330">
        <v>0</v>
      </c>
      <c r="K330">
        <v>0.62341446289800895</v>
      </c>
      <c r="L330" s="152">
        <v>184294.81820000001</v>
      </c>
      <c r="M330" s="151">
        <v>36766</v>
      </c>
      <c r="N330">
        <v>26</v>
      </c>
      <c r="O330">
        <v>8.42</v>
      </c>
      <c r="P330">
        <v>0</v>
      </c>
      <c r="Q330">
        <v>-40.57</v>
      </c>
      <c r="R330">
        <v>12489.1</v>
      </c>
      <c r="S330">
        <v>628.27857800000004</v>
      </c>
      <c r="T330">
        <v>725.08839217699597</v>
      </c>
      <c r="U330">
        <v>0.241584014344669</v>
      </c>
      <c r="V330">
        <v>0.117115113544425</v>
      </c>
      <c r="W330">
        <v>1.6995750569741699E-2</v>
      </c>
      <c r="X330">
        <v>10821.6</v>
      </c>
      <c r="Y330">
        <v>49.65</v>
      </c>
      <c r="Z330">
        <v>56876.211883182303</v>
      </c>
      <c r="AA330">
        <v>14.6315789473684</v>
      </c>
      <c r="AB330">
        <v>12.6541506143001</v>
      </c>
      <c r="AC330">
        <v>6.13</v>
      </c>
      <c r="AD330">
        <v>102.492427079935</v>
      </c>
      <c r="AE330">
        <v>0.23749999999999999</v>
      </c>
      <c r="AF330">
        <v>0.108570778617799</v>
      </c>
      <c r="AG330">
        <v>0.179581479865874</v>
      </c>
      <c r="AH330">
        <v>0.29262297260657699</v>
      </c>
      <c r="AI330">
        <v>188.30500377174999</v>
      </c>
      <c r="AJ330">
        <v>4.2252053115596597</v>
      </c>
      <c r="AK330">
        <v>1.2618815295668899</v>
      </c>
      <c r="AL330">
        <v>2.1589636372857299</v>
      </c>
      <c r="AM330">
        <v>3.36</v>
      </c>
      <c r="AN330">
        <v>0.87314318625855503</v>
      </c>
      <c r="AO330">
        <v>102</v>
      </c>
      <c r="AP330">
        <v>0</v>
      </c>
      <c r="AQ330">
        <v>0.76</v>
      </c>
      <c r="AR330">
        <v>2.7917130428340098</v>
      </c>
      <c r="AS330">
        <v>66509.47</v>
      </c>
      <c r="AT330">
        <v>0.565053661770895</v>
      </c>
      <c r="AU330">
        <v>7846640.1699999999</v>
      </c>
    </row>
    <row r="331" spans="1:47" ht="15" x14ac:dyDescent="0.25">
      <c r="A331" s="150" t="s">
        <v>1522</v>
      </c>
      <c r="B331" s="150" t="s">
        <v>742</v>
      </c>
      <c r="C331" t="s">
        <v>192</v>
      </c>
      <c r="D331" t="s">
        <v>1561</v>
      </c>
      <c r="E331">
        <v>97.581999999999994</v>
      </c>
      <c r="F331" t="s">
        <v>1561</v>
      </c>
      <c r="G331" s="151">
        <v>20687</v>
      </c>
      <c r="H331">
        <v>0.62837670614851504</v>
      </c>
      <c r="I331">
        <v>26038</v>
      </c>
      <c r="J331">
        <v>0</v>
      </c>
      <c r="K331">
        <v>0.76421421464605099</v>
      </c>
      <c r="L331" s="152">
        <v>86104.7932</v>
      </c>
      <c r="M331" s="151">
        <v>33753</v>
      </c>
      <c r="N331">
        <v>5</v>
      </c>
      <c r="O331">
        <v>15.07</v>
      </c>
      <c r="P331">
        <v>0</v>
      </c>
      <c r="Q331">
        <v>179.74</v>
      </c>
      <c r="R331">
        <v>10902.3</v>
      </c>
      <c r="S331">
        <v>750.16053699999998</v>
      </c>
      <c r="T331">
        <v>902.84281237156995</v>
      </c>
      <c r="U331">
        <v>0.399128582792939</v>
      </c>
      <c r="V331">
        <v>0.14221651864899401</v>
      </c>
      <c r="W331">
        <v>1.3330479952986399E-3</v>
      </c>
      <c r="X331">
        <v>9058.6</v>
      </c>
      <c r="Y331">
        <v>52.71</v>
      </c>
      <c r="Z331">
        <v>65855.012141908606</v>
      </c>
      <c r="AA331">
        <v>13.081967213114799</v>
      </c>
      <c r="AB331">
        <v>14.2318447543161</v>
      </c>
      <c r="AC331">
        <v>4.0999999999999996</v>
      </c>
      <c r="AD331">
        <v>182.965984634146</v>
      </c>
      <c r="AE331">
        <v>0.49869999999999998</v>
      </c>
      <c r="AF331">
        <v>0.11514010480791299</v>
      </c>
      <c r="AG331">
        <v>0.15121129487495399</v>
      </c>
      <c r="AH331">
        <v>0.26766661813861298</v>
      </c>
      <c r="AI331">
        <v>245.01022239190399</v>
      </c>
      <c r="AJ331">
        <v>4.9990258818152604</v>
      </c>
      <c r="AK331">
        <v>0.80362046170503298</v>
      </c>
      <c r="AL331">
        <v>2.3274216118870301</v>
      </c>
      <c r="AM331">
        <v>4.8</v>
      </c>
      <c r="AN331">
        <v>0.25088676550111799</v>
      </c>
      <c r="AO331">
        <v>2</v>
      </c>
      <c r="AP331">
        <v>3.2537960954446901E-2</v>
      </c>
      <c r="AQ331">
        <v>11.5</v>
      </c>
      <c r="AR331">
        <v>2.33551056862161</v>
      </c>
      <c r="AS331">
        <v>44571.03</v>
      </c>
      <c r="AT331">
        <v>0.200675564047818</v>
      </c>
      <c r="AU331">
        <v>8178462.4400000004</v>
      </c>
    </row>
    <row r="332" spans="1:47" ht="15" x14ac:dyDescent="0.25">
      <c r="A332" s="150" t="s">
        <v>1102</v>
      </c>
      <c r="B332" s="150" t="s">
        <v>372</v>
      </c>
      <c r="C332" t="s">
        <v>308</v>
      </c>
      <c r="D332" t="s">
        <v>1561</v>
      </c>
      <c r="E332">
        <v>95.45</v>
      </c>
      <c r="F332" t="s">
        <v>1561</v>
      </c>
      <c r="G332" s="151">
        <v>972249</v>
      </c>
      <c r="H332">
        <v>0.88183562786665604</v>
      </c>
      <c r="I332">
        <v>785947</v>
      </c>
      <c r="J332">
        <v>0</v>
      </c>
      <c r="K332">
        <v>0.59467730388905304</v>
      </c>
      <c r="L332" s="152">
        <v>143408.12280000001</v>
      </c>
      <c r="M332" s="151">
        <v>40219</v>
      </c>
      <c r="N332">
        <v>64</v>
      </c>
      <c r="O332">
        <v>24.23</v>
      </c>
      <c r="P332">
        <v>0</v>
      </c>
      <c r="Q332">
        <v>93.54</v>
      </c>
      <c r="R332">
        <v>11036.9</v>
      </c>
      <c r="S332">
        <v>796.33704599999999</v>
      </c>
      <c r="T332">
        <v>977.77616270644398</v>
      </c>
      <c r="U332">
        <v>0.28602159367580099</v>
      </c>
      <c r="V332">
        <v>0.17376376459572601</v>
      </c>
      <c r="W332">
        <v>5.43858661574813E-3</v>
      </c>
      <c r="X332">
        <v>8988.7999999999993</v>
      </c>
      <c r="Y332">
        <v>56.86</v>
      </c>
      <c r="Z332">
        <v>54859.5318325712</v>
      </c>
      <c r="AA332">
        <v>14.295774647887299</v>
      </c>
      <c r="AB332">
        <v>14.0052241646148</v>
      </c>
      <c r="AC332">
        <v>8.4</v>
      </c>
      <c r="AD332">
        <v>94.802029285714298</v>
      </c>
      <c r="AE332">
        <v>0.52239999999999998</v>
      </c>
      <c r="AF332">
        <v>0.12247611385627501</v>
      </c>
      <c r="AG332">
        <v>0.123162381915355</v>
      </c>
      <c r="AH332">
        <v>0.24954697597995101</v>
      </c>
      <c r="AI332">
        <v>192.85301465178901</v>
      </c>
      <c r="AJ332">
        <v>6.5024038912330102</v>
      </c>
      <c r="AK332">
        <v>0.76268837578788395</v>
      </c>
      <c r="AL332">
        <v>3.2529638745637302</v>
      </c>
      <c r="AM332">
        <v>5.5</v>
      </c>
      <c r="AN332">
        <v>1.4299377382284599</v>
      </c>
      <c r="AO332">
        <v>61</v>
      </c>
      <c r="AP332">
        <v>4.9689440993788803E-2</v>
      </c>
      <c r="AQ332">
        <v>3.52</v>
      </c>
      <c r="AR332">
        <v>3.6017311450127498</v>
      </c>
      <c r="AS332">
        <v>-33874.199999999997</v>
      </c>
      <c r="AT332">
        <v>0.44157042631027998</v>
      </c>
      <c r="AU332">
        <v>8789078.3399999999</v>
      </c>
    </row>
    <row r="333" spans="1:47" ht="15" x14ac:dyDescent="0.25">
      <c r="A333" s="150" t="s">
        <v>1546</v>
      </c>
      <c r="B333" s="150" t="s">
        <v>239</v>
      </c>
      <c r="C333" t="s">
        <v>128</v>
      </c>
      <c r="D333" t="s">
        <v>1561</v>
      </c>
      <c r="E333">
        <v>96.643000000000001</v>
      </c>
      <c r="F333" t="s">
        <v>1561</v>
      </c>
      <c r="G333" s="151">
        <v>-3721080</v>
      </c>
      <c r="H333">
        <v>0.62942335394959503</v>
      </c>
      <c r="I333">
        <v>-3721080</v>
      </c>
      <c r="J333">
        <v>0</v>
      </c>
      <c r="K333">
        <v>0.86413320685443296</v>
      </c>
      <c r="L333" s="152">
        <v>218101.9424</v>
      </c>
      <c r="M333" s="151">
        <v>45546.5</v>
      </c>
      <c r="N333">
        <v>294</v>
      </c>
      <c r="O333">
        <v>173.61</v>
      </c>
      <c r="P333">
        <v>15.5</v>
      </c>
      <c r="Q333">
        <v>-126.17</v>
      </c>
      <c r="R333">
        <v>13843.6</v>
      </c>
      <c r="S333">
        <v>6043.0631309999999</v>
      </c>
      <c r="T333">
        <v>7203.8493180612504</v>
      </c>
      <c r="U333">
        <v>0.14613345481530099</v>
      </c>
      <c r="V333">
        <v>0.14597816883207401</v>
      </c>
      <c r="W333">
        <v>7.8095464132923002E-3</v>
      </c>
      <c r="X333">
        <v>11612.9</v>
      </c>
      <c r="Y333">
        <v>403.21</v>
      </c>
      <c r="Z333">
        <v>78617.243024726602</v>
      </c>
      <c r="AA333">
        <v>14.406374501992</v>
      </c>
      <c r="AB333">
        <v>14.987384070335599</v>
      </c>
      <c r="AC333">
        <v>39.630000000000003</v>
      </c>
      <c r="AD333">
        <v>152.487083800151</v>
      </c>
      <c r="AE333" t="s">
        <v>1556</v>
      </c>
      <c r="AF333">
        <v>0.155225487693572</v>
      </c>
      <c r="AG333">
        <v>0.10912289265743701</v>
      </c>
      <c r="AH333">
        <v>0.26855969568161803</v>
      </c>
      <c r="AI333">
        <v>220.72481638616901</v>
      </c>
      <c r="AJ333">
        <v>6.4051172617093002</v>
      </c>
      <c r="AK333">
        <v>0.76724642277190802</v>
      </c>
      <c r="AL333">
        <v>3.26312561944561</v>
      </c>
      <c r="AM333">
        <v>0</v>
      </c>
      <c r="AN333">
        <v>0.86169173166917501</v>
      </c>
      <c r="AO333">
        <v>48</v>
      </c>
      <c r="AP333">
        <v>5.3680981595091999E-2</v>
      </c>
      <c r="AQ333">
        <v>29.02</v>
      </c>
      <c r="AR333">
        <v>4.7737546499411101</v>
      </c>
      <c r="AS333">
        <v>-21432.190000000399</v>
      </c>
      <c r="AT333">
        <v>0.35019859570324002</v>
      </c>
      <c r="AU333">
        <v>83657892.670000002</v>
      </c>
    </row>
    <row r="334" spans="1:47" ht="15" x14ac:dyDescent="0.25">
      <c r="A334" s="150" t="s">
        <v>1103</v>
      </c>
      <c r="B334" s="150" t="s">
        <v>605</v>
      </c>
      <c r="C334" t="s">
        <v>604</v>
      </c>
      <c r="D334" t="s">
        <v>1561</v>
      </c>
      <c r="E334">
        <v>72.481999999999999</v>
      </c>
      <c r="F334" t="s">
        <v>1561</v>
      </c>
      <c r="G334" s="151">
        <v>1213186</v>
      </c>
      <c r="H334">
        <v>0.26627841946865199</v>
      </c>
      <c r="I334">
        <v>1213186</v>
      </c>
      <c r="J334">
        <v>6.3981360041833399E-3</v>
      </c>
      <c r="K334">
        <v>0.76542573011567205</v>
      </c>
      <c r="L334" s="152">
        <v>105365.02619999999</v>
      </c>
      <c r="M334" s="151">
        <v>28870.5</v>
      </c>
      <c r="N334">
        <v>85</v>
      </c>
      <c r="O334">
        <v>50.23</v>
      </c>
      <c r="P334">
        <v>0</v>
      </c>
      <c r="Q334">
        <v>-79.53</v>
      </c>
      <c r="R334">
        <v>14083.9</v>
      </c>
      <c r="S334">
        <v>1632.7756509999999</v>
      </c>
      <c r="T334">
        <v>2307.9099460574698</v>
      </c>
      <c r="U334">
        <v>0.99958195542689399</v>
      </c>
      <c r="V334">
        <v>0.16002299081320601</v>
      </c>
      <c r="W334">
        <v>0</v>
      </c>
      <c r="X334">
        <v>9963.9</v>
      </c>
      <c r="Y334">
        <v>128.36000000000001</v>
      </c>
      <c r="Z334">
        <v>54067.334060455003</v>
      </c>
      <c r="AA334">
        <v>14.4</v>
      </c>
      <c r="AB334">
        <v>12.7202839747585</v>
      </c>
      <c r="AC334">
        <v>14</v>
      </c>
      <c r="AD334">
        <v>116.626832214286</v>
      </c>
      <c r="AE334">
        <v>0.39179999999999998</v>
      </c>
      <c r="AF334">
        <v>9.7421440868594E-2</v>
      </c>
      <c r="AG334">
        <v>0.218668634406708</v>
      </c>
      <c r="AH334">
        <v>0.32093960048564002</v>
      </c>
      <c r="AI334">
        <v>214.71964001011401</v>
      </c>
      <c r="AJ334">
        <v>7.2440892897381302</v>
      </c>
      <c r="AK334">
        <v>1.0041851284552601</v>
      </c>
      <c r="AL334">
        <v>4.5363876504967404</v>
      </c>
      <c r="AM334">
        <v>0.5</v>
      </c>
      <c r="AN334">
        <v>1.1134504680739501</v>
      </c>
      <c r="AO334">
        <v>199</v>
      </c>
      <c r="AP334">
        <v>4.06015037593985E-2</v>
      </c>
      <c r="AQ334">
        <v>2.74</v>
      </c>
      <c r="AR334">
        <v>2.6907651803539299</v>
      </c>
      <c r="AS334">
        <v>18428.25</v>
      </c>
      <c r="AT334">
        <v>0.73943274266635795</v>
      </c>
      <c r="AU334">
        <v>22995777.649999999</v>
      </c>
    </row>
    <row r="335" spans="1:47" ht="15" x14ac:dyDescent="0.25">
      <c r="A335" s="150" t="s">
        <v>1104</v>
      </c>
      <c r="B335" s="150" t="s">
        <v>373</v>
      </c>
      <c r="C335" t="s">
        <v>269</v>
      </c>
      <c r="D335" t="s">
        <v>1561</v>
      </c>
      <c r="E335">
        <v>95.62</v>
      </c>
      <c r="F335" t="s">
        <v>1561</v>
      </c>
      <c r="G335" s="151">
        <v>-1163578</v>
      </c>
      <c r="H335">
        <v>0.66802236333347997</v>
      </c>
      <c r="I335">
        <v>-1514477</v>
      </c>
      <c r="J335">
        <v>0</v>
      </c>
      <c r="K335">
        <v>0.79639155377656301</v>
      </c>
      <c r="L335" s="152">
        <v>254948.20259999999</v>
      </c>
      <c r="M335" s="151">
        <v>43381</v>
      </c>
      <c r="N335">
        <v>0</v>
      </c>
      <c r="O335">
        <v>118.97</v>
      </c>
      <c r="P335">
        <v>0</v>
      </c>
      <c r="Q335">
        <v>-50.48</v>
      </c>
      <c r="R335">
        <v>14280</v>
      </c>
      <c r="S335">
        <v>7374.7749599999997</v>
      </c>
      <c r="T335">
        <v>9140.5835799178403</v>
      </c>
      <c r="U335">
        <v>0.30023128949822198</v>
      </c>
      <c r="V335">
        <v>0.14263934353327001</v>
      </c>
      <c r="W335">
        <v>1.3147001573048701E-2</v>
      </c>
      <c r="X335">
        <v>11521.3</v>
      </c>
      <c r="Y335">
        <v>519.75</v>
      </c>
      <c r="Z335">
        <v>77462.293410293394</v>
      </c>
      <c r="AA335">
        <v>13.6799242424242</v>
      </c>
      <c r="AB335">
        <v>14.1890812121212</v>
      </c>
      <c r="AC335">
        <v>48</v>
      </c>
      <c r="AD335">
        <v>153.64114499999999</v>
      </c>
      <c r="AE335" t="s">
        <v>1556</v>
      </c>
      <c r="AF335">
        <v>0.108350993470579</v>
      </c>
      <c r="AG335">
        <v>0.155451077345762</v>
      </c>
      <c r="AH335">
        <v>0.27452453801625099</v>
      </c>
      <c r="AI335">
        <v>140.08996960633999</v>
      </c>
      <c r="AJ335">
        <v>10.155174459797999</v>
      </c>
      <c r="AK335">
        <v>1.1988509696728</v>
      </c>
      <c r="AL335">
        <v>5.3633180755218097</v>
      </c>
      <c r="AM335">
        <v>1</v>
      </c>
      <c r="AN335">
        <v>0.88911697345079099</v>
      </c>
      <c r="AO335">
        <v>35</v>
      </c>
      <c r="AP335">
        <v>3.0952380952380999E-2</v>
      </c>
      <c r="AQ335">
        <v>46.8</v>
      </c>
      <c r="AR335">
        <v>3.55302212774111</v>
      </c>
      <c r="AS335">
        <v>-578274.75</v>
      </c>
      <c r="AT335">
        <v>0.36308829204524601</v>
      </c>
      <c r="AU335">
        <v>105311455.48999999</v>
      </c>
    </row>
    <row r="336" spans="1:47" ht="15" x14ac:dyDescent="0.25">
      <c r="A336" s="150" t="s">
        <v>1105</v>
      </c>
      <c r="B336" s="150" t="s">
        <v>612</v>
      </c>
      <c r="C336" t="s">
        <v>272</v>
      </c>
      <c r="D336" t="s">
        <v>1561</v>
      </c>
      <c r="E336">
        <v>100.169</v>
      </c>
      <c r="F336" t="s">
        <v>1561</v>
      </c>
      <c r="G336" s="151">
        <v>82719</v>
      </c>
      <c r="H336">
        <v>0.65675632803108497</v>
      </c>
      <c r="I336">
        <v>299087</v>
      </c>
      <c r="J336">
        <v>0</v>
      </c>
      <c r="K336">
        <v>0.68498005695699204</v>
      </c>
      <c r="L336" s="152">
        <v>184354.29399999999</v>
      </c>
      <c r="M336" s="151">
        <v>44291</v>
      </c>
      <c r="N336">
        <v>121</v>
      </c>
      <c r="O336">
        <v>27.35</v>
      </c>
      <c r="P336">
        <v>0</v>
      </c>
      <c r="Q336">
        <v>-22.71</v>
      </c>
      <c r="R336">
        <v>11318.6</v>
      </c>
      <c r="S336">
        <v>1305.340987</v>
      </c>
      <c r="T336">
        <v>1459.91599761101</v>
      </c>
      <c r="U336">
        <v>0.16046524401366999</v>
      </c>
      <c r="V336">
        <v>9.5607261430457197E-2</v>
      </c>
      <c r="W336">
        <v>0</v>
      </c>
      <c r="X336">
        <v>10120.200000000001</v>
      </c>
      <c r="Y336">
        <v>74.45</v>
      </c>
      <c r="Z336">
        <v>67377.349361987901</v>
      </c>
      <c r="AA336">
        <v>15.7125</v>
      </c>
      <c r="AB336">
        <v>17.533122726662199</v>
      </c>
      <c r="AC336">
        <v>6.31</v>
      </c>
      <c r="AD336">
        <v>206.86861917591099</v>
      </c>
      <c r="AE336">
        <v>0.26119999999999999</v>
      </c>
      <c r="AF336">
        <v>0.114600844490597</v>
      </c>
      <c r="AG336">
        <v>0.18782237546295799</v>
      </c>
      <c r="AH336">
        <v>0.30733636935812603</v>
      </c>
      <c r="AI336">
        <v>194.03665595616499</v>
      </c>
      <c r="AJ336">
        <v>5.2912632460005398</v>
      </c>
      <c r="AK336">
        <v>1.29814702073562</v>
      </c>
      <c r="AL336">
        <v>2.5264329764217202</v>
      </c>
      <c r="AM336">
        <v>1.3</v>
      </c>
      <c r="AN336">
        <v>1.47103112775511</v>
      </c>
      <c r="AO336">
        <v>121</v>
      </c>
      <c r="AP336">
        <v>4.3165467625899297E-2</v>
      </c>
      <c r="AQ336">
        <v>5.33</v>
      </c>
      <c r="AR336">
        <v>4.0693000144864504</v>
      </c>
      <c r="AS336">
        <v>44920.430000000102</v>
      </c>
      <c r="AT336">
        <v>0.44068944875627403</v>
      </c>
      <c r="AU336">
        <v>14774676.550000001</v>
      </c>
    </row>
    <row r="337" spans="1:47" ht="15" x14ac:dyDescent="0.25">
      <c r="A337" s="150" t="s">
        <v>1106</v>
      </c>
      <c r="B337" s="150" t="s">
        <v>486</v>
      </c>
      <c r="C337" t="s">
        <v>317</v>
      </c>
      <c r="D337" t="s">
        <v>1561</v>
      </c>
      <c r="E337">
        <v>94.665999999999997</v>
      </c>
      <c r="F337" t="s">
        <v>1561</v>
      </c>
      <c r="G337" s="151">
        <v>1364977</v>
      </c>
      <c r="H337">
        <v>0.52532461081289705</v>
      </c>
      <c r="I337">
        <v>1482840</v>
      </c>
      <c r="J337">
        <v>0</v>
      </c>
      <c r="K337">
        <v>0.732644145080381</v>
      </c>
      <c r="L337" s="152">
        <v>255943.6017</v>
      </c>
      <c r="M337" s="151">
        <v>34612</v>
      </c>
      <c r="N337">
        <v>86</v>
      </c>
      <c r="O337">
        <v>68.22</v>
      </c>
      <c r="P337">
        <v>0</v>
      </c>
      <c r="Q337">
        <v>139.80000000000001</v>
      </c>
      <c r="R337">
        <v>13016.5</v>
      </c>
      <c r="S337">
        <v>2397.8163180000001</v>
      </c>
      <c r="T337">
        <v>2882.7516259107101</v>
      </c>
      <c r="U337">
        <v>0.39846888180197998</v>
      </c>
      <c r="V337">
        <v>0.12868118115793101</v>
      </c>
      <c r="W337">
        <v>9.3417464181257594E-3</v>
      </c>
      <c r="X337">
        <v>10826.9</v>
      </c>
      <c r="Y337">
        <v>160</v>
      </c>
      <c r="Z337">
        <v>61650.5625</v>
      </c>
      <c r="AA337">
        <v>14.0496894409938</v>
      </c>
      <c r="AB337">
        <v>14.986351987500001</v>
      </c>
      <c r="AC337">
        <v>20</v>
      </c>
      <c r="AD337">
        <v>119.89081590000001</v>
      </c>
      <c r="AE337">
        <v>0.42749999999999999</v>
      </c>
      <c r="AF337">
        <v>0.100607157416522</v>
      </c>
      <c r="AG337">
        <v>0.170339564588045</v>
      </c>
      <c r="AH337">
        <v>0.277873026862268</v>
      </c>
      <c r="AI337">
        <v>170.08600572881701</v>
      </c>
      <c r="AJ337">
        <v>6.7396706511211599</v>
      </c>
      <c r="AK337">
        <v>0.84519786188041701</v>
      </c>
      <c r="AL337">
        <v>3.7364128140056598</v>
      </c>
      <c r="AM337">
        <v>2.5</v>
      </c>
      <c r="AN337">
        <v>2.1688113501574802</v>
      </c>
      <c r="AO337">
        <v>401</v>
      </c>
      <c r="AP337">
        <v>1.91740412979351E-2</v>
      </c>
      <c r="AQ337">
        <v>2.77</v>
      </c>
      <c r="AR337">
        <v>4.5049104339796902</v>
      </c>
      <c r="AS337">
        <v>-94990.26</v>
      </c>
      <c r="AT337">
        <v>0.38034838144576999</v>
      </c>
      <c r="AU337">
        <v>31211277.300000001</v>
      </c>
    </row>
    <row r="338" spans="1:47" ht="15" x14ac:dyDescent="0.25">
      <c r="A338" s="150" t="s">
        <v>1107</v>
      </c>
      <c r="B338" s="150" t="s">
        <v>240</v>
      </c>
      <c r="C338" t="s">
        <v>141</v>
      </c>
      <c r="D338" t="s">
        <v>1561</v>
      </c>
      <c r="E338">
        <v>88.727999999999994</v>
      </c>
      <c r="F338" t="s">
        <v>1561</v>
      </c>
      <c r="G338" s="151">
        <v>2810050</v>
      </c>
      <c r="H338">
        <v>0.33367751800143802</v>
      </c>
      <c r="I338">
        <v>2455613</v>
      </c>
      <c r="J338">
        <v>0</v>
      </c>
      <c r="K338">
        <v>0.80678539085878098</v>
      </c>
      <c r="L338" s="152">
        <v>171241.7065</v>
      </c>
      <c r="M338" s="151">
        <v>38813</v>
      </c>
      <c r="N338">
        <v>123</v>
      </c>
      <c r="O338">
        <v>180.51</v>
      </c>
      <c r="P338">
        <v>24.52</v>
      </c>
      <c r="Q338">
        <v>-60.47</v>
      </c>
      <c r="R338">
        <v>12611.9</v>
      </c>
      <c r="S338">
        <v>4762.0342970000002</v>
      </c>
      <c r="T338">
        <v>5978.6039131161697</v>
      </c>
      <c r="U338">
        <v>0.305393744206374</v>
      </c>
      <c r="V338">
        <v>0.18252054663855799</v>
      </c>
      <c r="W338">
        <v>2.4816452303682301E-2</v>
      </c>
      <c r="X338">
        <v>10045.5</v>
      </c>
      <c r="Y338">
        <v>314.02</v>
      </c>
      <c r="Z338">
        <v>68697.939016623204</v>
      </c>
      <c r="AA338">
        <v>15.209115281501299</v>
      </c>
      <c r="AB338">
        <v>15.1647484141138</v>
      </c>
      <c r="AC338">
        <v>25</v>
      </c>
      <c r="AD338">
        <v>190.48137188000001</v>
      </c>
      <c r="AE338">
        <v>0.51060000000000005</v>
      </c>
      <c r="AF338">
        <v>0.120463142487958</v>
      </c>
      <c r="AG338">
        <v>0.124314221060212</v>
      </c>
      <c r="AH338">
        <v>0.25673408370416201</v>
      </c>
      <c r="AI338">
        <v>152.09613262472499</v>
      </c>
      <c r="AJ338">
        <v>6.1864075428662897</v>
      </c>
      <c r="AK338">
        <v>0.95565730159453399</v>
      </c>
      <c r="AL338">
        <v>3.4132852032412599</v>
      </c>
      <c r="AM338">
        <v>3.69</v>
      </c>
      <c r="AN338">
        <v>0.80864249295870705</v>
      </c>
      <c r="AO338">
        <v>30</v>
      </c>
      <c r="AP338">
        <v>0</v>
      </c>
      <c r="AQ338">
        <v>51.9</v>
      </c>
      <c r="AR338">
        <v>3.2193798730418202</v>
      </c>
      <c r="AS338">
        <v>-113147.22</v>
      </c>
      <c r="AT338">
        <v>0.41124697977416103</v>
      </c>
      <c r="AU338">
        <v>60058261.469999999</v>
      </c>
    </row>
    <row r="339" spans="1:47" ht="15" x14ac:dyDescent="0.25">
      <c r="A339" s="150" t="s">
        <v>1108</v>
      </c>
      <c r="B339" s="150" t="s">
        <v>241</v>
      </c>
      <c r="C339" t="s">
        <v>198</v>
      </c>
      <c r="D339" t="s">
        <v>1561</v>
      </c>
      <c r="E339">
        <v>69.340999999999994</v>
      </c>
      <c r="F339" t="s">
        <v>1561</v>
      </c>
      <c r="G339" s="151">
        <v>717637</v>
      </c>
      <c r="H339">
        <v>0.25167336642542298</v>
      </c>
      <c r="I339">
        <v>669847</v>
      </c>
      <c r="J339">
        <v>1.03664491798338E-3</v>
      </c>
      <c r="K339">
        <v>0.57786393799461899</v>
      </c>
      <c r="L339" s="152">
        <v>98526.483800000002</v>
      </c>
      <c r="M339" s="151">
        <v>28780.5</v>
      </c>
      <c r="N339">
        <v>153</v>
      </c>
      <c r="O339">
        <v>866.34</v>
      </c>
      <c r="P339">
        <v>280.48</v>
      </c>
      <c r="Q339">
        <v>-318.83999999999997</v>
      </c>
      <c r="R339">
        <v>12201.3</v>
      </c>
      <c r="S339">
        <v>5712.7731640000002</v>
      </c>
      <c r="T339">
        <v>8454.5423663852198</v>
      </c>
      <c r="U339">
        <v>0.99993549104972002</v>
      </c>
      <c r="V339">
        <v>0.19677679031332199</v>
      </c>
      <c r="W339">
        <v>7.2352182229933198E-2</v>
      </c>
      <c r="X339">
        <v>8244.5</v>
      </c>
      <c r="Y339">
        <v>404.41</v>
      </c>
      <c r="Z339">
        <v>61175.654138127102</v>
      </c>
      <c r="AA339">
        <v>11.569958847736601</v>
      </c>
      <c r="AB339">
        <v>14.126191647090801</v>
      </c>
      <c r="AC339">
        <v>29</v>
      </c>
      <c r="AD339">
        <v>196.99217806896601</v>
      </c>
      <c r="AE339">
        <v>0.4037</v>
      </c>
      <c r="AF339">
        <v>0.118488709988452</v>
      </c>
      <c r="AG339">
        <v>0.123782616193749</v>
      </c>
      <c r="AH339">
        <v>0.24336138213374101</v>
      </c>
      <c r="AI339">
        <v>163.905160089427</v>
      </c>
      <c r="AJ339">
        <v>4.9898959794009299</v>
      </c>
      <c r="AK339">
        <v>1.1807604824249001</v>
      </c>
      <c r="AL339">
        <v>1.84408689885118</v>
      </c>
      <c r="AM339">
        <v>2.4</v>
      </c>
      <c r="AN339">
        <v>0.39720728049440202</v>
      </c>
      <c r="AO339">
        <v>26</v>
      </c>
      <c r="AP339">
        <v>3.2258064516128997E-2</v>
      </c>
      <c r="AQ339">
        <v>10.19</v>
      </c>
      <c r="AR339">
        <v>2.7967699671794501</v>
      </c>
      <c r="AS339">
        <v>188542.27</v>
      </c>
      <c r="AT339">
        <v>0.458488165676604</v>
      </c>
      <c r="AU339">
        <v>69703111.760000005</v>
      </c>
    </row>
    <row r="340" spans="1:47" ht="15" x14ac:dyDescent="0.25">
      <c r="A340" s="150" t="s">
        <v>1109</v>
      </c>
      <c r="B340" s="150" t="s">
        <v>576</v>
      </c>
      <c r="C340" t="s">
        <v>173</v>
      </c>
      <c r="D340" t="s">
        <v>1561</v>
      </c>
      <c r="E340">
        <v>92.623000000000005</v>
      </c>
      <c r="F340" t="s">
        <v>1561</v>
      </c>
      <c r="G340" s="151">
        <v>3047840</v>
      </c>
      <c r="H340">
        <v>0.72157788834200398</v>
      </c>
      <c r="I340">
        <v>3044843</v>
      </c>
      <c r="J340">
        <v>0</v>
      </c>
      <c r="K340">
        <v>0.69130836933427398</v>
      </c>
      <c r="L340" s="152">
        <v>222752.14129999999</v>
      </c>
      <c r="M340" s="151">
        <v>38974</v>
      </c>
      <c r="N340">
        <v>81</v>
      </c>
      <c r="O340">
        <v>74.92</v>
      </c>
      <c r="P340">
        <v>0</v>
      </c>
      <c r="Q340">
        <v>343.6</v>
      </c>
      <c r="R340">
        <v>11685.8</v>
      </c>
      <c r="S340">
        <v>2741.505748</v>
      </c>
      <c r="T340">
        <v>3268.9281000600299</v>
      </c>
      <c r="U340">
        <v>0.40611666556316101</v>
      </c>
      <c r="V340">
        <v>0.13640607584821299</v>
      </c>
      <c r="W340">
        <v>2.7425621870335801E-3</v>
      </c>
      <c r="X340">
        <v>9800.4</v>
      </c>
      <c r="Y340">
        <v>168.6</v>
      </c>
      <c r="Z340">
        <v>66997.450593119793</v>
      </c>
      <c r="AA340">
        <v>11.5730337078652</v>
      </c>
      <c r="AB340">
        <v>16.260413689205201</v>
      </c>
      <c r="AC340">
        <v>15.18</v>
      </c>
      <c r="AD340">
        <v>180.599851646904</v>
      </c>
      <c r="AE340">
        <v>0.36809999999999998</v>
      </c>
      <c r="AF340">
        <v>0.11271768241723699</v>
      </c>
      <c r="AG340">
        <v>0.15998439623448199</v>
      </c>
      <c r="AH340">
        <v>0.27606532832947001</v>
      </c>
      <c r="AI340">
        <v>163.19644791056601</v>
      </c>
      <c r="AJ340">
        <v>6.0630424627406097</v>
      </c>
      <c r="AK340">
        <v>1.62213795585198</v>
      </c>
      <c r="AL340">
        <v>3.3819670588550799</v>
      </c>
      <c r="AM340">
        <v>3.64</v>
      </c>
      <c r="AN340">
        <v>1.2356665427756801</v>
      </c>
      <c r="AO340">
        <v>63</v>
      </c>
      <c r="AP340">
        <v>0</v>
      </c>
      <c r="AQ340">
        <v>15.32</v>
      </c>
      <c r="AR340">
        <v>3.4246261105069902</v>
      </c>
      <c r="AS340">
        <v>-90680.72</v>
      </c>
      <c r="AT340">
        <v>0.26551913040972502</v>
      </c>
      <c r="AU340">
        <v>32036682.98</v>
      </c>
    </row>
    <row r="341" spans="1:47" ht="15" x14ac:dyDescent="0.25">
      <c r="A341" s="150" t="s">
        <v>1110</v>
      </c>
      <c r="B341" s="150" t="s">
        <v>374</v>
      </c>
      <c r="C341" t="s">
        <v>375</v>
      </c>
      <c r="D341" t="s">
        <v>1561</v>
      </c>
      <c r="E341">
        <v>96.933000000000007</v>
      </c>
      <c r="F341" t="s">
        <v>1561</v>
      </c>
      <c r="G341" s="151">
        <v>-1043503</v>
      </c>
      <c r="H341">
        <v>0.52240264718622098</v>
      </c>
      <c r="I341">
        <v>-560904</v>
      </c>
      <c r="J341">
        <v>0</v>
      </c>
      <c r="K341">
        <v>0.72969433977570997</v>
      </c>
      <c r="L341" s="152">
        <v>167496.35680000001</v>
      </c>
      <c r="M341" s="151">
        <v>45064</v>
      </c>
      <c r="N341">
        <v>353</v>
      </c>
      <c r="O341">
        <v>99.31</v>
      </c>
      <c r="P341">
        <v>0</v>
      </c>
      <c r="Q341">
        <v>81.73</v>
      </c>
      <c r="R341">
        <v>11743.8</v>
      </c>
      <c r="S341">
        <v>6330.5280279999997</v>
      </c>
      <c r="T341">
        <v>7348.7094508125801</v>
      </c>
      <c r="U341">
        <v>0.13493996049329199</v>
      </c>
      <c r="V341">
        <v>0.11548441342751101</v>
      </c>
      <c r="W341">
        <v>5.5772960555321299E-3</v>
      </c>
      <c r="X341">
        <v>10116.700000000001</v>
      </c>
      <c r="Y341">
        <v>375.15</v>
      </c>
      <c r="Z341">
        <v>71631.057816873203</v>
      </c>
      <c r="AA341">
        <v>13.3376623376623</v>
      </c>
      <c r="AB341">
        <v>16.874658211382101</v>
      </c>
      <c r="AC341">
        <v>33</v>
      </c>
      <c r="AD341">
        <v>191.834182666667</v>
      </c>
      <c r="AE341" t="s">
        <v>1556</v>
      </c>
      <c r="AF341">
        <v>0.10574904176665</v>
      </c>
      <c r="AG341">
        <v>0.15398878087621101</v>
      </c>
      <c r="AH341">
        <v>0.26313035080230401</v>
      </c>
      <c r="AI341">
        <v>137.394068259862</v>
      </c>
      <c r="AJ341">
        <v>5.7540742052273197</v>
      </c>
      <c r="AK341">
        <v>1.0793994782570699</v>
      </c>
      <c r="AL341">
        <v>2.7836538446061501</v>
      </c>
      <c r="AM341">
        <v>0.5</v>
      </c>
      <c r="AN341">
        <v>0.85871149611770203</v>
      </c>
      <c r="AO341">
        <v>31</v>
      </c>
      <c r="AP341">
        <v>8.6402266288951798E-2</v>
      </c>
      <c r="AQ341">
        <v>77.290000000000006</v>
      </c>
      <c r="AR341">
        <v>2.7169822652070499</v>
      </c>
      <c r="AS341">
        <v>613796.86</v>
      </c>
      <c r="AT341">
        <v>0.78150142370188203</v>
      </c>
      <c r="AU341">
        <v>74344473.769999996</v>
      </c>
    </row>
    <row r="342" spans="1:47" ht="15" x14ac:dyDescent="0.25">
      <c r="A342" s="150" t="s">
        <v>1111</v>
      </c>
      <c r="B342" s="150" t="s">
        <v>775</v>
      </c>
      <c r="C342" t="s">
        <v>130</v>
      </c>
      <c r="D342" t="s">
        <v>1561</v>
      </c>
      <c r="E342">
        <v>89.929000000000002</v>
      </c>
      <c r="F342" t="s">
        <v>1561</v>
      </c>
      <c r="G342" s="151">
        <v>327698</v>
      </c>
      <c r="H342">
        <v>0.95468089272010404</v>
      </c>
      <c r="I342">
        <v>332928</v>
      </c>
      <c r="J342">
        <v>0</v>
      </c>
      <c r="K342">
        <v>0.68537601599742404</v>
      </c>
      <c r="L342" s="152">
        <v>156020.91649999999</v>
      </c>
      <c r="M342" s="151">
        <v>32721</v>
      </c>
      <c r="N342">
        <v>30</v>
      </c>
      <c r="O342">
        <v>14.41</v>
      </c>
      <c r="P342">
        <v>0</v>
      </c>
      <c r="Q342">
        <v>30.26</v>
      </c>
      <c r="R342">
        <v>15982.5</v>
      </c>
      <c r="S342">
        <v>458.084945</v>
      </c>
      <c r="T342">
        <v>550.73284847827404</v>
      </c>
      <c r="U342">
        <v>0.36950203853566899</v>
      </c>
      <c r="V342">
        <v>0.19762373330125499</v>
      </c>
      <c r="W342">
        <v>0</v>
      </c>
      <c r="X342">
        <v>13293.8</v>
      </c>
      <c r="Y342">
        <v>39.909999999999997</v>
      </c>
      <c r="Z342">
        <v>57616.703583061899</v>
      </c>
      <c r="AA342">
        <v>12.441860465116299</v>
      </c>
      <c r="AB342">
        <v>11.4779490102731</v>
      </c>
      <c r="AC342">
        <v>8.75</v>
      </c>
      <c r="AD342">
        <v>52.352565142857102</v>
      </c>
      <c r="AE342">
        <v>0.3206</v>
      </c>
      <c r="AF342">
        <v>0.119536907813519</v>
      </c>
      <c r="AG342">
        <v>0.189268319769616</v>
      </c>
      <c r="AH342">
        <v>0.315257983031557</v>
      </c>
      <c r="AI342">
        <v>248.34258632970401</v>
      </c>
      <c r="AJ342">
        <v>6.0670499815404098</v>
      </c>
      <c r="AK342">
        <v>1.30553638297498</v>
      </c>
      <c r="AL342">
        <v>2.7234887748105701</v>
      </c>
      <c r="AM342">
        <v>1.4</v>
      </c>
      <c r="AN342">
        <v>1.0130464434306801</v>
      </c>
      <c r="AO342">
        <v>54</v>
      </c>
      <c r="AP342">
        <v>6.9444444444444397E-3</v>
      </c>
      <c r="AQ342">
        <v>3.06</v>
      </c>
      <c r="AR342">
        <v>3.8473702999548598</v>
      </c>
      <c r="AS342">
        <v>-24271.14</v>
      </c>
      <c r="AT342">
        <v>0.61341121883943295</v>
      </c>
      <c r="AU342">
        <v>7321338.4199999999</v>
      </c>
    </row>
    <row r="343" spans="1:47" ht="15" x14ac:dyDescent="0.25">
      <c r="A343" s="150" t="s">
        <v>1112</v>
      </c>
      <c r="B343" s="150" t="s">
        <v>669</v>
      </c>
      <c r="C343" t="s">
        <v>664</v>
      </c>
      <c r="D343" t="s">
        <v>1561</v>
      </c>
      <c r="E343">
        <v>107.05</v>
      </c>
      <c r="F343" t="s">
        <v>1561</v>
      </c>
      <c r="G343" s="151">
        <v>448968</v>
      </c>
      <c r="H343">
        <v>0.82962120488069102</v>
      </c>
      <c r="I343">
        <v>357793</v>
      </c>
      <c r="J343">
        <v>5.3531491923922399E-3</v>
      </c>
      <c r="K343">
        <v>0.69324540444104599</v>
      </c>
      <c r="L343" s="152">
        <v>156284.72089999999</v>
      </c>
      <c r="M343" s="151">
        <v>39624.5</v>
      </c>
      <c r="N343">
        <v>29</v>
      </c>
      <c r="O343" t="s">
        <v>1556</v>
      </c>
      <c r="P343">
        <v>0</v>
      </c>
      <c r="Q343">
        <v>75.709999999999994</v>
      </c>
      <c r="R343">
        <v>11598.3</v>
      </c>
      <c r="S343">
        <v>508.29447499999998</v>
      </c>
      <c r="T343">
        <v>582.01400170641705</v>
      </c>
      <c r="U343">
        <v>9.1189460597619093E-2</v>
      </c>
      <c r="V343">
        <v>0.12536948980214699</v>
      </c>
      <c r="W343">
        <v>0</v>
      </c>
      <c r="X343">
        <v>10129.200000000001</v>
      </c>
      <c r="Y343">
        <v>35.049999999999997</v>
      </c>
      <c r="Z343">
        <v>60727.5560627675</v>
      </c>
      <c r="AA343">
        <v>11.411764705882399</v>
      </c>
      <c r="AB343">
        <v>14.501982168331001</v>
      </c>
      <c r="AC343">
        <v>4</v>
      </c>
      <c r="AD343">
        <v>127.07361874999999</v>
      </c>
      <c r="AE343">
        <v>0.21379999999999999</v>
      </c>
      <c r="AF343">
        <v>0.107648998972322</v>
      </c>
      <c r="AG343">
        <v>0.20777209474374</v>
      </c>
      <c r="AH343">
        <v>0.318132958765031</v>
      </c>
      <c r="AI343">
        <v>274.98036448261598</v>
      </c>
      <c r="AJ343">
        <v>4.8089178728062301</v>
      </c>
      <c r="AK343">
        <v>0.98756709188601299</v>
      </c>
      <c r="AL343">
        <v>2.0580344992881199</v>
      </c>
      <c r="AM343">
        <v>0.5</v>
      </c>
      <c r="AN343">
        <v>1.5739367914378</v>
      </c>
      <c r="AO343">
        <v>46</v>
      </c>
      <c r="AP343">
        <v>0.168782673637043</v>
      </c>
      <c r="AQ343">
        <v>5.26</v>
      </c>
      <c r="AR343">
        <v>4.2165879804038902</v>
      </c>
      <c r="AS343">
        <v>2832.2399999999898</v>
      </c>
      <c r="AT343">
        <v>0.67599703017735102</v>
      </c>
      <c r="AU343">
        <v>5895351.9100000001</v>
      </c>
    </row>
    <row r="344" spans="1:47" ht="15" x14ac:dyDescent="0.25">
      <c r="A344" s="150" t="s">
        <v>1113</v>
      </c>
      <c r="B344" s="150" t="s">
        <v>376</v>
      </c>
      <c r="C344" t="s">
        <v>272</v>
      </c>
      <c r="D344" t="s">
        <v>1561</v>
      </c>
      <c r="E344">
        <v>90.222999999999999</v>
      </c>
      <c r="F344" t="s">
        <v>1561</v>
      </c>
      <c r="G344" s="151">
        <v>32680</v>
      </c>
      <c r="H344">
        <v>0.57039397713579498</v>
      </c>
      <c r="I344">
        <v>-132755</v>
      </c>
      <c r="J344">
        <v>0</v>
      </c>
      <c r="K344">
        <v>0.77795678265242696</v>
      </c>
      <c r="L344" s="152">
        <v>148029.40839999999</v>
      </c>
      <c r="M344" s="151">
        <v>35750.5</v>
      </c>
      <c r="N344">
        <v>112</v>
      </c>
      <c r="O344">
        <v>48.05</v>
      </c>
      <c r="P344">
        <v>0</v>
      </c>
      <c r="Q344">
        <v>92.45</v>
      </c>
      <c r="R344">
        <v>12530.8</v>
      </c>
      <c r="S344">
        <v>1265.4701299999999</v>
      </c>
      <c r="T344">
        <v>1486.1966421285899</v>
      </c>
      <c r="U344">
        <v>0.362068090062308</v>
      </c>
      <c r="V344">
        <v>0.138070870151633</v>
      </c>
      <c r="W344">
        <v>0</v>
      </c>
      <c r="X344">
        <v>10669.7</v>
      </c>
      <c r="Y344">
        <v>84.77</v>
      </c>
      <c r="Z344">
        <v>64570.195470095598</v>
      </c>
      <c r="AA344">
        <v>14.7755102040816</v>
      </c>
      <c r="AB344">
        <v>14.928278046478701</v>
      </c>
      <c r="AC344">
        <v>11.9</v>
      </c>
      <c r="AD344">
        <v>106.342027731092</v>
      </c>
      <c r="AE344">
        <v>0.43940000000000001</v>
      </c>
      <c r="AF344">
        <v>0.12603762021321099</v>
      </c>
      <c r="AG344">
        <v>0.16311798079294701</v>
      </c>
      <c r="AH344">
        <v>0.29202169420686103</v>
      </c>
      <c r="AI344">
        <v>174.264879724976</v>
      </c>
      <c r="AJ344">
        <v>4.4344533322450301</v>
      </c>
      <c r="AK344">
        <v>0.57146204319652505</v>
      </c>
      <c r="AL344">
        <v>2.72408249330014</v>
      </c>
      <c r="AM344">
        <v>3.9</v>
      </c>
      <c r="AN344">
        <v>1.0590161235306299</v>
      </c>
      <c r="AO344">
        <v>46</v>
      </c>
      <c r="AP344">
        <v>0.83414634146341504</v>
      </c>
      <c r="AQ344">
        <v>11.24</v>
      </c>
      <c r="AR344">
        <v>5.4841965658359104</v>
      </c>
      <c r="AS344">
        <v>-190250.11</v>
      </c>
      <c r="AT344">
        <v>0.37455996250535301</v>
      </c>
      <c r="AU344">
        <v>15857310.369999999</v>
      </c>
    </row>
    <row r="345" spans="1:47" ht="15" x14ac:dyDescent="0.25">
      <c r="A345" s="150" t="s">
        <v>1114</v>
      </c>
      <c r="B345" s="150" t="s">
        <v>713</v>
      </c>
      <c r="C345" t="s">
        <v>100</v>
      </c>
      <c r="D345" t="s">
        <v>1561</v>
      </c>
      <c r="E345">
        <v>87.355999999999995</v>
      </c>
      <c r="F345" t="s">
        <v>1561</v>
      </c>
      <c r="G345" s="151">
        <v>881682</v>
      </c>
      <c r="H345">
        <v>0.64979007916786002</v>
      </c>
      <c r="I345">
        <v>1081994</v>
      </c>
      <c r="J345">
        <v>0</v>
      </c>
      <c r="K345">
        <v>0.69413637845834397</v>
      </c>
      <c r="L345" s="152">
        <v>144205.8339</v>
      </c>
      <c r="M345" s="151">
        <v>32335</v>
      </c>
      <c r="N345">
        <v>82</v>
      </c>
      <c r="O345">
        <v>27.63</v>
      </c>
      <c r="P345">
        <v>0</v>
      </c>
      <c r="Q345">
        <v>112.53</v>
      </c>
      <c r="R345">
        <v>11190.6</v>
      </c>
      <c r="S345">
        <v>1748.753111</v>
      </c>
      <c r="T345">
        <v>2184.2988206380401</v>
      </c>
      <c r="U345">
        <v>0.48390486036996699</v>
      </c>
      <c r="V345">
        <v>0.14305517366996701</v>
      </c>
      <c r="W345">
        <v>0</v>
      </c>
      <c r="X345">
        <v>8959.2000000000007</v>
      </c>
      <c r="Y345">
        <v>115.3</v>
      </c>
      <c r="Z345">
        <v>59764.5921942758</v>
      </c>
      <c r="AA345">
        <v>11.035874439461899</v>
      </c>
      <c r="AB345">
        <v>15.166982749349501</v>
      </c>
      <c r="AC345">
        <v>10.53</v>
      </c>
      <c r="AD345">
        <v>166.07341984805299</v>
      </c>
      <c r="AE345">
        <v>0.36809999999999998</v>
      </c>
      <c r="AF345">
        <v>0.121505704130367</v>
      </c>
      <c r="AG345">
        <v>0.179712083684684</v>
      </c>
      <c r="AH345">
        <v>0.30510451269598798</v>
      </c>
      <c r="AI345">
        <v>177.392679417512</v>
      </c>
      <c r="AJ345">
        <v>4.8880782100214004</v>
      </c>
      <c r="AK345">
        <v>0.73655291796683597</v>
      </c>
      <c r="AL345">
        <v>3.0710009799623501</v>
      </c>
      <c r="AM345">
        <v>0.5</v>
      </c>
      <c r="AN345">
        <v>1.2731625384477101</v>
      </c>
      <c r="AO345">
        <v>81</v>
      </c>
      <c r="AP345">
        <v>1.92735359525575E-2</v>
      </c>
      <c r="AQ345">
        <v>7.51</v>
      </c>
      <c r="AR345">
        <v>3.0806824516495999</v>
      </c>
      <c r="AS345">
        <v>129053.15</v>
      </c>
      <c r="AT345">
        <v>0.52851307773249701</v>
      </c>
      <c r="AU345">
        <v>19569556.829999998</v>
      </c>
    </row>
    <row r="346" spans="1:47" ht="15" x14ac:dyDescent="0.25">
      <c r="A346" s="150" t="s">
        <v>1115</v>
      </c>
      <c r="B346" s="150" t="s">
        <v>691</v>
      </c>
      <c r="C346" t="s">
        <v>250</v>
      </c>
      <c r="D346" t="s">
        <v>1561</v>
      </c>
      <c r="E346">
        <v>87.456999999999994</v>
      </c>
      <c r="F346" t="s">
        <v>1561</v>
      </c>
      <c r="G346" s="151">
        <v>658720</v>
      </c>
      <c r="H346">
        <v>0.10046569747239199</v>
      </c>
      <c r="I346">
        <v>705852</v>
      </c>
      <c r="J346">
        <v>3.2189593662061101E-3</v>
      </c>
      <c r="K346">
        <v>0.66621927330726805</v>
      </c>
      <c r="L346" s="152">
        <v>93427.829800000007</v>
      </c>
      <c r="M346" s="151">
        <v>36549</v>
      </c>
      <c r="N346">
        <v>47</v>
      </c>
      <c r="O346">
        <v>31.98</v>
      </c>
      <c r="P346">
        <v>0</v>
      </c>
      <c r="Q346">
        <v>6.9999999999993207E-2</v>
      </c>
      <c r="R346">
        <v>11809</v>
      </c>
      <c r="S346">
        <v>1239.5684100000001</v>
      </c>
      <c r="T346">
        <v>1560.94184345036</v>
      </c>
      <c r="U346">
        <v>0.46103050980461802</v>
      </c>
      <c r="V346">
        <v>0.17902714058355201</v>
      </c>
      <c r="W346">
        <v>0</v>
      </c>
      <c r="X346">
        <v>9377.7000000000007</v>
      </c>
      <c r="Y346">
        <v>89.33</v>
      </c>
      <c r="Z346">
        <v>60130.488525691202</v>
      </c>
      <c r="AA346">
        <v>15.7741935483871</v>
      </c>
      <c r="AB346">
        <v>13.876283555356499</v>
      </c>
      <c r="AC346">
        <v>5.7</v>
      </c>
      <c r="AD346">
        <v>217.46814210526301</v>
      </c>
      <c r="AE346">
        <v>0.28489999999999999</v>
      </c>
      <c r="AF346">
        <v>0.115916385232752</v>
      </c>
      <c r="AG346">
        <v>0.175981821857849</v>
      </c>
      <c r="AH346">
        <v>0.293097056102747</v>
      </c>
      <c r="AI346">
        <v>0</v>
      </c>
      <c r="AJ346" t="s">
        <v>1556</v>
      </c>
      <c r="AK346" t="s">
        <v>1556</v>
      </c>
      <c r="AL346" t="s">
        <v>1556</v>
      </c>
      <c r="AM346">
        <v>0.5</v>
      </c>
      <c r="AN346">
        <v>0.54194848962180597</v>
      </c>
      <c r="AO346">
        <v>80</v>
      </c>
      <c r="AP346">
        <v>0.27500000000000002</v>
      </c>
      <c r="AQ346">
        <v>2.08</v>
      </c>
      <c r="AR346">
        <v>3.0797392896974398</v>
      </c>
      <c r="AS346">
        <v>835.79999999998802</v>
      </c>
      <c r="AT346">
        <v>0.230971968344656</v>
      </c>
      <c r="AU346">
        <v>14638114.640000001</v>
      </c>
    </row>
    <row r="347" spans="1:47" ht="15" x14ac:dyDescent="0.25">
      <c r="A347" s="150" t="s">
        <v>1116</v>
      </c>
      <c r="B347" s="150" t="s">
        <v>411</v>
      </c>
      <c r="C347" t="s">
        <v>282</v>
      </c>
      <c r="D347" t="s">
        <v>1561</v>
      </c>
      <c r="E347">
        <v>106.62</v>
      </c>
      <c r="F347" t="s">
        <v>1561</v>
      </c>
      <c r="G347" s="151">
        <v>290876</v>
      </c>
      <c r="H347">
        <v>0.74417417976670797</v>
      </c>
      <c r="I347">
        <v>290876</v>
      </c>
      <c r="J347">
        <v>0</v>
      </c>
      <c r="K347">
        <v>0.75187252894738799</v>
      </c>
      <c r="L347" s="152">
        <v>186197.3131</v>
      </c>
      <c r="M347" s="151">
        <v>46711</v>
      </c>
      <c r="N347">
        <v>21</v>
      </c>
      <c r="O347">
        <v>3.15</v>
      </c>
      <c r="P347">
        <v>0</v>
      </c>
      <c r="Q347">
        <v>-3.58</v>
      </c>
      <c r="R347">
        <v>11181.5</v>
      </c>
      <c r="S347">
        <v>827.04839300000003</v>
      </c>
      <c r="T347">
        <v>923.11512377650604</v>
      </c>
      <c r="U347">
        <v>8.8849436891415404E-2</v>
      </c>
      <c r="V347">
        <v>0.106784058523647</v>
      </c>
      <c r="W347">
        <v>1.2154065088667699E-3</v>
      </c>
      <c r="X347">
        <v>10017.9</v>
      </c>
      <c r="Y347">
        <v>54.3</v>
      </c>
      <c r="Z347">
        <v>68739.896316758706</v>
      </c>
      <c r="AA347">
        <v>14.6229508196721</v>
      </c>
      <c r="AB347">
        <v>15.2310937937385</v>
      </c>
      <c r="AC347">
        <v>6.2</v>
      </c>
      <c r="AD347">
        <v>133.39490209677399</v>
      </c>
      <c r="AE347">
        <v>0.2969</v>
      </c>
      <c r="AF347">
        <v>0.12697773200464399</v>
      </c>
      <c r="AG347">
        <v>0.145133240111535</v>
      </c>
      <c r="AH347">
        <v>0.277723103128307</v>
      </c>
      <c r="AI347">
        <v>271.08812724577803</v>
      </c>
      <c r="AJ347">
        <v>4.5116615745552</v>
      </c>
      <c r="AK347">
        <v>1.0535722537165</v>
      </c>
      <c r="AL347">
        <v>2.1692108044941398</v>
      </c>
      <c r="AM347">
        <v>1.5</v>
      </c>
      <c r="AN347">
        <v>0.99459358189681901</v>
      </c>
      <c r="AO347">
        <v>30</v>
      </c>
      <c r="AP347">
        <v>8.1107814045499493E-2</v>
      </c>
      <c r="AQ347">
        <v>6.8</v>
      </c>
      <c r="AR347">
        <v>3.9373358395545499</v>
      </c>
      <c r="AS347">
        <v>52100.61</v>
      </c>
      <c r="AT347">
        <v>0.75762058688733702</v>
      </c>
      <c r="AU347">
        <v>9247645.2899999991</v>
      </c>
    </row>
    <row r="348" spans="1:47" ht="15" x14ac:dyDescent="0.25">
      <c r="A348" s="150" t="s">
        <v>1117</v>
      </c>
      <c r="B348" s="150" t="s">
        <v>467</v>
      </c>
      <c r="C348" t="s">
        <v>196</v>
      </c>
      <c r="D348" t="s">
        <v>1561</v>
      </c>
      <c r="E348">
        <v>87.477000000000004</v>
      </c>
      <c r="F348" t="s">
        <v>1561</v>
      </c>
      <c r="G348" s="151">
        <v>364195</v>
      </c>
      <c r="H348">
        <v>0.44478106659384098</v>
      </c>
      <c r="I348">
        <v>-132745</v>
      </c>
      <c r="J348">
        <v>0</v>
      </c>
      <c r="K348">
        <v>0.70134588928903796</v>
      </c>
      <c r="L348" s="152">
        <v>136962.45970000001</v>
      </c>
      <c r="M348" s="151">
        <v>28570</v>
      </c>
      <c r="N348">
        <v>29</v>
      </c>
      <c r="O348">
        <v>12.85</v>
      </c>
      <c r="P348">
        <v>0</v>
      </c>
      <c r="Q348">
        <v>-18.329999999999998</v>
      </c>
      <c r="R348">
        <v>13278.3</v>
      </c>
      <c r="S348">
        <v>637.95806300000004</v>
      </c>
      <c r="T348">
        <v>818.89125832710704</v>
      </c>
      <c r="U348">
        <v>0.56976556623597396</v>
      </c>
      <c r="V348">
        <v>0.15634812189841399</v>
      </c>
      <c r="W348">
        <v>1.38145303134134E-2</v>
      </c>
      <c r="X348">
        <v>10344.5</v>
      </c>
      <c r="Y348">
        <v>44.03</v>
      </c>
      <c r="Z348">
        <v>58384.332273449902</v>
      </c>
      <c r="AA348">
        <v>16.266666666666701</v>
      </c>
      <c r="AB348">
        <v>14.489167908244401</v>
      </c>
      <c r="AC348">
        <v>7.34</v>
      </c>
      <c r="AD348">
        <v>86.915267438692098</v>
      </c>
      <c r="AE348">
        <v>0.27310000000000001</v>
      </c>
      <c r="AF348">
        <v>0.104034785626749</v>
      </c>
      <c r="AG348">
        <v>0.19644845801142499</v>
      </c>
      <c r="AH348">
        <v>0.30352104202851898</v>
      </c>
      <c r="AI348">
        <v>184.59834091006701</v>
      </c>
      <c r="AJ348">
        <v>7.6105138155325003</v>
      </c>
      <c r="AK348">
        <v>1.7887239950410101</v>
      </c>
      <c r="AL348">
        <v>2.7822673776811602</v>
      </c>
      <c r="AM348">
        <v>1.5</v>
      </c>
      <c r="AN348">
        <v>1.68621593592187</v>
      </c>
      <c r="AO348">
        <v>80</v>
      </c>
      <c r="AP348">
        <v>7.1618579905872698E-2</v>
      </c>
      <c r="AQ348">
        <v>3.69</v>
      </c>
      <c r="AR348">
        <v>3.56850882922779</v>
      </c>
      <c r="AS348">
        <v>-4839.5899999999701</v>
      </c>
      <c r="AT348">
        <v>0.59939502463642202</v>
      </c>
      <c r="AU348">
        <v>8471002.9900000002</v>
      </c>
    </row>
    <row r="349" spans="1:47" ht="15" x14ac:dyDescent="0.25">
      <c r="A349" s="150" t="s">
        <v>1118</v>
      </c>
      <c r="B349" s="150" t="s">
        <v>726</v>
      </c>
      <c r="C349" t="s">
        <v>98</v>
      </c>
      <c r="D349" t="s">
        <v>1561</v>
      </c>
      <c r="E349">
        <v>90.489000000000004</v>
      </c>
      <c r="F349" t="s">
        <v>1561</v>
      </c>
      <c r="G349" s="151">
        <v>-358827</v>
      </c>
      <c r="H349">
        <v>0.193734073702335</v>
      </c>
      <c r="I349">
        <v>-394350</v>
      </c>
      <c r="J349">
        <v>0</v>
      </c>
      <c r="K349">
        <v>0.79534461028402603</v>
      </c>
      <c r="L349" s="152">
        <v>146462.264</v>
      </c>
      <c r="M349" s="151">
        <v>36618</v>
      </c>
      <c r="N349">
        <v>17</v>
      </c>
      <c r="O349">
        <v>23.88</v>
      </c>
      <c r="P349">
        <v>0</v>
      </c>
      <c r="Q349">
        <v>212.92</v>
      </c>
      <c r="R349">
        <v>13720.5</v>
      </c>
      <c r="S349">
        <v>801.457313</v>
      </c>
      <c r="T349">
        <v>952.38979936985004</v>
      </c>
      <c r="U349">
        <v>0.20454934821962301</v>
      </c>
      <c r="V349">
        <v>0.16017515333346299</v>
      </c>
      <c r="W349">
        <v>0</v>
      </c>
      <c r="X349">
        <v>11546.1</v>
      </c>
      <c r="Y349">
        <v>57.41</v>
      </c>
      <c r="Z349">
        <v>73985.202577948105</v>
      </c>
      <c r="AA349">
        <v>16.4677419354839</v>
      </c>
      <c r="AB349">
        <v>13.9602388608256</v>
      </c>
      <c r="AC349">
        <v>16.82</v>
      </c>
      <c r="AD349">
        <v>47.6490673602854</v>
      </c>
      <c r="AE349">
        <v>0.48680000000000001</v>
      </c>
      <c r="AF349">
        <v>0.111821181631892</v>
      </c>
      <c r="AG349">
        <v>0.166940570941016</v>
      </c>
      <c r="AH349">
        <v>0.28334210053256698</v>
      </c>
      <c r="AI349">
        <v>195.949300670989</v>
      </c>
      <c r="AJ349">
        <v>6.5816048903180597</v>
      </c>
      <c r="AK349">
        <v>1.1015905632143701</v>
      </c>
      <c r="AL349">
        <v>2.9360026743926899</v>
      </c>
      <c r="AM349">
        <v>3</v>
      </c>
      <c r="AN349">
        <v>0</v>
      </c>
      <c r="AO349" t="s">
        <v>1556</v>
      </c>
      <c r="AP349">
        <v>0</v>
      </c>
      <c r="AQ349" t="s">
        <v>1556</v>
      </c>
      <c r="AR349">
        <v>3.5871639097369998</v>
      </c>
      <c r="AS349">
        <v>-51116.639999999999</v>
      </c>
      <c r="AT349">
        <v>0.42089993797752401</v>
      </c>
      <c r="AU349">
        <v>10996432.84</v>
      </c>
    </row>
    <row r="350" spans="1:47" ht="15" x14ac:dyDescent="0.25">
      <c r="A350" s="150" t="s">
        <v>1119</v>
      </c>
      <c r="B350" s="150" t="s">
        <v>784</v>
      </c>
      <c r="C350" t="s">
        <v>347</v>
      </c>
      <c r="D350" t="s">
        <v>1561</v>
      </c>
      <c r="E350">
        <v>92.837999999999994</v>
      </c>
      <c r="F350" t="s">
        <v>1561</v>
      </c>
      <c r="G350" s="151">
        <v>1807524</v>
      </c>
      <c r="H350">
        <v>0.41743875632156402</v>
      </c>
      <c r="I350">
        <v>2008499</v>
      </c>
      <c r="J350">
        <v>0</v>
      </c>
      <c r="K350">
        <v>0.59804892012658495</v>
      </c>
      <c r="L350" s="152">
        <v>312093.99449999997</v>
      </c>
      <c r="M350" s="151">
        <v>36635</v>
      </c>
      <c r="N350">
        <v>19</v>
      </c>
      <c r="O350">
        <v>27.13</v>
      </c>
      <c r="P350">
        <v>2</v>
      </c>
      <c r="Q350">
        <v>47.13</v>
      </c>
      <c r="R350">
        <v>13331.8</v>
      </c>
      <c r="S350">
        <v>854.16898500000002</v>
      </c>
      <c r="T350">
        <v>1039.8501124049999</v>
      </c>
      <c r="U350">
        <v>0.21327037295787599</v>
      </c>
      <c r="V350">
        <v>0.16892018737955</v>
      </c>
      <c r="W350">
        <v>1.1707285297885199E-3</v>
      </c>
      <c r="X350">
        <v>10951.2</v>
      </c>
      <c r="Y350">
        <v>52</v>
      </c>
      <c r="Z350">
        <v>59112.942307692298</v>
      </c>
      <c r="AA350">
        <v>14.288461538461499</v>
      </c>
      <c r="AB350">
        <v>16.4263266346154</v>
      </c>
      <c r="AC350">
        <v>6</v>
      </c>
      <c r="AD350">
        <v>142.36149750000001</v>
      </c>
      <c r="AE350">
        <v>0.43940000000000001</v>
      </c>
      <c r="AF350">
        <v>0.119354002201972</v>
      </c>
      <c r="AG350">
        <v>0.17163161369430599</v>
      </c>
      <c r="AH350">
        <v>0.29631012851789401</v>
      </c>
      <c r="AI350">
        <v>200.56921172336899</v>
      </c>
      <c r="AJ350">
        <v>8.3470328041092703</v>
      </c>
      <c r="AK350">
        <v>1.3382440462292799</v>
      </c>
      <c r="AL350">
        <v>3.39769775858043</v>
      </c>
      <c r="AM350">
        <v>0.5</v>
      </c>
      <c r="AN350">
        <v>1.3037130108233499</v>
      </c>
      <c r="AO350">
        <v>127</v>
      </c>
      <c r="AP350">
        <v>2.7624309392265199E-2</v>
      </c>
      <c r="AQ350">
        <v>2.86</v>
      </c>
      <c r="AR350">
        <v>4.0764122548009798</v>
      </c>
      <c r="AS350">
        <v>-31732.34</v>
      </c>
      <c r="AT350">
        <v>0.46513044488497801</v>
      </c>
      <c r="AU350">
        <v>11387635.24</v>
      </c>
    </row>
    <row r="351" spans="1:47" ht="15" x14ac:dyDescent="0.25">
      <c r="A351" s="150" t="s">
        <v>1120</v>
      </c>
      <c r="B351" s="150" t="s">
        <v>789</v>
      </c>
      <c r="C351" t="s">
        <v>198</v>
      </c>
      <c r="D351" t="s">
        <v>1561</v>
      </c>
      <c r="E351">
        <v>97.182000000000002</v>
      </c>
      <c r="F351" t="s">
        <v>1561</v>
      </c>
      <c r="G351" s="151">
        <v>2990129</v>
      </c>
      <c r="H351">
        <v>0.81449270903541404</v>
      </c>
      <c r="I351">
        <v>2460052</v>
      </c>
      <c r="J351">
        <v>2.04102826803957E-3</v>
      </c>
      <c r="K351">
        <v>0.64895072392672004</v>
      </c>
      <c r="L351" s="152">
        <v>127801.2749</v>
      </c>
      <c r="M351" s="151">
        <v>46018</v>
      </c>
      <c r="N351">
        <v>116</v>
      </c>
      <c r="O351">
        <v>74.14</v>
      </c>
      <c r="P351">
        <v>0</v>
      </c>
      <c r="Q351">
        <v>-4.4799999999999898</v>
      </c>
      <c r="R351">
        <v>10024.1</v>
      </c>
      <c r="S351">
        <v>2624.7393529999999</v>
      </c>
      <c r="T351">
        <v>3099.1193494081299</v>
      </c>
      <c r="U351">
        <v>0.26069130948866398</v>
      </c>
      <c r="V351">
        <v>0.117116170658489</v>
      </c>
      <c r="W351">
        <v>5.1593581223682003E-2</v>
      </c>
      <c r="X351">
        <v>8489.7000000000007</v>
      </c>
      <c r="Y351">
        <v>148.19999999999999</v>
      </c>
      <c r="Z351">
        <v>62516.149797570899</v>
      </c>
      <c r="AA351">
        <v>11.879194630872499</v>
      </c>
      <c r="AB351">
        <v>17.710791855600501</v>
      </c>
      <c r="AC351">
        <v>14</v>
      </c>
      <c r="AD351">
        <v>187.48138235714299</v>
      </c>
      <c r="AE351">
        <v>0.34439999999999998</v>
      </c>
      <c r="AF351">
        <v>0.12342804841468499</v>
      </c>
      <c r="AG351">
        <v>0.13400388034681401</v>
      </c>
      <c r="AH351">
        <v>0.26159518129832698</v>
      </c>
      <c r="AI351">
        <v>119.10211185072301</v>
      </c>
      <c r="AJ351">
        <v>5.4824003557125103</v>
      </c>
      <c r="AK351">
        <v>1.0937954717029399</v>
      </c>
      <c r="AL351">
        <v>0.22184404309495501</v>
      </c>
      <c r="AM351">
        <v>2.0299999999999998</v>
      </c>
      <c r="AN351">
        <v>1.1220421636714</v>
      </c>
      <c r="AO351">
        <v>18</v>
      </c>
      <c r="AP351">
        <v>0</v>
      </c>
      <c r="AQ351">
        <v>61.5</v>
      </c>
      <c r="AR351">
        <v>3.7040041304073701</v>
      </c>
      <c r="AS351">
        <v>-1517.4500000000701</v>
      </c>
      <c r="AT351">
        <v>0.32389036145859801</v>
      </c>
      <c r="AU351">
        <v>26310588.989999998</v>
      </c>
    </row>
    <row r="352" spans="1:47" ht="15" x14ac:dyDescent="0.25">
      <c r="A352" s="150" t="s">
        <v>1121</v>
      </c>
      <c r="B352" s="150" t="s">
        <v>539</v>
      </c>
      <c r="C352" t="s">
        <v>117</v>
      </c>
      <c r="D352" t="s">
        <v>1561</v>
      </c>
      <c r="E352">
        <v>79.698999999999998</v>
      </c>
      <c r="F352" t="s">
        <v>1561</v>
      </c>
      <c r="G352" s="151">
        <v>1071719</v>
      </c>
      <c r="H352">
        <v>0.568413548337106</v>
      </c>
      <c r="I352">
        <v>1075224</v>
      </c>
      <c r="J352">
        <v>1.08925706860576E-2</v>
      </c>
      <c r="K352">
        <v>0.61631274370209899</v>
      </c>
      <c r="L352" s="152">
        <v>204571.9859</v>
      </c>
      <c r="M352" s="151">
        <v>38180</v>
      </c>
      <c r="N352">
        <v>19</v>
      </c>
      <c r="O352">
        <v>16.079999999999998</v>
      </c>
      <c r="P352">
        <v>0</v>
      </c>
      <c r="Q352">
        <v>52.84</v>
      </c>
      <c r="R352">
        <v>12589.2</v>
      </c>
      <c r="S352">
        <v>539.89986299999998</v>
      </c>
      <c r="T352">
        <v>628.95213152772499</v>
      </c>
      <c r="U352">
        <v>0.27988716492784099</v>
      </c>
      <c r="V352">
        <v>0.13483599828214801</v>
      </c>
      <c r="W352">
        <v>0</v>
      </c>
      <c r="X352">
        <v>10806.8</v>
      </c>
      <c r="Y352">
        <v>42.73</v>
      </c>
      <c r="Z352">
        <v>53608.930961853497</v>
      </c>
      <c r="AA352">
        <v>15</v>
      </c>
      <c r="AB352">
        <v>12.635147741633499</v>
      </c>
      <c r="AC352">
        <v>4</v>
      </c>
      <c r="AD352">
        <v>134.97496575</v>
      </c>
      <c r="AE352">
        <v>0.39179999999999998</v>
      </c>
      <c r="AF352">
        <v>0.12833457539815199</v>
      </c>
      <c r="AG352">
        <v>0.15291407474459701</v>
      </c>
      <c r="AH352">
        <v>0.28518277697410899</v>
      </c>
      <c r="AI352">
        <v>234.21935930367101</v>
      </c>
      <c r="AJ352">
        <v>4.4339627535486903</v>
      </c>
      <c r="AK352">
        <v>1.0369850935115299</v>
      </c>
      <c r="AL352">
        <v>2.7557866434700098</v>
      </c>
      <c r="AM352">
        <v>1.8</v>
      </c>
      <c r="AN352">
        <v>1.22440647179875</v>
      </c>
      <c r="AO352">
        <v>63</v>
      </c>
      <c r="AP352">
        <v>0</v>
      </c>
      <c r="AQ352">
        <v>2.11</v>
      </c>
      <c r="AR352">
        <v>2.8878978675911902</v>
      </c>
      <c r="AS352">
        <v>-3984.76999999999</v>
      </c>
      <c r="AT352">
        <v>0.61704858118188599</v>
      </c>
      <c r="AU352">
        <v>6796930.7699999996</v>
      </c>
    </row>
    <row r="353" spans="1:47" ht="15" x14ac:dyDescent="0.25">
      <c r="A353" s="150" t="s">
        <v>1122</v>
      </c>
      <c r="B353" s="150" t="s">
        <v>377</v>
      </c>
      <c r="C353" t="s">
        <v>130</v>
      </c>
      <c r="D353" t="s">
        <v>1561</v>
      </c>
      <c r="E353">
        <v>88.382000000000005</v>
      </c>
      <c r="F353" t="s">
        <v>1561</v>
      </c>
      <c r="G353" s="151">
        <v>861738</v>
      </c>
      <c r="H353">
        <v>0.58936501620109405</v>
      </c>
      <c r="I353">
        <v>984380</v>
      </c>
      <c r="J353">
        <v>0</v>
      </c>
      <c r="K353">
        <v>0.70981039619112696</v>
      </c>
      <c r="L353" s="152">
        <v>100136.4176</v>
      </c>
      <c r="M353" s="151">
        <v>32396</v>
      </c>
      <c r="N353">
        <v>45</v>
      </c>
      <c r="O353">
        <v>45.01</v>
      </c>
      <c r="P353">
        <v>2</v>
      </c>
      <c r="Q353">
        <v>-48.27</v>
      </c>
      <c r="R353">
        <v>15990.5</v>
      </c>
      <c r="S353">
        <v>726.197362</v>
      </c>
      <c r="T353">
        <v>901.59858466431695</v>
      </c>
      <c r="U353">
        <v>0.44074192739906998</v>
      </c>
      <c r="V353">
        <v>0.17984570563614899</v>
      </c>
      <c r="W353">
        <v>8.7623975698220696E-4</v>
      </c>
      <c r="X353">
        <v>12879.6</v>
      </c>
      <c r="Y353">
        <v>64.7</v>
      </c>
      <c r="Z353">
        <v>52670.850077279698</v>
      </c>
      <c r="AA353">
        <v>11.3939393939394</v>
      </c>
      <c r="AB353">
        <v>11.224070510046401</v>
      </c>
      <c r="AC353">
        <v>11</v>
      </c>
      <c r="AD353">
        <v>66.017942000000005</v>
      </c>
      <c r="AE353">
        <v>0.23749999999999999</v>
      </c>
      <c r="AF353">
        <v>0.105833581957208</v>
      </c>
      <c r="AG353">
        <v>0.16815595775914699</v>
      </c>
      <c r="AH353">
        <v>0.28184520609754199</v>
      </c>
      <c r="AI353">
        <v>243.43519992021101</v>
      </c>
      <c r="AJ353">
        <v>6.8274327703046698</v>
      </c>
      <c r="AK353">
        <v>2.03667839485921</v>
      </c>
      <c r="AL353">
        <v>3.4943424669932499</v>
      </c>
      <c r="AM353">
        <v>4.5</v>
      </c>
      <c r="AN353">
        <v>1.3182241205893701</v>
      </c>
      <c r="AO353">
        <v>46</v>
      </c>
      <c r="AP353">
        <v>4.8351648351648402E-2</v>
      </c>
      <c r="AQ353">
        <v>9.52</v>
      </c>
      <c r="AR353">
        <v>4.1657278743289901</v>
      </c>
      <c r="AS353">
        <v>-22637.3</v>
      </c>
      <c r="AT353">
        <v>0.52108576939599405</v>
      </c>
      <c r="AU353">
        <v>11612237.699999999</v>
      </c>
    </row>
    <row r="354" spans="1:47" ht="15" x14ac:dyDescent="0.25">
      <c r="A354" s="150" t="s">
        <v>1123</v>
      </c>
      <c r="B354" s="150" t="s">
        <v>625</v>
      </c>
      <c r="C354" t="s">
        <v>626</v>
      </c>
      <c r="D354" t="s">
        <v>1561</v>
      </c>
      <c r="E354">
        <v>88.891000000000005</v>
      </c>
      <c r="F354" t="s">
        <v>1561</v>
      </c>
      <c r="G354" s="151">
        <v>1812991</v>
      </c>
      <c r="H354">
        <v>0.39190680737765698</v>
      </c>
      <c r="I354">
        <v>1812991</v>
      </c>
      <c r="J354">
        <v>0</v>
      </c>
      <c r="K354">
        <v>0.69046585232562896</v>
      </c>
      <c r="L354" s="152">
        <v>197581.4901</v>
      </c>
      <c r="M354" s="151">
        <v>31779</v>
      </c>
      <c r="N354">
        <v>163</v>
      </c>
      <c r="O354">
        <v>40.72</v>
      </c>
      <c r="P354">
        <v>0</v>
      </c>
      <c r="Q354">
        <v>-173.96</v>
      </c>
      <c r="R354">
        <v>15141.2</v>
      </c>
      <c r="S354">
        <v>1660.813592</v>
      </c>
      <c r="T354">
        <v>2379.2694815626501</v>
      </c>
      <c r="U354">
        <v>1</v>
      </c>
      <c r="V354">
        <v>0.201739008287211</v>
      </c>
      <c r="W354">
        <v>0</v>
      </c>
      <c r="X354">
        <v>10569.1</v>
      </c>
      <c r="Y354">
        <v>132.4</v>
      </c>
      <c r="Z354">
        <v>59414.676737160102</v>
      </c>
      <c r="AA354">
        <v>11.714285714285699</v>
      </c>
      <c r="AB354">
        <v>12.543909305135999</v>
      </c>
      <c r="AC354">
        <v>13.06</v>
      </c>
      <c r="AD354">
        <v>127.16796263399701</v>
      </c>
      <c r="AE354">
        <v>0.61739999999999995</v>
      </c>
      <c r="AF354">
        <v>0.117278167640533</v>
      </c>
      <c r="AG354">
        <v>0.19921269928098601</v>
      </c>
      <c r="AH354">
        <v>0.321108966755981</v>
      </c>
      <c r="AI354">
        <v>232.695590800536</v>
      </c>
      <c r="AJ354">
        <v>5.8302132152024502</v>
      </c>
      <c r="AK354">
        <v>1.4049759097872001</v>
      </c>
      <c r="AL354">
        <v>2.8697282799950301</v>
      </c>
      <c r="AM354">
        <v>1</v>
      </c>
      <c r="AN354">
        <v>1.94993365356695</v>
      </c>
      <c r="AO354">
        <v>387</v>
      </c>
      <c r="AP354">
        <v>4.40613026819923E-2</v>
      </c>
      <c r="AQ354">
        <v>2.09</v>
      </c>
      <c r="AR354">
        <v>4.1688913669449397</v>
      </c>
      <c r="AS354">
        <v>-206202.16</v>
      </c>
      <c r="AT354">
        <v>0.52862310898310905</v>
      </c>
      <c r="AU354">
        <v>25146784.800000001</v>
      </c>
    </row>
    <row r="355" spans="1:47" ht="15" x14ac:dyDescent="0.25">
      <c r="A355" s="150" t="s">
        <v>1124</v>
      </c>
      <c r="B355" s="150" t="s">
        <v>378</v>
      </c>
      <c r="C355" t="s">
        <v>379</v>
      </c>
      <c r="D355" t="s">
        <v>1561</v>
      </c>
      <c r="E355">
        <v>80.715999999999994</v>
      </c>
      <c r="F355" t="s">
        <v>1561</v>
      </c>
      <c r="G355" s="151">
        <v>1609566</v>
      </c>
      <c r="H355">
        <v>0.56248272070878802</v>
      </c>
      <c r="I355">
        <v>1598918</v>
      </c>
      <c r="J355">
        <v>0</v>
      </c>
      <c r="K355">
        <v>0.585064343258344</v>
      </c>
      <c r="L355" s="152">
        <v>149770.60699999999</v>
      </c>
      <c r="M355" t="s">
        <v>1556</v>
      </c>
      <c r="N355">
        <v>0</v>
      </c>
      <c r="O355">
        <v>69.03</v>
      </c>
      <c r="P355">
        <v>30</v>
      </c>
      <c r="Q355">
        <v>-22.37</v>
      </c>
      <c r="R355">
        <v>11925.9</v>
      </c>
      <c r="S355">
        <v>1037.158692</v>
      </c>
      <c r="T355">
        <v>1311.3292871461399</v>
      </c>
      <c r="U355">
        <v>0</v>
      </c>
      <c r="V355">
        <v>0</v>
      </c>
      <c r="W355">
        <v>0</v>
      </c>
      <c r="X355">
        <v>9432.4</v>
      </c>
      <c r="Y355">
        <v>80.150000000000006</v>
      </c>
      <c r="Z355">
        <v>50293.0106051154</v>
      </c>
      <c r="AA355">
        <v>12.262135922330099</v>
      </c>
      <c r="AB355">
        <v>12.9402207361198</v>
      </c>
      <c r="AC355">
        <v>12.06</v>
      </c>
      <c r="AD355">
        <v>85.999891542288594</v>
      </c>
      <c r="AE355">
        <v>0.26119999999999999</v>
      </c>
      <c r="AF355">
        <v>0.11909601709853</v>
      </c>
      <c r="AG355">
        <v>0.12745153615928501</v>
      </c>
      <c r="AH355">
        <v>0.24648381858125301</v>
      </c>
      <c r="AI355">
        <v>251.06669018785001</v>
      </c>
      <c r="AJ355">
        <v>5.3510571974991903</v>
      </c>
      <c r="AK355">
        <v>1.4112017081675601</v>
      </c>
      <c r="AL355">
        <v>2.25556502404031</v>
      </c>
      <c r="AM355">
        <v>2.75</v>
      </c>
      <c r="AN355">
        <v>1.06893901892184</v>
      </c>
      <c r="AO355">
        <v>77</v>
      </c>
      <c r="AP355">
        <v>2.4330900243309E-2</v>
      </c>
      <c r="AQ355">
        <v>4.1399999999999997</v>
      </c>
      <c r="AR355">
        <v>2.9807976763955799</v>
      </c>
      <c r="AS355">
        <v>23916.83</v>
      </c>
      <c r="AT355">
        <v>0.308235269447936</v>
      </c>
      <c r="AU355">
        <v>12369013.380000001</v>
      </c>
    </row>
    <row r="356" spans="1:47" ht="15" x14ac:dyDescent="0.25">
      <c r="A356" s="150" t="s">
        <v>1125</v>
      </c>
      <c r="B356" s="150" t="s">
        <v>243</v>
      </c>
      <c r="C356" t="s">
        <v>244</v>
      </c>
      <c r="D356" t="s">
        <v>1561</v>
      </c>
      <c r="E356">
        <v>90.093999999999994</v>
      </c>
      <c r="F356" t="s">
        <v>1561</v>
      </c>
      <c r="G356" s="151">
        <v>1673051</v>
      </c>
      <c r="H356">
        <v>0.13796949966272501</v>
      </c>
      <c r="I356">
        <v>1673051</v>
      </c>
      <c r="J356">
        <v>0</v>
      </c>
      <c r="K356">
        <v>0.71409989939651597</v>
      </c>
      <c r="L356" s="152">
        <v>160626.94760000001</v>
      </c>
      <c r="M356" s="151">
        <v>32575.5</v>
      </c>
      <c r="N356">
        <v>267</v>
      </c>
      <c r="O356">
        <v>119.95</v>
      </c>
      <c r="P356">
        <v>15</v>
      </c>
      <c r="Q356">
        <v>-38.869999999999898</v>
      </c>
      <c r="R356">
        <v>11702.9</v>
      </c>
      <c r="S356">
        <v>3556.9247660000001</v>
      </c>
      <c r="T356">
        <v>4462.5125378889197</v>
      </c>
      <c r="U356">
        <v>0.471814864357466</v>
      </c>
      <c r="V356">
        <v>0.18787130090229201</v>
      </c>
      <c r="W356">
        <v>1.01856104313228E-2</v>
      </c>
      <c r="X356">
        <v>9328</v>
      </c>
      <c r="Y356">
        <v>228.28</v>
      </c>
      <c r="Z356">
        <v>68710.063956544604</v>
      </c>
      <c r="AA356">
        <v>14.338775510204099</v>
      </c>
      <c r="AB356">
        <v>15.5814121517435</v>
      </c>
      <c r="AC356">
        <v>22.5</v>
      </c>
      <c r="AD356">
        <v>158.08554515555599</v>
      </c>
      <c r="AE356">
        <v>0.46310000000000001</v>
      </c>
      <c r="AF356">
        <v>0.10349439047861</v>
      </c>
      <c r="AG356">
        <v>0.15766562743120999</v>
      </c>
      <c r="AH356">
        <v>0.265644189382233</v>
      </c>
      <c r="AI356">
        <v>169.127839236395</v>
      </c>
      <c r="AJ356">
        <v>5.8558216348751202</v>
      </c>
      <c r="AK356">
        <v>1.2100302539168</v>
      </c>
      <c r="AL356">
        <v>3.7146868802726201</v>
      </c>
      <c r="AM356">
        <v>2.9</v>
      </c>
      <c r="AN356">
        <v>2.3419548031867699</v>
      </c>
      <c r="AO356">
        <v>147</v>
      </c>
      <c r="AP356">
        <v>4.1237113402061903E-2</v>
      </c>
      <c r="AQ356">
        <v>10.14</v>
      </c>
      <c r="AR356">
        <v>3.80858317631892</v>
      </c>
      <c r="AS356">
        <v>-12824.4199999999</v>
      </c>
      <c r="AT356">
        <v>0.410743389148573</v>
      </c>
      <c r="AU356">
        <v>41626413.130000003</v>
      </c>
    </row>
    <row r="357" spans="1:47" ht="15" x14ac:dyDescent="0.25">
      <c r="A357" s="150" t="s">
        <v>1126</v>
      </c>
      <c r="B357" s="150" t="s">
        <v>242</v>
      </c>
      <c r="C357" t="s">
        <v>145</v>
      </c>
      <c r="D357" t="s">
        <v>1561</v>
      </c>
      <c r="E357">
        <v>61.665999999999997</v>
      </c>
      <c r="F357" t="s">
        <v>1561</v>
      </c>
      <c r="G357" s="151">
        <v>-1522081</v>
      </c>
      <c r="H357">
        <v>0.489435501373227</v>
      </c>
      <c r="I357">
        <v>-1522081</v>
      </c>
      <c r="J357">
        <v>0</v>
      </c>
      <c r="K357">
        <v>0.60456001074805399</v>
      </c>
      <c r="L357" s="152">
        <v>71056.953800000003</v>
      </c>
      <c r="M357" s="151">
        <v>31296</v>
      </c>
      <c r="N357" t="s">
        <v>1556</v>
      </c>
      <c r="O357">
        <v>607.04999999999995</v>
      </c>
      <c r="P357">
        <v>336.76</v>
      </c>
      <c r="Q357">
        <v>-281.94</v>
      </c>
      <c r="R357">
        <v>16089.8</v>
      </c>
      <c r="S357">
        <v>2876.499131</v>
      </c>
      <c r="T357">
        <v>4278.7414577140598</v>
      </c>
      <c r="U357">
        <v>0.99971501225529102</v>
      </c>
      <c r="V357">
        <v>0.23420119816472801</v>
      </c>
      <c r="W357">
        <v>5.6313959303608802E-2</v>
      </c>
      <c r="X357">
        <v>10816.8</v>
      </c>
      <c r="Y357">
        <v>206.97</v>
      </c>
      <c r="Z357">
        <v>64791.132531284697</v>
      </c>
      <c r="AA357">
        <v>7.97169811320755</v>
      </c>
      <c r="AB357">
        <v>13.8981452915882</v>
      </c>
      <c r="AC357">
        <v>37.200000000000003</v>
      </c>
      <c r="AD357">
        <v>77.325245456989194</v>
      </c>
      <c r="AE357">
        <v>0.59370000000000001</v>
      </c>
      <c r="AF357">
        <v>0.108884472949833</v>
      </c>
      <c r="AG357">
        <v>0.14001800116843499</v>
      </c>
      <c r="AH357">
        <v>0.25358870065807199</v>
      </c>
      <c r="AI357">
        <v>181.29468365898799</v>
      </c>
      <c r="AJ357">
        <v>6.8600575270281103</v>
      </c>
      <c r="AK357">
        <v>1.1169342504419999</v>
      </c>
      <c r="AL357">
        <v>1.7172505340425801</v>
      </c>
      <c r="AM357">
        <v>0.5</v>
      </c>
      <c r="AN357">
        <v>0.418913047562532</v>
      </c>
      <c r="AO357">
        <v>8</v>
      </c>
      <c r="AP357">
        <v>2.8735632183908E-2</v>
      </c>
      <c r="AQ357">
        <v>53.88</v>
      </c>
      <c r="AR357">
        <v>6.9196963800884701</v>
      </c>
      <c r="AS357">
        <v>-967056.27</v>
      </c>
      <c r="AT357">
        <v>0.22377510285049701</v>
      </c>
      <c r="AU357">
        <v>46282242.259999998</v>
      </c>
    </row>
    <row r="358" spans="1:47" ht="15" x14ac:dyDescent="0.25">
      <c r="A358" s="150" t="s">
        <v>1127</v>
      </c>
      <c r="B358" s="150" t="s">
        <v>245</v>
      </c>
      <c r="C358" t="s">
        <v>246</v>
      </c>
      <c r="D358" t="s">
        <v>1561</v>
      </c>
      <c r="E358">
        <v>94.022999999999996</v>
      </c>
      <c r="F358" t="s">
        <v>1561</v>
      </c>
      <c r="G358" s="151">
        <v>-159605</v>
      </c>
      <c r="H358">
        <v>0.70741546931908394</v>
      </c>
      <c r="I358">
        <v>-13421</v>
      </c>
      <c r="J358">
        <v>1.0144922789751E-2</v>
      </c>
      <c r="K358">
        <v>0.76102856733103796</v>
      </c>
      <c r="L358" s="152">
        <v>197371.77859999999</v>
      </c>
      <c r="M358" s="151">
        <v>34942.5</v>
      </c>
      <c r="N358">
        <v>67</v>
      </c>
      <c r="O358">
        <v>39.01</v>
      </c>
      <c r="P358">
        <v>0</v>
      </c>
      <c r="Q358">
        <v>-150.09</v>
      </c>
      <c r="R358">
        <v>12773.1</v>
      </c>
      <c r="S358">
        <v>1751.7193139999999</v>
      </c>
      <c r="T358">
        <v>2114.6959091861199</v>
      </c>
      <c r="U358">
        <v>0.34131909845460601</v>
      </c>
      <c r="V358">
        <v>0.14291812506669699</v>
      </c>
      <c r="W358">
        <v>3.1848886721814202E-3</v>
      </c>
      <c r="X358">
        <v>10580.6</v>
      </c>
      <c r="Y358">
        <v>126.25</v>
      </c>
      <c r="Z358">
        <v>64717.252990098998</v>
      </c>
      <c r="AA358">
        <v>9.0833333333333304</v>
      </c>
      <c r="AB358">
        <v>13.875004467326701</v>
      </c>
      <c r="AC358">
        <v>15</v>
      </c>
      <c r="AD358">
        <v>116.7812876</v>
      </c>
      <c r="AE358">
        <v>0.3206</v>
      </c>
      <c r="AF358">
        <v>0.116229617530364</v>
      </c>
      <c r="AG358">
        <v>0.166205824796226</v>
      </c>
      <c r="AH358">
        <v>0.285434772776684</v>
      </c>
      <c r="AI358">
        <v>173.84577401536799</v>
      </c>
      <c r="AJ358">
        <v>5.6183927310699504</v>
      </c>
      <c r="AK358">
        <v>1.2128753583402601</v>
      </c>
      <c r="AL358">
        <v>2.9753513458488401</v>
      </c>
      <c r="AM358">
        <v>2</v>
      </c>
      <c r="AN358">
        <v>0.961852354867481</v>
      </c>
      <c r="AO358">
        <v>131</v>
      </c>
      <c r="AP358">
        <v>2.4431339511373201E-2</v>
      </c>
      <c r="AQ358">
        <v>3.44</v>
      </c>
      <c r="AR358">
        <v>3.4801153493729902</v>
      </c>
      <c r="AS358">
        <v>59084.080000000104</v>
      </c>
      <c r="AT358">
        <v>0.45808011098847601</v>
      </c>
      <c r="AU358">
        <v>22374822.48</v>
      </c>
    </row>
    <row r="359" spans="1:47" ht="15" x14ac:dyDescent="0.25">
      <c r="A359" s="150" t="s">
        <v>1128</v>
      </c>
      <c r="B359" s="150" t="s">
        <v>660</v>
      </c>
      <c r="C359" t="s">
        <v>171</v>
      </c>
      <c r="D359" t="s">
        <v>1561</v>
      </c>
      <c r="E359">
        <v>88.018000000000001</v>
      </c>
      <c r="F359" t="s">
        <v>1561</v>
      </c>
      <c r="G359" s="151">
        <v>337654</v>
      </c>
      <c r="H359">
        <v>0.47808739303943198</v>
      </c>
      <c r="I359">
        <v>244839</v>
      </c>
      <c r="J359">
        <v>0</v>
      </c>
      <c r="K359">
        <v>0.71265251655801898</v>
      </c>
      <c r="L359" s="152">
        <v>154351.06700000001</v>
      </c>
      <c r="M359" s="151">
        <v>32319</v>
      </c>
      <c r="N359">
        <v>76</v>
      </c>
      <c r="O359">
        <v>36.89</v>
      </c>
      <c r="P359">
        <v>0</v>
      </c>
      <c r="Q359">
        <v>0.149999999999991</v>
      </c>
      <c r="R359">
        <v>15081.1</v>
      </c>
      <c r="S359">
        <v>896.45799</v>
      </c>
      <c r="T359">
        <v>1078.22801640685</v>
      </c>
      <c r="U359">
        <v>0.35326619711426699</v>
      </c>
      <c r="V359">
        <v>0.149334392122491</v>
      </c>
      <c r="W359">
        <v>1.11550124061028E-3</v>
      </c>
      <c r="X359">
        <v>12538.7</v>
      </c>
      <c r="Y359">
        <v>74.260000000000005</v>
      </c>
      <c r="Z359">
        <v>53615.750605979003</v>
      </c>
      <c r="AA359">
        <v>12.762499999999999</v>
      </c>
      <c r="AB359">
        <v>12.071882440075401</v>
      </c>
      <c r="AC359">
        <v>7.5</v>
      </c>
      <c r="AD359">
        <v>119.527732</v>
      </c>
      <c r="AE359">
        <v>0.4037</v>
      </c>
      <c r="AF359">
        <v>0.11475386194295099</v>
      </c>
      <c r="AG359">
        <v>0.22202011818932099</v>
      </c>
      <c r="AH359">
        <v>0.34065571923996202</v>
      </c>
      <c r="AI359">
        <v>229.287933503722</v>
      </c>
      <c r="AJ359">
        <v>8.7805953382924606</v>
      </c>
      <c r="AK359">
        <v>1.09922144327088</v>
      </c>
      <c r="AL359">
        <v>3.50378468184892</v>
      </c>
      <c r="AM359">
        <v>0</v>
      </c>
      <c r="AN359">
        <v>1.9286063725291001</v>
      </c>
      <c r="AO359">
        <v>112</v>
      </c>
      <c r="AP359">
        <v>0</v>
      </c>
      <c r="AQ359">
        <v>4.5199999999999996</v>
      </c>
      <c r="AR359">
        <v>4.4182315832475698</v>
      </c>
      <c r="AS359">
        <v>-41511.31</v>
      </c>
      <c r="AT359">
        <v>0.55154719396152496</v>
      </c>
      <c r="AU359">
        <v>13519605.789999999</v>
      </c>
    </row>
    <row r="360" spans="1:47" ht="15" x14ac:dyDescent="0.25">
      <c r="A360" s="150" t="s">
        <v>1129</v>
      </c>
      <c r="B360" s="150" t="s">
        <v>247</v>
      </c>
      <c r="C360" t="s">
        <v>106</v>
      </c>
      <c r="D360" t="s">
        <v>1561</v>
      </c>
      <c r="E360">
        <v>74.304000000000002</v>
      </c>
      <c r="F360" t="s">
        <v>1561</v>
      </c>
      <c r="G360" s="151">
        <v>764040</v>
      </c>
      <c r="H360">
        <v>0.42219600681122599</v>
      </c>
      <c r="I360">
        <v>764040</v>
      </c>
      <c r="J360">
        <v>5.9488664026001899E-3</v>
      </c>
      <c r="K360">
        <v>0.78346933739818303</v>
      </c>
      <c r="L360" s="152">
        <v>122033.7317</v>
      </c>
      <c r="M360" s="151">
        <v>27534</v>
      </c>
      <c r="N360">
        <v>23</v>
      </c>
      <c r="O360">
        <v>35.619999999999997</v>
      </c>
      <c r="P360">
        <v>0</v>
      </c>
      <c r="Q360">
        <v>69.739999999999995</v>
      </c>
      <c r="R360">
        <v>14095.2</v>
      </c>
      <c r="S360">
        <v>1105.5427560000001</v>
      </c>
      <c r="T360">
        <v>1561.6489044372699</v>
      </c>
      <c r="U360">
        <v>0.99982695015732104</v>
      </c>
      <c r="V360">
        <v>0.19831139303308901</v>
      </c>
      <c r="W360">
        <v>0</v>
      </c>
      <c r="X360">
        <v>9978.4</v>
      </c>
      <c r="Y360">
        <v>90.12</v>
      </c>
      <c r="Z360">
        <v>57817.532068353299</v>
      </c>
      <c r="AA360">
        <v>13.1165048543689</v>
      </c>
      <c r="AB360">
        <v>12.267451797603201</v>
      </c>
      <c r="AC360">
        <v>10</v>
      </c>
      <c r="AD360">
        <v>110.5542756</v>
      </c>
      <c r="AE360">
        <v>0.26119999999999999</v>
      </c>
      <c r="AF360">
        <v>9.4343959324899904E-2</v>
      </c>
      <c r="AG360">
        <v>0.238134388376364</v>
      </c>
      <c r="AH360">
        <v>0.33688641824778398</v>
      </c>
      <c r="AI360">
        <v>208.22442076586699</v>
      </c>
      <c r="AJ360">
        <v>5.4221412157201696</v>
      </c>
      <c r="AK360">
        <v>0.97958866381987897</v>
      </c>
      <c r="AL360">
        <v>3.1187114304455701</v>
      </c>
      <c r="AM360">
        <v>0.5</v>
      </c>
      <c r="AN360">
        <v>1.1767368167849199</v>
      </c>
      <c r="AO360">
        <v>76</v>
      </c>
      <c r="AP360">
        <v>0.102864583333333</v>
      </c>
      <c r="AQ360">
        <v>3.75</v>
      </c>
      <c r="AR360">
        <v>3.9277750390724502</v>
      </c>
      <c r="AS360">
        <v>-42845.529999999897</v>
      </c>
      <c r="AT360">
        <v>0.41220075214852703</v>
      </c>
      <c r="AU360">
        <v>15582833.42</v>
      </c>
    </row>
    <row r="361" spans="1:47" ht="15" x14ac:dyDescent="0.25">
      <c r="A361" s="150" t="s">
        <v>1130</v>
      </c>
      <c r="B361" s="150" t="s">
        <v>491</v>
      </c>
      <c r="C361" t="s">
        <v>122</v>
      </c>
      <c r="D361" t="s">
        <v>1561</v>
      </c>
      <c r="E361">
        <v>106.01900000000001</v>
      </c>
      <c r="F361" t="s">
        <v>1561</v>
      </c>
      <c r="G361" s="151">
        <v>5311452</v>
      </c>
      <c r="H361">
        <v>0.51636451245688397</v>
      </c>
      <c r="I361">
        <v>5295540</v>
      </c>
      <c r="J361">
        <v>0</v>
      </c>
      <c r="K361">
        <v>0.72904728805515995</v>
      </c>
      <c r="L361" s="152">
        <v>209924.9105</v>
      </c>
      <c r="M361" s="151">
        <v>71991</v>
      </c>
      <c r="N361">
        <v>66</v>
      </c>
      <c r="O361">
        <v>57.88</v>
      </c>
      <c r="P361">
        <v>0</v>
      </c>
      <c r="Q361">
        <v>-8.36</v>
      </c>
      <c r="R361">
        <v>13620.4</v>
      </c>
      <c r="S361">
        <v>4932.3021879999997</v>
      </c>
      <c r="T361">
        <v>5883.0068940514402</v>
      </c>
      <c r="U361">
        <v>7.8402671934598295E-2</v>
      </c>
      <c r="V361">
        <v>0.12839395619038499</v>
      </c>
      <c r="W361">
        <v>3.7066003466155399E-2</v>
      </c>
      <c r="X361">
        <v>11419.3</v>
      </c>
      <c r="Y361">
        <v>319.16000000000003</v>
      </c>
      <c r="Z361">
        <v>78579.709518736694</v>
      </c>
      <c r="AA361">
        <v>15.4714285714286</v>
      </c>
      <c r="AB361">
        <v>15.454011116681301</v>
      </c>
      <c r="AC361">
        <v>29</v>
      </c>
      <c r="AD361">
        <v>170.079385793103</v>
      </c>
      <c r="AE361">
        <v>0.39179999999999998</v>
      </c>
      <c r="AF361">
        <v>0.117270821441132</v>
      </c>
      <c r="AG361">
        <v>0.11458596289502899</v>
      </c>
      <c r="AH361">
        <v>0.236418506142997</v>
      </c>
      <c r="AI361">
        <v>177.99619052862499</v>
      </c>
      <c r="AJ361">
        <v>7.3472527795464604</v>
      </c>
      <c r="AK361">
        <v>1.2043453528808099</v>
      </c>
      <c r="AL361">
        <v>3.4561403686622301</v>
      </c>
      <c r="AM361">
        <v>1.25</v>
      </c>
      <c r="AN361">
        <v>0.86259635856136896</v>
      </c>
      <c r="AO361">
        <v>23</v>
      </c>
      <c r="AP361">
        <v>3.4472049689441002E-2</v>
      </c>
      <c r="AQ361">
        <v>56.39</v>
      </c>
      <c r="AR361">
        <v>4.1140351614174104</v>
      </c>
      <c r="AS361">
        <v>-177744.38</v>
      </c>
      <c r="AT361">
        <v>0.31894616933979503</v>
      </c>
      <c r="AU361">
        <v>67180042.439999998</v>
      </c>
    </row>
    <row r="362" spans="1:47" ht="15" x14ac:dyDescent="0.25">
      <c r="A362" s="150" t="s">
        <v>1131</v>
      </c>
      <c r="B362" s="150" t="s">
        <v>249</v>
      </c>
      <c r="C362" t="s">
        <v>250</v>
      </c>
      <c r="D362" t="s">
        <v>1561</v>
      </c>
      <c r="E362">
        <v>78.033000000000001</v>
      </c>
      <c r="F362" t="s">
        <v>1561</v>
      </c>
      <c r="G362" s="151">
        <v>522771</v>
      </c>
      <c r="H362">
        <v>0.78593264104535199</v>
      </c>
      <c r="I362">
        <v>402077</v>
      </c>
      <c r="J362">
        <v>0</v>
      </c>
      <c r="K362">
        <v>0.63681480363324405</v>
      </c>
      <c r="L362" s="152">
        <v>120655.81660000001</v>
      </c>
      <c r="M362" s="151">
        <v>22554.5</v>
      </c>
      <c r="N362">
        <v>3</v>
      </c>
      <c r="O362">
        <v>21.57</v>
      </c>
      <c r="P362">
        <v>0.22</v>
      </c>
      <c r="Q362">
        <v>90.73</v>
      </c>
      <c r="R362">
        <v>12567.3</v>
      </c>
      <c r="S362">
        <v>393.62167299999999</v>
      </c>
      <c r="T362">
        <v>549.95121791314705</v>
      </c>
      <c r="U362">
        <v>1</v>
      </c>
      <c r="V362">
        <v>0.14200660897043599</v>
      </c>
      <c r="W362">
        <v>0</v>
      </c>
      <c r="X362">
        <v>8994.9</v>
      </c>
      <c r="Y362">
        <v>27.72</v>
      </c>
      <c r="Z362">
        <v>54278.602813852798</v>
      </c>
      <c r="AA362">
        <v>13.419354838709699</v>
      </c>
      <c r="AB362">
        <v>14.1999160533911</v>
      </c>
      <c r="AC362">
        <v>8.1999999999999993</v>
      </c>
      <c r="AD362">
        <v>48.002643048780499</v>
      </c>
      <c r="AE362">
        <v>0.51060000000000005</v>
      </c>
      <c r="AF362">
        <v>0.127850227202955</v>
      </c>
      <c r="AG362">
        <v>0.11117363905612999</v>
      </c>
      <c r="AH362">
        <v>0.24474560063746201</v>
      </c>
      <c r="AI362">
        <v>177.75189934727001</v>
      </c>
      <c r="AJ362">
        <v>7.9920495376391703</v>
      </c>
      <c r="AK362">
        <v>2.03445052667686</v>
      </c>
      <c r="AL362">
        <v>4.4551545728700699</v>
      </c>
      <c r="AM362">
        <v>0.5</v>
      </c>
      <c r="AN362">
        <v>0.22578060537803701</v>
      </c>
      <c r="AO362">
        <v>1</v>
      </c>
      <c r="AP362">
        <v>0</v>
      </c>
      <c r="AQ362">
        <v>14</v>
      </c>
      <c r="AR362">
        <v>4.6396239238785704</v>
      </c>
      <c r="AS362">
        <v>-46256.83</v>
      </c>
      <c r="AT362">
        <v>0.49395992820073498</v>
      </c>
      <c r="AU362">
        <v>4946761.45</v>
      </c>
    </row>
    <row r="363" spans="1:47" ht="15" x14ac:dyDescent="0.25">
      <c r="A363" s="150" t="s">
        <v>1132</v>
      </c>
      <c r="B363" s="150" t="s">
        <v>412</v>
      </c>
      <c r="C363" t="s">
        <v>282</v>
      </c>
      <c r="D363" t="s">
        <v>1561</v>
      </c>
      <c r="E363">
        <v>103.804</v>
      </c>
      <c r="F363" t="s">
        <v>1561</v>
      </c>
      <c r="G363" s="151">
        <v>-251056</v>
      </c>
      <c r="H363">
        <v>0.66107503340392904</v>
      </c>
      <c r="I363">
        <v>-251056</v>
      </c>
      <c r="J363">
        <v>0</v>
      </c>
      <c r="K363">
        <v>0.84144727076579295</v>
      </c>
      <c r="L363" s="152">
        <v>174244.6612</v>
      </c>
      <c r="M363" s="151">
        <v>45700.5</v>
      </c>
      <c r="N363">
        <v>19</v>
      </c>
      <c r="O363">
        <v>6.31</v>
      </c>
      <c r="P363">
        <v>0</v>
      </c>
      <c r="Q363">
        <v>58.35</v>
      </c>
      <c r="R363">
        <v>12146.7</v>
      </c>
      <c r="S363">
        <v>754.469605</v>
      </c>
      <c r="T363">
        <v>841.47754833846295</v>
      </c>
      <c r="U363">
        <v>5.9160100955955697E-2</v>
      </c>
      <c r="V363">
        <v>8.7916362117729102E-2</v>
      </c>
      <c r="W363">
        <v>3.3480036614596301E-3</v>
      </c>
      <c r="X363">
        <v>10890.7</v>
      </c>
      <c r="Y363">
        <v>54.82</v>
      </c>
      <c r="Z363">
        <v>64701.897117840199</v>
      </c>
      <c r="AA363">
        <v>17.25</v>
      </c>
      <c r="AB363">
        <v>13.762670649398</v>
      </c>
      <c r="AC363">
        <v>5</v>
      </c>
      <c r="AD363">
        <v>150.89392100000001</v>
      </c>
      <c r="AE363">
        <v>0.21379999999999999</v>
      </c>
      <c r="AF363">
        <v>0.108357168474115</v>
      </c>
      <c r="AG363">
        <v>0.167834064029763</v>
      </c>
      <c r="AH363">
        <v>0.27978481922915599</v>
      </c>
      <c r="AI363">
        <v>222.67298627623299</v>
      </c>
      <c r="AJ363">
        <v>5.9729684523809503</v>
      </c>
      <c r="AK363">
        <v>1.4326911904761901</v>
      </c>
      <c r="AL363">
        <v>2.8452114880952402</v>
      </c>
      <c r="AM363">
        <v>1</v>
      </c>
      <c r="AN363">
        <v>1.51908968902237</v>
      </c>
      <c r="AO363">
        <v>36</v>
      </c>
      <c r="AP363">
        <v>1.2987012987013E-2</v>
      </c>
      <c r="AQ363">
        <v>8.89</v>
      </c>
      <c r="AR363">
        <v>3.4219101714187601</v>
      </c>
      <c r="AS363">
        <v>76975.72</v>
      </c>
      <c r="AT363">
        <v>0.68644249757417297</v>
      </c>
      <c r="AU363">
        <v>9164289.2599999998</v>
      </c>
    </row>
    <row r="364" spans="1:47" ht="15" x14ac:dyDescent="0.25">
      <c r="A364" s="150" t="s">
        <v>1133</v>
      </c>
      <c r="B364" s="150" t="s">
        <v>413</v>
      </c>
      <c r="C364" t="s">
        <v>282</v>
      </c>
      <c r="D364" t="s">
        <v>1561</v>
      </c>
      <c r="E364">
        <v>102.883</v>
      </c>
      <c r="F364" t="s">
        <v>1561</v>
      </c>
      <c r="G364" s="151">
        <v>-153389</v>
      </c>
      <c r="H364">
        <v>0.71332261064593105</v>
      </c>
      <c r="I364">
        <v>-153389</v>
      </c>
      <c r="J364">
        <v>0</v>
      </c>
      <c r="K364">
        <v>0.76933589323599005</v>
      </c>
      <c r="L364" s="152">
        <v>162695.19839999999</v>
      </c>
      <c r="M364" s="151">
        <v>37496</v>
      </c>
      <c r="N364">
        <v>12</v>
      </c>
      <c r="O364">
        <v>3.51</v>
      </c>
      <c r="P364">
        <v>0</v>
      </c>
      <c r="Q364">
        <v>-4.7</v>
      </c>
      <c r="R364">
        <v>14380.6</v>
      </c>
      <c r="S364">
        <v>367.09386899999998</v>
      </c>
      <c r="T364">
        <v>410.52642189322302</v>
      </c>
      <c r="U364">
        <v>0.15859619545975001</v>
      </c>
      <c r="V364">
        <v>0.100895566850233</v>
      </c>
      <c r="W364">
        <v>2.72409888708874E-3</v>
      </c>
      <c r="X364">
        <v>12859.2</v>
      </c>
      <c r="Y364">
        <v>31.07</v>
      </c>
      <c r="Z364">
        <v>62390.562278725498</v>
      </c>
      <c r="AA364">
        <v>13.3783783783784</v>
      </c>
      <c r="AB364">
        <v>11.8150585452205</v>
      </c>
      <c r="AC364">
        <v>3</v>
      </c>
      <c r="AD364">
        <v>122.36462299999999</v>
      </c>
      <c r="AE364">
        <v>0.23749999999999999</v>
      </c>
      <c r="AF364">
        <v>0.11349729781532999</v>
      </c>
      <c r="AG364">
        <v>0.16499712592374</v>
      </c>
      <c r="AH364">
        <v>0.279641461531493</v>
      </c>
      <c r="AI364">
        <v>221.627237255766</v>
      </c>
      <c r="AJ364">
        <v>7.2458414661127399</v>
      </c>
      <c r="AK364">
        <v>1.7060188303547299</v>
      </c>
      <c r="AL364">
        <v>3.49354826814819</v>
      </c>
      <c r="AM364">
        <v>1.5</v>
      </c>
      <c r="AN364">
        <v>1.4657832989300399</v>
      </c>
      <c r="AO364">
        <v>27</v>
      </c>
      <c r="AP364">
        <v>0.124413145539906</v>
      </c>
      <c r="AQ364">
        <v>3.48</v>
      </c>
      <c r="AR364">
        <v>4.26428438712498</v>
      </c>
      <c r="AS364">
        <v>-187.97000000000099</v>
      </c>
      <c r="AT364">
        <v>0.553869839275965</v>
      </c>
      <c r="AU364">
        <v>5279045.84</v>
      </c>
    </row>
    <row r="365" spans="1:47" ht="15" x14ac:dyDescent="0.25">
      <c r="A365" s="150" t="s">
        <v>1134</v>
      </c>
      <c r="B365" s="150" t="s">
        <v>620</v>
      </c>
      <c r="C365" t="s">
        <v>141</v>
      </c>
      <c r="D365" t="s">
        <v>1561</v>
      </c>
      <c r="E365">
        <v>85.509</v>
      </c>
      <c r="F365" t="s">
        <v>1561</v>
      </c>
      <c r="G365" s="151">
        <v>1533064</v>
      </c>
      <c r="H365">
        <v>1.33280585425703</v>
      </c>
      <c r="I365">
        <v>1559274</v>
      </c>
      <c r="J365">
        <v>0</v>
      </c>
      <c r="K365">
        <v>0.68401355169101197</v>
      </c>
      <c r="L365" s="152">
        <v>110237.6342</v>
      </c>
      <c r="M365" s="151">
        <v>33303</v>
      </c>
      <c r="N365">
        <v>58</v>
      </c>
      <c r="O365">
        <v>22.11</v>
      </c>
      <c r="P365">
        <v>0</v>
      </c>
      <c r="Q365">
        <v>155.91999999999999</v>
      </c>
      <c r="R365">
        <v>12455.8</v>
      </c>
      <c r="S365">
        <v>1071.4698760000001</v>
      </c>
      <c r="T365">
        <v>1317.2395445976299</v>
      </c>
      <c r="U365">
        <v>0.420344961709404</v>
      </c>
      <c r="V365">
        <v>0.16082177657041299</v>
      </c>
      <c r="W365">
        <v>0</v>
      </c>
      <c r="X365">
        <v>10131.799999999999</v>
      </c>
      <c r="Y365">
        <v>79.06</v>
      </c>
      <c r="Z365">
        <v>57625.165317480401</v>
      </c>
      <c r="AA365">
        <v>10.043956043955999</v>
      </c>
      <c r="AB365">
        <v>13.552616696180101</v>
      </c>
      <c r="AC365">
        <v>7</v>
      </c>
      <c r="AD365">
        <v>153.06712514285701</v>
      </c>
      <c r="AE365">
        <v>0.36809999999999998</v>
      </c>
      <c r="AF365">
        <v>0.123501991762377</v>
      </c>
      <c r="AG365">
        <v>0.14772566283705801</v>
      </c>
      <c r="AH365">
        <v>0.27342530575574397</v>
      </c>
      <c r="AI365">
        <v>192.49071263670299</v>
      </c>
      <c r="AJ365">
        <v>6.8330090958457799</v>
      </c>
      <c r="AK365">
        <v>1.0712068480664101</v>
      </c>
      <c r="AL365">
        <v>2.2622912222179101</v>
      </c>
      <c r="AM365">
        <v>3.3</v>
      </c>
      <c r="AN365">
        <v>0.70776083950606306</v>
      </c>
      <c r="AO365">
        <v>29</v>
      </c>
      <c r="AP365">
        <v>0</v>
      </c>
      <c r="AQ365">
        <v>6.03</v>
      </c>
      <c r="AR365">
        <v>4.0998933455627302</v>
      </c>
      <c r="AS365">
        <v>-20220.32</v>
      </c>
      <c r="AT365">
        <v>0.330278378571357</v>
      </c>
      <c r="AU365">
        <v>13346003.09</v>
      </c>
    </row>
    <row r="366" spans="1:47" ht="15" x14ac:dyDescent="0.25">
      <c r="A366" s="150" t="s">
        <v>1547</v>
      </c>
      <c r="B366" s="150" t="s">
        <v>251</v>
      </c>
      <c r="C366" t="s">
        <v>252</v>
      </c>
      <c r="D366" t="s">
        <v>1561</v>
      </c>
      <c r="E366">
        <v>82.061000000000007</v>
      </c>
      <c r="F366" t="s">
        <v>1561</v>
      </c>
      <c r="G366" s="151">
        <v>2501897</v>
      </c>
      <c r="H366">
        <v>0.166375808348313</v>
      </c>
      <c r="I366">
        <v>2501897</v>
      </c>
      <c r="J366">
        <v>1.1774785618611E-2</v>
      </c>
      <c r="K366">
        <v>0.66257370966422802</v>
      </c>
      <c r="L366" s="152">
        <v>151362.4909</v>
      </c>
      <c r="M366" s="151">
        <v>32733</v>
      </c>
      <c r="N366">
        <v>56</v>
      </c>
      <c r="O366">
        <v>46.12</v>
      </c>
      <c r="P366">
        <v>0</v>
      </c>
      <c r="Q366">
        <v>14.49</v>
      </c>
      <c r="R366">
        <v>15668.4</v>
      </c>
      <c r="S366">
        <v>1651.121425</v>
      </c>
      <c r="T366">
        <v>2295.3679351569799</v>
      </c>
      <c r="U366">
        <v>1</v>
      </c>
      <c r="V366">
        <v>0.16782064529263799</v>
      </c>
      <c r="W366">
        <v>0</v>
      </c>
      <c r="X366">
        <v>11270.7</v>
      </c>
      <c r="Y366">
        <v>110.15</v>
      </c>
      <c r="Z366">
        <v>60467.7657739446</v>
      </c>
      <c r="AA366">
        <v>13.1016949152542</v>
      </c>
      <c r="AB366">
        <v>14.989754198819799</v>
      </c>
      <c r="AC366">
        <v>12</v>
      </c>
      <c r="AD366">
        <v>137.59345208333301</v>
      </c>
      <c r="AE366">
        <v>0.39179999999999998</v>
      </c>
      <c r="AF366">
        <v>9.1088358115576307E-2</v>
      </c>
      <c r="AG366">
        <v>0.27361443856481099</v>
      </c>
      <c r="AH366">
        <v>0.36623426902531298</v>
      </c>
      <c r="AI366">
        <v>184.995479663163</v>
      </c>
      <c r="AJ366">
        <v>6.8137889670977296</v>
      </c>
      <c r="AK366">
        <v>1.8538864298575899</v>
      </c>
      <c r="AL366">
        <v>2.9011807824521201</v>
      </c>
      <c r="AM366">
        <v>1</v>
      </c>
      <c r="AN366">
        <v>1.7112184334774501</v>
      </c>
      <c r="AO366">
        <v>97</v>
      </c>
      <c r="AP366">
        <v>0.29770992366412202</v>
      </c>
      <c r="AQ366">
        <v>7.92</v>
      </c>
      <c r="AR366">
        <v>3.0027044823892299</v>
      </c>
      <c r="AS366">
        <v>4825.3999999999096</v>
      </c>
      <c r="AT366">
        <v>0.67121384216521496</v>
      </c>
      <c r="AU366">
        <v>25870446.530000001</v>
      </c>
    </row>
    <row r="367" spans="1:47" ht="15" x14ac:dyDescent="0.25">
      <c r="A367" s="150" t="s">
        <v>1135</v>
      </c>
      <c r="B367" s="150" t="s">
        <v>540</v>
      </c>
      <c r="C367" t="s">
        <v>117</v>
      </c>
      <c r="D367" t="s">
        <v>1561</v>
      </c>
      <c r="E367">
        <v>88.009</v>
      </c>
      <c r="F367" t="s">
        <v>1561</v>
      </c>
      <c r="G367" s="151">
        <v>801442</v>
      </c>
      <c r="H367">
        <v>0.51724055289964899</v>
      </c>
      <c r="I367">
        <v>722472</v>
      </c>
      <c r="J367">
        <v>0</v>
      </c>
      <c r="K367">
        <v>0.70800745505389595</v>
      </c>
      <c r="L367" s="152">
        <v>138028.9853</v>
      </c>
      <c r="M367" s="151">
        <v>33839.5</v>
      </c>
      <c r="N367" t="s">
        <v>1556</v>
      </c>
      <c r="O367">
        <v>32.64</v>
      </c>
      <c r="P367">
        <v>1</v>
      </c>
      <c r="Q367">
        <v>0.68999999999999795</v>
      </c>
      <c r="R367">
        <v>13527.7</v>
      </c>
      <c r="S367">
        <v>836.63005899999996</v>
      </c>
      <c r="T367">
        <v>1021.3918216012599</v>
      </c>
      <c r="U367">
        <v>0.47456966759545999</v>
      </c>
      <c r="V367">
        <v>0.16175748473794699</v>
      </c>
      <c r="W367">
        <v>0</v>
      </c>
      <c r="X367">
        <v>11080.6</v>
      </c>
      <c r="Y367">
        <v>61.79</v>
      </c>
      <c r="Z367">
        <v>56721.6539893187</v>
      </c>
      <c r="AA367">
        <v>13.046875</v>
      </c>
      <c r="AB367">
        <v>13.539894141446799</v>
      </c>
      <c r="AC367">
        <v>8.31</v>
      </c>
      <c r="AD367">
        <v>100.677504091456</v>
      </c>
      <c r="AE367">
        <v>0.33250000000000002</v>
      </c>
      <c r="AF367">
        <v>0.13493492386145001</v>
      </c>
      <c r="AG367">
        <v>0.181246494178084</v>
      </c>
      <c r="AH367">
        <v>0.32027826050289498</v>
      </c>
      <c r="AI367">
        <v>197.57836599557299</v>
      </c>
      <c r="AJ367">
        <v>7.2948840895341798</v>
      </c>
      <c r="AK367">
        <v>1.17689425287356</v>
      </c>
      <c r="AL367">
        <v>3.1441198427102202</v>
      </c>
      <c r="AM367">
        <v>0.5</v>
      </c>
      <c r="AN367">
        <v>1.0574081583702499</v>
      </c>
      <c r="AO367">
        <v>84</v>
      </c>
      <c r="AP367">
        <v>0.1001386001386</v>
      </c>
      <c r="AQ367">
        <v>2.7</v>
      </c>
      <c r="AR367">
        <v>3.8021407919923398</v>
      </c>
      <c r="AS367">
        <v>-54505.96</v>
      </c>
      <c r="AT367">
        <v>0.426997434584034</v>
      </c>
      <c r="AU367">
        <v>11317640.15</v>
      </c>
    </row>
    <row r="368" spans="1:47" ht="15" x14ac:dyDescent="0.25">
      <c r="A368" s="150" t="s">
        <v>1136</v>
      </c>
      <c r="B368" s="150" t="s">
        <v>426</v>
      </c>
      <c r="C368" t="s">
        <v>198</v>
      </c>
      <c r="D368" t="s">
        <v>1561</v>
      </c>
      <c r="E368">
        <v>76.995999999999995</v>
      </c>
      <c r="F368" t="s">
        <v>1561</v>
      </c>
      <c r="G368" s="151">
        <v>-248255</v>
      </c>
      <c r="H368">
        <v>0.45962454653104601</v>
      </c>
      <c r="I368">
        <v>-105841</v>
      </c>
      <c r="J368">
        <v>0</v>
      </c>
      <c r="K368">
        <v>0.66856688560242605</v>
      </c>
      <c r="L368" s="152">
        <v>79465.511199999994</v>
      </c>
      <c r="M368" s="151">
        <v>29792.5</v>
      </c>
      <c r="N368">
        <v>18</v>
      </c>
      <c r="O368">
        <v>21.48</v>
      </c>
      <c r="P368">
        <v>0</v>
      </c>
      <c r="Q368">
        <v>60.17</v>
      </c>
      <c r="R368">
        <v>15677.3</v>
      </c>
      <c r="S368">
        <v>624.00859800000001</v>
      </c>
      <c r="T368">
        <v>867.74574809487501</v>
      </c>
      <c r="U368">
        <v>1</v>
      </c>
      <c r="V368">
        <v>0.184566876753195</v>
      </c>
      <c r="W368">
        <v>1.39026754243537E-2</v>
      </c>
      <c r="X368">
        <v>11273.8</v>
      </c>
      <c r="Y368">
        <v>55.66</v>
      </c>
      <c r="Z368">
        <v>52852.030183255498</v>
      </c>
      <c r="AA368">
        <v>9.8032786885245908</v>
      </c>
      <c r="AB368">
        <v>11.2110779374775</v>
      </c>
      <c r="AC368">
        <v>8.15</v>
      </c>
      <c r="AD368">
        <v>76.565472147239305</v>
      </c>
      <c r="AE368">
        <v>0.46310000000000001</v>
      </c>
      <c r="AF368">
        <v>0.122052015441814</v>
      </c>
      <c r="AG368">
        <v>0.12349368649145601</v>
      </c>
      <c r="AH368">
        <v>0.24869807713057801</v>
      </c>
      <c r="AI368">
        <v>237.04160563505599</v>
      </c>
      <c r="AJ368">
        <v>6.2753432353497898</v>
      </c>
      <c r="AK368">
        <v>0.90697463425187297</v>
      </c>
      <c r="AL368">
        <v>0.32768794450904598</v>
      </c>
      <c r="AM368">
        <v>0.6</v>
      </c>
      <c r="AN368">
        <v>1.23751956514324</v>
      </c>
      <c r="AO368">
        <v>7</v>
      </c>
      <c r="AP368">
        <v>0.30615942028985499</v>
      </c>
      <c r="AQ368">
        <v>37.29</v>
      </c>
      <c r="AR368">
        <v>2.7446824355384698</v>
      </c>
      <c r="AS368">
        <v>120017.73</v>
      </c>
      <c r="AT368">
        <v>0.59737424750462598</v>
      </c>
      <c r="AU368">
        <v>9782793.7300000004</v>
      </c>
    </row>
    <row r="369" spans="1:47" ht="15" x14ac:dyDescent="0.25">
      <c r="A369" s="150" t="s">
        <v>1137</v>
      </c>
      <c r="B369" s="150" t="s">
        <v>253</v>
      </c>
      <c r="C369" t="s">
        <v>149</v>
      </c>
      <c r="D369" t="s">
        <v>1561</v>
      </c>
      <c r="E369">
        <v>88.826999999999998</v>
      </c>
      <c r="F369" t="s">
        <v>1561</v>
      </c>
      <c r="G369" s="151">
        <v>176162</v>
      </c>
      <c r="H369">
        <v>0.10193493123587399</v>
      </c>
      <c r="I369">
        <v>176162</v>
      </c>
      <c r="J369">
        <v>6.2873226774209798E-2</v>
      </c>
      <c r="K369">
        <v>0.77357150254027796</v>
      </c>
      <c r="L369" s="152">
        <v>160177.7101</v>
      </c>
      <c r="M369" s="151">
        <v>32784</v>
      </c>
      <c r="N369">
        <v>95</v>
      </c>
      <c r="O369">
        <v>163.13999999999999</v>
      </c>
      <c r="P369">
        <v>16.78</v>
      </c>
      <c r="Q369">
        <v>-137.49</v>
      </c>
      <c r="R369">
        <v>11200.1</v>
      </c>
      <c r="S369">
        <v>2948.5668070000002</v>
      </c>
      <c r="T369">
        <v>3585.4815729309198</v>
      </c>
      <c r="U369">
        <v>0.39898028940946401</v>
      </c>
      <c r="V369">
        <v>0.14974508223852501</v>
      </c>
      <c r="W369">
        <v>9.6788146133397104E-2</v>
      </c>
      <c r="X369">
        <v>9210.5</v>
      </c>
      <c r="Y369">
        <v>188.27</v>
      </c>
      <c r="Z369">
        <v>65062.350613480601</v>
      </c>
      <c r="AA369">
        <v>15.477386934673399</v>
      </c>
      <c r="AB369">
        <v>15.6613735964307</v>
      </c>
      <c r="AC369">
        <v>19.45</v>
      </c>
      <c r="AD369">
        <v>151.59726514138799</v>
      </c>
      <c r="AE369">
        <v>0.28489999999999999</v>
      </c>
      <c r="AF369">
        <v>0.105274101922663</v>
      </c>
      <c r="AG369">
        <v>0.180099460307453</v>
      </c>
      <c r="AH369">
        <v>0.28968118873257498</v>
      </c>
      <c r="AI369">
        <v>127.53585881359299</v>
      </c>
      <c r="AJ369">
        <v>7.4999294770880303</v>
      </c>
      <c r="AK369">
        <v>1.19889285410373</v>
      </c>
      <c r="AL369">
        <v>4.39364105114241</v>
      </c>
      <c r="AM369">
        <v>1</v>
      </c>
      <c r="AN369">
        <v>1.4774874540177001</v>
      </c>
      <c r="AO369">
        <v>71</v>
      </c>
      <c r="AP369">
        <v>0.32608695652173902</v>
      </c>
      <c r="AQ369">
        <v>8.76</v>
      </c>
      <c r="AR369">
        <v>3.20011694801032</v>
      </c>
      <c r="AS369">
        <v>103181.66</v>
      </c>
      <c r="AT369">
        <v>0.29944679794697598</v>
      </c>
      <c r="AU369">
        <v>33024216.600000001</v>
      </c>
    </row>
    <row r="370" spans="1:47" ht="15" x14ac:dyDescent="0.25">
      <c r="A370" s="150" t="s">
        <v>1138</v>
      </c>
      <c r="B370" s="150" t="s">
        <v>381</v>
      </c>
      <c r="C370" t="s">
        <v>375</v>
      </c>
      <c r="D370" t="s">
        <v>1561</v>
      </c>
      <c r="E370">
        <v>87.802000000000007</v>
      </c>
      <c r="F370" t="s">
        <v>1561</v>
      </c>
      <c r="G370" s="151">
        <v>-1071301</v>
      </c>
      <c r="H370">
        <v>0.51685229231839303</v>
      </c>
      <c r="I370">
        <v>-1156863</v>
      </c>
      <c r="J370">
        <v>0</v>
      </c>
      <c r="K370">
        <v>0.81720997033536602</v>
      </c>
      <c r="L370" s="152">
        <v>216788.2549</v>
      </c>
      <c r="M370" s="151">
        <v>40517</v>
      </c>
      <c r="N370">
        <v>102</v>
      </c>
      <c r="O370">
        <v>54.47</v>
      </c>
      <c r="P370">
        <v>0</v>
      </c>
      <c r="Q370">
        <v>98.79</v>
      </c>
      <c r="R370">
        <v>13223.8</v>
      </c>
      <c r="S370">
        <v>1943.7546159999999</v>
      </c>
      <c r="T370">
        <v>2453.97205929759</v>
      </c>
      <c r="U370">
        <v>0.41111049430943197</v>
      </c>
      <c r="V370">
        <v>0.17737312166979799</v>
      </c>
      <c r="W370">
        <v>0</v>
      </c>
      <c r="X370">
        <v>10474.4</v>
      </c>
      <c r="Y370">
        <v>122.3</v>
      </c>
      <c r="Z370">
        <v>71095.390351594397</v>
      </c>
      <c r="AA370">
        <v>15.7407407407407</v>
      </c>
      <c r="AB370">
        <v>15.893332919051501</v>
      </c>
      <c r="AC370">
        <v>12.2</v>
      </c>
      <c r="AD370">
        <v>159.32414885245899</v>
      </c>
      <c r="AE370">
        <v>0.53439999999999999</v>
      </c>
      <c r="AF370">
        <v>0.115058514944131</v>
      </c>
      <c r="AG370">
        <v>0.18860104357264099</v>
      </c>
      <c r="AH370">
        <v>0.30902690692274298</v>
      </c>
      <c r="AI370">
        <v>75.207538439615504</v>
      </c>
      <c r="AJ370">
        <v>17.4314911242604</v>
      </c>
      <c r="AK370">
        <v>3.7918562780039</v>
      </c>
      <c r="AL370">
        <v>10.4948942777987</v>
      </c>
      <c r="AM370">
        <v>0</v>
      </c>
      <c r="AN370">
        <v>1.16222645074078</v>
      </c>
      <c r="AO370">
        <v>66</v>
      </c>
      <c r="AP370">
        <v>0.15288888888888899</v>
      </c>
      <c r="AQ370">
        <v>11.86</v>
      </c>
      <c r="AR370">
        <v>3.2051956231577798</v>
      </c>
      <c r="AS370">
        <v>92710.99</v>
      </c>
      <c r="AT370">
        <v>0.60035584473407899</v>
      </c>
      <c r="AU370">
        <v>25703819.16</v>
      </c>
    </row>
    <row r="371" spans="1:47" ht="15" x14ac:dyDescent="0.25">
      <c r="A371" s="150" t="s">
        <v>1139</v>
      </c>
      <c r="B371" s="150" t="s">
        <v>698</v>
      </c>
      <c r="C371" t="s">
        <v>181</v>
      </c>
      <c r="D371" t="s">
        <v>1561</v>
      </c>
      <c r="E371">
        <v>91.947999999999993</v>
      </c>
      <c r="F371" t="s">
        <v>1561</v>
      </c>
      <c r="G371" s="151">
        <v>186470</v>
      </c>
      <c r="H371">
        <v>0.52695131058081002</v>
      </c>
      <c r="I371">
        <v>185149</v>
      </c>
      <c r="J371">
        <v>0</v>
      </c>
      <c r="K371">
        <v>0.69412930762415304</v>
      </c>
      <c r="L371" s="152">
        <v>181172.49739999999</v>
      </c>
      <c r="M371" s="151">
        <v>40555</v>
      </c>
      <c r="N371">
        <v>5</v>
      </c>
      <c r="O371">
        <v>6.15</v>
      </c>
      <c r="P371">
        <v>0</v>
      </c>
      <c r="Q371">
        <v>104.37</v>
      </c>
      <c r="R371">
        <v>12936.5</v>
      </c>
      <c r="S371">
        <v>396.94418400000001</v>
      </c>
      <c r="T371">
        <v>442.14889797737101</v>
      </c>
      <c r="U371">
        <v>0.17018658220219701</v>
      </c>
      <c r="V371">
        <v>0.13415974624784999</v>
      </c>
      <c r="W371">
        <v>0</v>
      </c>
      <c r="X371">
        <v>11613.9</v>
      </c>
      <c r="Y371">
        <v>32.369999999999997</v>
      </c>
      <c r="Z371">
        <v>61900.843064565903</v>
      </c>
      <c r="AA371">
        <v>16.9714285714286</v>
      </c>
      <c r="AB371">
        <v>12.2627180722892</v>
      </c>
      <c r="AC371">
        <v>4</v>
      </c>
      <c r="AD371">
        <v>99.236046000000002</v>
      </c>
      <c r="AE371">
        <v>0.26119999999999999</v>
      </c>
      <c r="AF371">
        <v>0.122185017098765</v>
      </c>
      <c r="AG371">
        <v>0.107161556596664</v>
      </c>
      <c r="AH371">
        <v>0.231207684571207</v>
      </c>
      <c r="AI371">
        <v>209.09740801240699</v>
      </c>
      <c r="AJ371">
        <v>6.8712695180722898</v>
      </c>
      <c r="AK371">
        <v>1.3652332530120499</v>
      </c>
      <c r="AL371">
        <v>3.27641373493976</v>
      </c>
      <c r="AM371">
        <v>0.5</v>
      </c>
      <c r="AN371">
        <v>1.18833834800224</v>
      </c>
      <c r="AO371">
        <v>39</v>
      </c>
      <c r="AP371">
        <v>0.37247924080664302</v>
      </c>
      <c r="AQ371">
        <v>3.13</v>
      </c>
      <c r="AR371">
        <v>3.8356084604274301</v>
      </c>
      <c r="AS371">
        <v>14150.02</v>
      </c>
      <c r="AT371">
        <v>0.57171486076966604</v>
      </c>
      <c r="AU371">
        <v>5135075.01</v>
      </c>
    </row>
    <row r="372" spans="1:47" ht="15" x14ac:dyDescent="0.25">
      <c r="A372" s="150" t="s">
        <v>1140</v>
      </c>
      <c r="B372" s="150" t="s">
        <v>248</v>
      </c>
      <c r="C372" t="s">
        <v>200</v>
      </c>
      <c r="D372" t="s">
        <v>1561</v>
      </c>
      <c r="E372">
        <v>83.384</v>
      </c>
      <c r="F372" t="s">
        <v>1561</v>
      </c>
      <c r="G372" s="151">
        <v>2882812</v>
      </c>
      <c r="H372">
        <v>0.55051230459494704</v>
      </c>
      <c r="I372">
        <v>2761647</v>
      </c>
      <c r="J372">
        <v>0</v>
      </c>
      <c r="K372">
        <v>0.74782900864320201</v>
      </c>
      <c r="L372" s="152">
        <v>122710.2702</v>
      </c>
      <c r="M372" s="151">
        <v>30359</v>
      </c>
      <c r="N372">
        <v>352</v>
      </c>
      <c r="O372">
        <v>418.79</v>
      </c>
      <c r="P372">
        <v>0</v>
      </c>
      <c r="Q372">
        <v>-257.16000000000003</v>
      </c>
      <c r="R372">
        <v>12835.4</v>
      </c>
      <c r="S372">
        <v>6107.1904599999998</v>
      </c>
      <c r="T372">
        <v>8328.7225013329207</v>
      </c>
      <c r="U372">
        <v>0.62221785351033598</v>
      </c>
      <c r="V372">
        <v>0.240926687261036</v>
      </c>
      <c r="W372">
        <v>3.65471621463071E-3</v>
      </c>
      <c r="X372">
        <v>9411.7999999999993</v>
      </c>
      <c r="Y372">
        <v>442.14</v>
      </c>
      <c r="Z372">
        <v>59504.786877459701</v>
      </c>
      <c r="AA372">
        <v>11.383022774327101</v>
      </c>
      <c r="AB372">
        <v>13.8127978920704</v>
      </c>
      <c r="AC372">
        <v>34</v>
      </c>
      <c r="AD372">
        <v>179.623248823529</v>
      </c>
      <c r="AE372">
        <v>0.41560000000000002</v>
      </c>
      <c r="AF372">
        <v>0.10167865681015301</v>
      </c>
      <c r="AG372">
        <v>0.165281513501535</v>
      </c>
      <c r="AH372">
        <v>0.27134867166253102</v>
      </c>
      <c r="AI372">
        <v>160.837787266258</v>
      </c>
      <c r="AJ372">
        <v>7.1878726761664602</v>
      </c>
      <c r="AK372">
        <v>1.14987608257225</v>
      </c>
      <c r="AL372">
        <v>4.5258428411012499</v>
      </c>
      <c r="AM372">
        <v>2.9</v>
      </c>
      <c r="AN372">
        <v>0.83627562890572804</v>
      </c>
      <c r="AO372">
        <v>24</v>
      </c>
      <c r="AP372">
        <v>0.11111111111111099</v>
      </c>
      <c r="AQ372">
        <v>67.92</v>
      </c>
      <c r="AR372">
        <v>2.8625232160556</v>
      </c>
      <c r="AS372">
        <v>-159259.85</v>
      </c>
      <c r="AT372">
        <v>0.34171195636823198</v>
      </c>
      <c r="AU372">
        <v>78388385.980000004</v>
      </c>
    </row>
    <row r="373" spans="1:47" ht="15" x14ac:dyDescent="0.25">
      <c r="A373" s="150" t="s">
        <v>1141</v>
      </c>
      <c r="B373" s="150" t="s">
        <v>380</v>
      </c>
      <c r="C373" t="s">
        <v>149</v>
      </c>
      <c r="D373" t="s">
        <v>1561</v>
      </c>
      <c r="E373">
        <v>82.203000000000003</v>
      </c>
      <c r="F373" t="s">
        <v>1561</v>
      </c>
      <c r="G373" s="151">
        <v>834822</v>
      </c>
      <c r="H373">
        <v>0.27545589729463898</v>
      </c>
      <c r="I373">
        <v>789601</v>
      </c>
      <c r="J373">
        <v>0</v>
      </c>
      <c r="K373">
        <v>0.66595556616404805</v>
      </c>
      <c r="L373" s="152">
        <v>136963.83050000001</v>
      </c>
      <c r="M373" s="151">
        <v>29744.5</v>
      </c>
      <c r="N373">
        <v>27</v>
      </c>
      <c r="O373">
        <v>11.98</v>
      </c>
      <c r="P373">
        <v>0</v>
      </c>
      <c r="Q373">
        <v>-3.78</v>
      </c>
      <c r="R373">
        <v>14526.6</v>
      </c>
      <c r="S373">
        <v>871.82643299999995</v>
      </c>
      <c r="T373">
        <v>1205.9023331733499</v>
      </c>
      <c r="U373">
        <v>0.66402843397155897</v>
      </c>
      <c r="V373">
        <v>0.20535474175052901</v>
      </c>
      <c r="W373">
        <v>7.6446156571167E-3</v>
      </c>
      <c r="X373">
        <v>10502.3</v>
      </c>
      <c r="Y373">
        <v>74.75</v>
      </c>
      <c r="Z373">
        <v>54075.371237458203</v>
      </c>
      <c r="AA373">
        <v>13.960526315789499</v>
      </c>
      <c r="AB373">
        <v>11.663229872909699</v>
      </c>
      <c r="AC373">
        <v>10.52</v>
      </c>
      <c r="AD373">
        <v>82.873235076045603</v>
      </c>
      <c r="AE373">
        <v>0.47499999999999998</v>
      </c>
      <c r="AF373">
        <v>0.114630910907646</v>
      </c>
      <c r="AG373">
        <v>0.17497589575123401</v>
      </c>
      <c r="AH373">
        <v>0.293479106456629</v>
      </c>
      <c r="AI373">
        <v>239.08657974815</v>
      </c>
      <c r="AJ373">
        <v>8.8461874286372204</v>
      </c>
      <c r="AK373">
        <v>1.8279376996958401</v>
      </c>
      <c r="AL373">
        <v>4.1918740944723201</v>
      </c>
      <c r="AM373">
        <v>0.5</v>
      </c>
      <c r="AN373">
        <v>0.99322029982895199</v>
      </c>
      <c r="AO373">
        <v>79</v>
      </c>
      <c r="AP373">
        <v>0.16666666666666699</v>
      </c>
      <c r="AQ373">
        <v>2.0299999999999998</v>
      </c>
      <c r="AR373">
        <v>3.0096514862317001</v>
      </c>
      <c r="AS373">
        <v>66069.09</v>
      </c>
      <c r="AT373">
        <v>0.57201752679595597</v>
      </c>
      <c r="AU373">
        <v>12664691.35</v>
      </c>
    </row>
    <row r="374" spans="1:47" ht="15" x14ac:dyDescent="0.25">
      <c r="A374" s="150" t="s">
        <v>1142</v>
      </c>
      <c r="B374" s="150" t="s">
        <v>382</v>
      </c>
      <c r="C374" t="s">
        <v>192</v>
      </c>
      <c r="D374" t="s">
        <v>1561</v>
      </c>
      <c r="E374">
        <v>85.534000000000006</v>
      </c>
      <c r="F374" t="s">
        <v>1561</v>
      </c>
      <c r="G374" s="151">
        <v>-33547</v>
      </c>
      <c r="H374">
        <v>0.18009687545856401</v>
      </c>
      <c r="I374">
        <v>-33547</v>
      </c>
      <c r="J374">
        <v>0</v>
      </c>
      <c r="K374">
        <v>0.63983749708039495</v>
      </c>
      <c r="L374" s="152">
        <v>111668.1783</v>
      </c>
      <c r="M374" s="151">
        <v>31655</v>
      </c>
      <c r="N374">
        <v>17</v>
      </c>
      <c r="O374">
        <v>51.61</v>
      </c>
      <c r="P374">
        <v>2</v>
      </c>
      <c r="Q374">
        <v>-72.77</v>
      </c>
      <c r="R374">
        <v>12361.6</v>
      </c>
      <c r="S374">
        <v>903.85967100000005</v>
      </c>
      <c r="T374">
        <v>1139.79314378408</v>
      </c>
      <c r="U374">
        <v>0.58445771943286495</v>
      </c>
      <c r="V374">
        <v>0.18073398364954801</v>
      </c>
      <c r="W374">
        <v>0</v>
      </c>
      <c r="X374">
        <v>9802.7999999999993</v>
      </c>
      <c r="Y374">
        <v>62.83</v>
      </c>
      <c r="Z374">
        <v>54644.171414929202</v>
      </c>
      <c r="AA374">
        <v>11.6132075471698</v>
      </c>
      <c r="AB374">
        <v>14.3857977240172</v>
      </c>
      <c r="AC374">
        <v>10.130000000000001</v>
      </c>
      <c r="AD374">
        <v>89.226028726554802</v>
      </c>
      <c r="AE374">
        <v>0.34439999999999998</v>
      </c>
      <c r="AF374">
        <v>0.11464318678445801</v>
      </c>
      <c r="AG374">
        <v>0.17725015050071399</v>
      </c>
      <c r="AH374">
        <v>0.29331597320765701</v>
      </c>
      <c r="AI374">
        <v>286.22031527723698</v>
      </c>
      <c r="AJ374">
        <v>5.1009621844354296</v>
      </c>
      <c r="AK374">
        <v>1.9987672736690301</v>
      </c>
      <c r="AL374">
        <v>1.8798763833430601</v>
      </c>
      <c r="AM374">
        <v>0.5</v>
      </c>
      <c r="AN374">
        <v>0.81010444721571195</v>
      </c>
      <c r="AO374">
        <v>22</v>
      </c>
      <c r="AP374">
        <v>0</v>
      </c>
      <c r="AQ374">
        <v>8.86</v>
      </c>
      <c r="AR374">
        <v>1.69946742913973</v>
      </c>
      <c r="AS374">
        <v>224238.98</v>
      </c>
      <c r="AT374">
        <v>0.68600250668778895</v>
      </c>
      <c r="AU374">
        <v>11173154.66</v>
      </c>
    </row>
    <row r="375" spans="1:47" ht="15" x14ac:dyDescent="0.25">
      <c r="A375" s="150" t="s">
        <v>1143</v>
      </c>
      <c r="B375" s="150" t="s">
        <v>613</v>
      </c>
      <c r="C375" t="s">
        <v>272</v>
      </c>
      <c r="D375" t="s">
        <v>1561</v>
      </c>
      <c r="E375">
        <v>98.076999999999998</v>
      </c>
      <c r="F375" t="s">
        <v>1561</v>
      </c>
      <c r="G375" s="151">
        <v>578212</v>
      </c>
      <c r="H375">
        <v>0.35211974495575199</v>
      </c>
      <c r="I375">
        <v>804538</v>
      </c>
      <c r="J375">
        <v>1.4764851998329699E-2</v>
      </c>
      <c r="K375">
        <v>0.70438670983257901</v>
      </c>
      <c r="L375" s="152">
        <v>168475.54749999999</v>
      </c>
      <c r="M375" s="151">
        <v>41328</v>
      </c>
      <c r="N375">
        <v>106</v>
      </c>
      <c r="O375">
        <v>8.77</v>
      </c>
      <c r="P375">
        <v>0</v>
      </c>
      <c r="Q375">
        <v>115.57</v>
      </c>
      <c r="R375">
        <v>13593.8</v>
      </c>
      <c r="S375">
        <v>552.34565499999997</v>
      </c>
      <c r="T375">
        <v>597.47304261226896</v>
      </c>
      <c r="U375">
        <v>0.16972192530418301</v>
      </c>
      <c r="V375">
        <v>6.3911216971553803E-2</v>
      </c>
      <c r="W375">
        <v>4.2858959395634198E-3</v>
      </c>
      <c r="X375">
        <v>12567.1</v>
      </c>
      <c r="Y375">
        <v>35.68</v>
      </c>
      <c r="Z375">
        <v>52770.767376681601</v>
      </c>
      <c r="AA375">
        <v>10.4054054054054</v>
      </c>
      <c r="AB375">
        <v>15.480539658071701</v>
      </c>
      <c r="AC375">
        <v>4.2</v>
      </c>
      <c r="AD375">
        <v>131.51087023809501</v>
      </c>
      <c r="AE375">
        <v>0.23749999999999999</v>
      </c>
      <c r="AF375">
        <v>0.124006924586629</v>
      </c>
      <c r="AG375">
        <v>0.16407828809415101</v>
      </c>
      <c r="AH375">
        <v>0.29731876308208199</v>
      </c>
      <c r="AI375">
        <v>132.319317330377</v>
      </c>
      <c r="AJ375">
        <v>8.5021668992693495</v>
      </c>
      <c r="AK375">
        <v>1.5627514161398901</v>
      </c>
      <c r="AL375">
        <v>4.1827514161398902</v>
      </c>
      <c r="AM375">
        <v>2</v>
      </c>
      <c r="AN375">
        <v>1.2714754701139399</v>
      </c>
      <c r="AO375">
        <v>40</v>
      </c>
      <c r="AP375">
        <v>3.3018867924528301E-2</v>
      </c>
      <c r="AQ375">
        <v>4.58</v>
      </c>
      <c r="AR375">
        <v>3.4016958318677499</v>
      </c>
      <c r="AS375">
        <v>36690.480000000003</v>
      </c>
      <c r="AT375">
        <v>0.57758719542707004</v>
      </c>
      <c r="AU375">
        <v>7508492.7199999997</v>
      </c>
    </row>
    <row r="376" spans="1:47" ht="15" x14ac:dyDescent="0.25">
      <c r="A376" s="150" t="s">
        <v>1144</v>
      </c>
      <c r="B376" s="150" t="s">
        <v>254</v>
      </c>
      <c r="C376" t="s">
        <v>192</v>
      </c>
      <c r="D376" t="s">
        <v>1561</v>
      </c>
      <c r="E376">
        <v>84.153000000000006</v>
      </c>
      <c r="F376" t="s">
        <v>1561</v>
      </c>
      <c r="G376" s="151">
        <v>1704000</v>
      </c>
      <c r="H376">
        <v>0.138989825581395</v>
      </c>
      <c r="I376">
        <v>1704000</v>
      </c>
      <c r="J376">
        <v>0</v>
      </c>
      <c r="K376">
        <v>0.63749999999999996</v>
      </c>
      <c r="L376" s="152">
        <v>90651.516799999998</v>
      </c>
      <c r="M376" s="151">
        <v>27454</v>
      </c>
      <c r="N376">
        <v>51</v>
      </c>
      <c r="O376">
        <v>117.34</v>
      </c>
      <c r="P376">
        <v>0</v>
      </c>
      <c r="Q376">
        <v>-161.01</v>
      </c>
      <c r="R376">
        <v>12336.3</v>
      </c>
      <c r="S376">
        <v>2012.4725759999999</v>
      </c>
      <c r="T376">
        <v>2613.5737020725801</v>
      </c>
      <c r="U376">
        <v>0.76566361220318102</v>
      </c>
      <c r="V376">
        <v>0.143205528580579</v>
      </c>
      <c r="W376">
        <v>1.70021695739122E-3</v>
      </c>
      <c r="X376">
        <v>9499.1</v>
      </c>
      <c r="Y376">
        <v>141.4</v>
      </c>
      <c r="Z376">
        <v>57694.329632248897</v>
      </c>
      <c r="AA376">
        <v>16.371584699453599</v>
      </c>
      <c r="AB376">
        <v>14.232479321074999</v>
      </c>
      <c r="AC376">
        <v>12.37</v>
      </c>
      <c r="AD376">
        <v>162.689779789814</v>
      </c>
      <c r="AE376">
        <v>0.67679999999999996</v>
      </c>
      <c r="AF376">
        <v>0.110636220514804</v>
      </c>
      <c r="AG376">
        <v>0.20651688801184401</v>
      </c>
      <c r="AH376">
        <v>0.31839484705896198</v>
      </c>
      <c r="AI376">
        <v>183.858406028784</v>
      </c>
      <c r="AJ376">
        <v>6.4053025593902904</v>
      </c>
      <c r="AK376">
        <v>1.7940652685062599</v>
      </c>
      <c r="AL376">
        <v>2.2727507094402899</v>
      </c>
      <c r="AM376">
        <v>1</v>
      </c>
      <c r="AN376">
        <v>0.78508391535176003</v>
      </c>
      <c r="AO376">
        <v>9</v>
      </c>
      <c r="AP376">
        <v>0.107142857142857</v>
      </c>
      <c r="AQ376">
        <v>29.44</v>
      </c>
      <c r="AR376">
        <v>3.70549066663648</v>
      </c>
      <c r="AS376">
        <v>-5531.3199999999497</v>
      </c>
      <c r="AT376">
        <v>0.40895243262959902</v>
      </c>
      <c r="AU376">
        <v>24826475.170000002</v>
      </c>
    </row>
    <row r="377" spans="1:47" ht="15" x14ac:dyDescent="0.25">
      <c r="A377" s="150" t="s">
        <v>1145</v>
      </c>
      <c r="B377" s="150" t="s">
        <v>635</v>
      </c>
      <c r="C377" t="s">
        <v>345</v>
      </c>
      <c r="D377" t="s">
        <v>1561</v>
      </c>
      <c r="E377">
        <v>87.524000000000001</v>
      </c>
      <c r="F377" t="s">
        <v>1561</v>
      </c>
      <c r="G377" s="151">
        <v>6162976</v>
      </c>
      <c r="H377">
        <v>0.70347664849932101</v>
      </c>
      <c r="I377">
        <v>6251410</v>
      </c>
      <c r="J377">
        <v>2.0467822893319499E-3</v>
      </c>
      <c r="K377">
        <v>0.42449720196912399</v>
      </c>
      <c r="L377" s="152">
        <v>772169.98710000003</v>
      </c>
      <c r="M377" s="151">
        <v>34841</v>
      </c>
      <c r="N377">
        <v>28</v>
      </c>
      <c r="O377">
        <v>13.69</v>
      </c>
      <c r="P377">
        <v>0</v>
      </c>
      <c r="Q377">
        <v>117.58</v>
      </c>
      <c r="R377">
        <v>20487.400000000001</v>
      </c>
      <c r="S377">
        <v>919.01109099999996</v>
      </c>
      <c r="T377">
        <v>1109.8194064700201</v>
      </c>
      <c r="U377">
        <v>0.39622774041145897</v>
      </c>
      <c r="V377">
        <v>0.15580291076160699</v>
      </c>
      <c r="W377">
        <v>0</v>
      </c>
      <c r="X377">
        <v>16965</v>
      </c>
      <c r="Y377">
        <v>65</v>
      </c>
      <c r="Z377">
        <v>64377.106</v>
      </c>
      <c r="AA377">
        <v>13.6111111111111</v>
      </c>
      <c r="AB377">
        <v>14.138632169230799</v>
      </c>
      <c r="AC377">
        <v>9</v>
      </c>
      <c r="AD377">
        <v>102.11234344444399</v>
      </c>
      <c r="AE377">
        <v>0.59370000000000001</v>
      </c>
      <c r="AF377">
        <v>0.101184913989861</v>
      </c>
      <c r="AG377">
        <v>0.27370012066563298</v>
      </c>
      <c r="AH377">
        <v>0.378086937110998</v>
      </c>
      <c r="AI377">
        <v>201.02695365621</v>
      </c>
      <c r="AJ377">
        <v>32.4463962413259</v>
      </c>
      <c r="AK377">
        <v>1.4793987961850299</v>
      </c>
      <c r="AL377">
        <v>4.6238844684052696</v>
      </c>
      <c r="AM377">
        <v>0</v>
      </c>
      <c r="AN377">
        <v>2.0133343123027601</v>
      </c>
      <c r="AO377">
        <v>238</v>
      </c>
      <c r="AP377">
        <v>4.0358744394618798E-2</v>
      </c>
      <c r="AQ377">
        <v>2.38</v>
      </c>
      <c r="AR377">
        <v>3.9675813702448601</v>
      </c>
      <c r="AS377">
        <v>-80814.120000000097</v>
      </c>
      <c r="AT377">
        <v>0.46934507924598401</v>
      </c>
      <c r="AU377">
        <v>18828111.309999999</v>
      </c>
    </row>
    <row r="378" spans="1:47" ht="15" x14ac:dyDescent="0.25">
      <c r="A378" s="150" t="s">
        <v>1146</v>
      </c>
      <c r="B378" s="150" t="s">
        <v>727</v>
      </c>
      <c r="C378" t="s">
        <v>98</v>
      </c>
      <c r="D378" t="s">
        <v>1561</v>
      </c>
      <c r="E378">
        <v>98.346000000000004</v>
      </c>
      <c r="F378" t="s">
        <v>1561</v>
      </c>
      <c r="G378" s="151">
        <v>-495995</v>
      </c>
      <c r="H378">
        <v>0.26916769399176199</v>
      </c>
      <c r="I378">
        <v>-40447</v>
      </c>
      <c r="J378">
        <v>0</v>
      </c>
      <c r="K378">
        <v>0.74019012966014996</v>
      </c>
      <c r="L378" s="152">
        <v>278269.65120000002</v>
      </c>
      <c r="M378" s="151">
        <v>47154.5</v>
      </c>
      <c r="N378">
        <v>60</v>
      </c>
      <c r="O378">
        <v>50.16</v>
      </c>
      <c r="P378">
        <v>2.57</v>
      </c>
      <c r="Q378">
        <v>-15.45</v>
      </c>
      <c r="R378">
        <v>15416.6</v>
      </c>
      <c r="S378">
        <v>3381.7543649999998</v>
      </c>
      <c r="T378">
        <v>3936.3533594258001</v>
      </c>
      <c r="U378">
        <v>0.17752166514908899</v>
      </c>
      <c r="V378">
        <v>0.121744336685435</v>
      </c>
      <c r="W378">
        <v>6.95171602151536E-3</v>
      </c>
      <c r="X378">
        <v>13244.6</v>
      </c>
      <c r="Y378">
        <v>228.33</v>
      </c>
      <c r="Z378">
        <v>77317.532518722903</v>
      </c>
      <c r="AA378">
        <v>15.965957446808501</v>
      </c>
      <c r="AB378">
        <v>14.8108192747339</v>
      </c>
      <c r="AC378">
        <v>21</v>
      </c>
      <c r="AD378">
        <v>161.035922142857</v>
      </c>
      <c r="AE378">
        <v>0.43940000000000001</v>
      </c>
      <c r="AF378">
        <v>0.11043799539383101</v>
      </c>
      <c r="AG378">
        <v>0.162266121293898</v>
      </c>
      <c r="AH378">
        <v>0.27610477239782699</v>
      </c>
      <c r="AI378">
        <v>172.799954381075</v>
      </c>
      <c r="AJ378">
        <v>9.5378536604565305</v>
      </c>
      <c r="AK378">
        <v>1.07580339067743</v>
      </c>
      <c r="AL378">
        <v>4.2094919117609297</v>
      </c>
      <c r="AM378">
        <v>0</v>
      </c>
      <c r="AN378">
        <v>1.07574827994279</v>
      </c>
      <c r="AO378">
        <v>28</v>
      </c>
      <c r="AP378">
        <v>0</v>
      </c>
      <c r="AQ378">
        <v>52.32</v>
      </c>
      <c r="AR378">
        <v>4.6104270209089204</v>
      </c>
      <c r="AS378">
        <v>-138714.68</v>
      </c>
      <c r="AT378">
        <v>0.26771443065600797</v>
      </c>
      <c r="AU378">
        <v>52135298.670000002</v>
      </c>
    </row>
    <row r="379" spans="1:47" ht="15" x14ac:dyDescent="0.25">
      <c r="A379" s="150" t="s">
        <v>1147</v>
      </c>
      <c r="B379" s="150" t="s">
        <v>781</v>
      </c>
      <c r="C379" t="s">
        <v>124</v>
      </c>
      <c r="D379" t="s">
        <v>1561</v>
      </c>
      <c r="E379">
        <v>88.045000000000002</v>
      </c>
      <c r="F379" t="s">
        <v>1561</v>
      </c>
      <c r="G379" s="151">
        <v>745394</v>
      </c>
      <c r="H379">
        <v>0.56535837023083002</v>
      </c>
      <c r="I379">
        <v>749549</v>
      </c>
      <c r="J379">
        <v>0</v>
      </c>
      <c r="K379">
        <v>0.64970376860936296</v>
      </c>
      <c r="L379" s="152">
        <v>210973.15169999999</v>
      </c>
      <c r="M379" s="151">
        <v>34535.5</v>
      </c>
      <c r="N379">
        <v>22</v>
      </c>
      <c r="O379">
        <v>11.79</v>
      </c>
      <c r="P379">
        <v>0</v>
      </c>
      <c r="Q379">
        <v>14.22</v>
      </c>
      <c r="R379">
        <v>16250.9</v>
      </c>
      <c r="S379">
        <v>588.31403899999998</v>
      </c>
      <c r="T379">
        <v>698.61695103508498</v>
      </c>
      <c r="U379">
        <v>0.34234583682950298</v>
      </c>
      <c r="V379">
        <v>0.154195237554071</v>
      </c>
      <c r="W379">
        <v>0</v>
      </c>
      <c r="X379">
        <v>13685.1</v>
      </c>
      <c r="Y379">
        <v>54.86</v>
      </c>
      <c r="Z379">
        <v>58813.935836675199</v>
      </c>
      <c r="AA379">
        <v>12.233333333333301</v>
      </c>
      <c r="AB379">
        <v>10.723916131972301</v>
      </c>
      <c r="AC379">
        <v>3.86</v>
      </c>
      <c r="AD379">
        <v>152.41296347150299</v>
      </c>
      <c r="AE379">
        <v>0.42749999999999999</v>
      </c>
      <c r="AF379">
        <v>0.104437023275257</v>
      </c>
      <c r="AG379">
        <v>0.17113367589770201</v>
      </c>
      <c r="AH379">
        <v>0.26784404582494697</v>
      </c>
      <c r="AI379">
        <v>126.123116365068</v>
      </c>
      <c r="AJ379">
        <v>15.2205969002695</v>
      </c>
      <c r="AK379">
        <v>3.5722390835579501</v>
      </c>
      <c r="AL379">
        <v>7.4923874663072798</v>
      </c>
      <c r="AM379">
        <v>2</v>
      </c>
      <c r="AN379">
        <v>0.74652470491396195</v>
      </c>
      <c r="AO379">
        <v>37</v>
      </c>
      <c r="AP379">
        <v>6.2893081761006301E-3</v>
      </c>
      <c r="AQ379">
        <v>2.78</v>
      </c>
      <c r="AR379">
        <v>5.0128316464130496</v>
      </c>
      <c r="AS379">
        <v>-93304.320000000007</v>
      </c>
      <c r="AT379">
        <v>0.44164810042511599</v>
      </c>
      <c r="AU379">
        <v>9560620.0800000001</v>
      </c>
    </row>
    <row r="380" spans="1:47" ht="15" x14ac:dyDescent="0.25">
      <c r="A380" s="150" t="s">
        <v>1148</v>
      </c>
      <c r="B380" s="150" t="s">
        <v>255</v>
      </c>
      <c r="C380" t="s">
        <v>100</v>
      </c>
      <c r="D380" t="s">
        <v>1561</v>
      </c>
      <c r="E380">
        <v>100.908</v>
      </c>
      <c r="F380" t="s">
        <v>1561</v>
      </c>
      <c r="G380" s="151">
        <v>7195084</v>
      </c>
      <c r="H380">
        <v>0.44192769771378099</v>
      </c>
      <c r="I380">
        <v>6754596</v>
      </c>
      <c r="J380">
        <v>8.7125218548481896E-3</v>
      </c>
      <c r="K380">
        <v>0.72123788056141303</v>
      </c>
      <c r="L380" s="152">
        <v>194910.74170000001</v>
      </c>
      <c r="M380" s="151">
        <v>41109</v>
      </c>
      <c r="N380">
        <v>149</v>
      </c>
      <c r="O380">
        <v>53.46</v>
      </c>
      <c r="P380">
        <v>0</v>
      </c>
      <c r="Q380">
        <v>-41.9</v>
      </c>
      <c r="R380">
        <v>11734.9</v>
      </c>
      <c r="S380">
        <v>4208.1653409999999</v>
      </c>
      <c r="T380">
        <v>4987.3325100881802</v>
      </c>
      <c r="U380">
        <v>0.22896552034503301</v>
      </c>
      <c r="V380">
        <v>0.136272104475754</v>
      </c>
      <c r="W380">
        <v>4.2471793648090903E-3</v>
      </c>
      <c r="X380">
        <v>9901.5</v>
      </c>
      <c r="Y380">
        <v>272.60000000000002</v>
      </c>
      <c r="Z380">
        <v>63974.241085840098</v>
      </c>
      <c r="AA380">
        <v>15.3931034482759</v>
      </c>
      <c r="AB380">
        <v>15.4371435840059</v>
      </c>
      <c r="AC380">
        <v>26</v>
      </c>
      <c r="AD380">
        <v>161.85251311538499</v>
      </c>
      <c r="AE380">
        <v>0.42749999999999999</v>
      </c>
      <c r="AF380">
        <v>0.10178475025914201</v>
      </c>
      <c r="AG380">
        <v>0.18071639135103701</v>
      </c>
      <c r="AH380">
        <v>0.28933353889371</v>
      </c>
      <c r="AI380">
        <v>163.14045299295699</v>
      </c>
      <c r="AJ380">
        <v>5.0687266977606003</v>
      </c>
      <c r="AK380">
        <v>0.92817858713923196</v>
      </c>
      <c r="AL380">
        <v>2.3574007096640801</v>
      </c>
      <c r="AM380">
        <v>2.4</v>
      </c>
      <c r="AN380">
        <v>0.77274110601889801</v>
      </c>
      <c r="AO380">
        <v>15</v>
      </c>
      <c r="AP380">
        <v>0</v>
      </c>
      <c r="AQ380">
        <v>89.2</v>
      </c>
      <c r="AR380">
        <v>3.0190451729447099</v>
      </c>
      <c r="AS380">
        <v>184002.63</v>
      </c>
      <c r="AT380">
        <v>0.51287987957727299</v>
      </c>
      <c r="AU380">
        <v>49382200.420000002</v>
      </c>
    </row>
    <row r="381" spans="1:47" ht="15" x14ac:dyDescent="0.25">
      <c r="A381" s="150" t="s">
        <v>1149</v>
      </c>
      <c r="B381" s="150" t="s">
        <v>776</v>
      </c>
      <c r="C381" t="s">
        <v>130</v>
      </c>
      <c r="D381" t="s">
        <v>1561</v>
      </c>
      <c r="E381">
        <v>90.745000000000005</v>
      </c>
      <c r="F381" t="s">
        <v>1561</v>
      </c>
      <c r="G381" s="151">
        <v>275562</v>
      </c>
      <c r="H381">
        <v>0.28704397308197199</v>
      </c>
      <c r="I381">
        <v>275562</v>
      </c>
      <c r="J381">
        <v>0</v>
      </c>
      <c r="K381">
        <v>0.71869886664569105</v>
      </c>
      <c r="L381" s="152">
        <v>177425.38810000001</v>
      </c>
      <c r="M381" s="151">
        <v>34929</v>
      </c>
      <c r="N381">
        <v>47</v>
      </c>
      <c r="O381">
        <v>11.31</v>
      </c>
      <c r="P381">
        <v>0</v>
      </c>
      <c r="Q381">
        <v>-21.94</v>
      </c>
      <c r="R381">
        <v>13840.3</v>
      </c>
      <c r="S381">
        <v>581.98265100000003</v>
      </c>
      <c r="T381">
        <v>680.26547952171904</v>
      </c>
      <c r="U381">
        <v>0.32805088892589701</v>
      </c>
      <c r="V381">
        <v>0.14146894904604301</v>
      </c>
      <c r="W381">
        <v>1.31824187315852E-2</v>
      </c>
      <c r="X381">
        <v>11840.7</v>
      </c>
      <c r="Y381">
        <v>44.84</v>
      </c>
      <c r="Z381">
        <v>53789.983942908097</v>
      </c>
      <c r="AA381">
        <v>11.702127659574501</v>
      </c>
      <c r="AB381">
        <v>12.979095695807301</v>
      </c>
      <c r="AC381">
        <v>9</v>
      </c>
      <c r="AD381">
        <v>64.664738999999997</v>
      </c>
      <c r="AE381">
        <v>0.3206</v>
      </c>
      <c r="AF381">
        <v>0.12980367876787699</v>
      </c>
      <c r="AG381">
        <v>0.16467074859612699</v>
      </c>
      <c r="AH381">
        <v>0.29896314681812902</v>
      </c>
      <c r="AI381">
        <v>187.356100414065</v>
      </c>
      <c r="AJ381">
        <v>7.5522656321649304</v>
      </c>
      <c r="AK381">
        <v>1.2139492653937201</v>
      </c>
      <c r="AL381">
        <v>3.8640075936829401</v>
      </c>
      <c r="AM381">
        <v>4.0999999999999996</v>
      </c>
      <c r="AN381">
        <v>1.2823222352867201</v>
      </c>
      <c r="AO381">
        <v>77</v>
      </c>
      <c r="AP381">
        <v>7.5757575757575803E-3</v>
      </c>
      <c r="AQ381">
        <v>1.71</v>
      </c>
      <c r="AR381">
        <v>2.1651570707590899</v>
      </c>
      <c r="AS381">
        <v>105020.98</v>
      </c>
      <c r="AT381">
        <v>0.45513956967307101</v>
      </c>
      <c r="AU381">
        <v>8054797.1900000004</v>
      </c>
    </row>
    <row r="382" spans="1:47" ht="15" x14ac:dyDescent="0.25">
      <c r="A382" s="150" t="s">
        <v>1150</v>
      </c>
      <c r="B382" s="150" t="s">
        <v>256</v>
      </c>
      <c r="C382" t="s">
        <v>145</v>
      </c>
      <c r="D382" t="s">
        <v>1561</v>
      </c>
      <c r="E382">
        <v>60.109000000000002</v>
      </c>
      <c r="F382" t="s">
        <v>1561</v>
      </c>
      <c r="G382" s="151">
        <v>-991538</v>
      </c>
      <c r="H382">
        <v>0.25062739732049599</v>
      </c>
      <c r="I382">
        <v>-1149816</v>
      </c>
      <c r="J382">
        <v>0</v>
      </c>
      <c r="K382">
        <v>0.72767252464637799</v>
      </c>
      <c r="L382" s="152">
        <v>66685.315700000006</v>
      </c>
      <c r="M382" s="151">
        <v>30245</v>
      </c>
      <c r="N382">
        <v>45</v>
      </c>
      <c r="O382">
        <v>225.4</v>
      </c>
      <c r="P382">
        <v>138.77000000000001</v>
      </c>
      <c r="Q382">
        <v>-83.98</v>
      </c>
      <c r="R382">
        <v>14869.9</v>
      </c>
      <c r="S382">
        <v>1322.745619</v>
      </c>
      <c r="T382">
        <v>2035.7044022273001</v>
      </c>
      <c r="U382">
        <v>0.99917123293832699</v>
      </c>
      <c r="V382">
        <v>0.236826328131653</v>
      </c>
      <c r="W382">
        <v>1.19304609845773E-2</v>
      </c>
      <c r="X382">
        <v>9662.1</v>
      </c>
      <c r="Y382">
        <v>112.16</v>
      </c>
      <c r="Z382">
        <v>64787.401925820297</v>
      </c>
      <c r="AA382">
        <v>9.2982456140350909</v>
      </c>
      <c r="AB382">
        <v>11.793381053851601</v>
      </c>
      <c r="AC382">
        <v>15</v>
      </c>
      <c r="AD382">
        <v>88.183041266666706</v>
      </c>
      <c r="AE382">
        <v>0.46310000000000001</v>
      </c>
      <c r="AF382">
        <v>0.10633969753250599</v>
      </c>
      <c r="AG382">
        <v>0.13774804217429801</v>
      </c>
      <c r="AH382">
        <v>0.249641974890119</v>
      </c>
      <c r="AI382">
        <v>199.475240144417</v>
      </c>
      <c r="AJ382">
        <v>4.1181744139773704</v>
      </c>
      <c r="AK382">
        <v>0.96152166909855796</v>
      </c>
      <c r="AL382">
        <v>1.2380630649409701</v>
      </c>
      <c r="AM382">
        <v>3.9</v>
      </c>
      <c r="AN382">
        <v>0.22578060537803701</v>
      </c>
      <c r="AO382">
        <v>2</v>
      </c>
      <c r="AP382">
        <v>9.2592592592592605E-3</v>
      </c>
      <c r="AQ382">
        <v>14</v>
      </c>
      <c r="AR382">
        <v>3.2873744979919701</v>
      </c>
      <c r="AS382">
        <v>-24689.950000000099</v>
      </c>
      <c r="AT382">
        <v>0.41704079829493601</v>
      </c>
      <c r="AU382">
        <v>19669095.510000002</v>
      </c>
    </row>
    <row r="383" spans="1:47" ht="15" x14ac:dyDescent="0.25">
      <c r="A383" s="150" t="s">
        <v>1151</v>
      </c>
      <c r="B383" s="150" t="s">
        <v>564</v>
      </c>
      <c r="C383" t="s">
        <v>200</v>
      </c>
      <c r="D383" t="s">
        <v>1561</v>
      </c>
      <c r="E383">
        <v>81.77</v>
      </c>
      <c r="F383" t="s">
        <v>1561</v>
      </c>
      <c r="G383" s="151">
        <v>1206910</v>
      </c>
      <c r="H383">
        <v>0.481767727228821</v>
      </c>
      <c r="I383">
        <v>1268277</v>
      </c>
      <c r="J383">
        <v>3.6765284720322098E-3</v>
      </c>
      <c r="K383">
        <v>0.68772965005321196</v>
      </c>
      <c r="L383" s="152">
        <v>166353.4031</v>
      </c>
      <c r="M383" s="151">
        <v>36726</v>
      </c>
      <c r="N383">
        <v>107</v>
      </c>
      <c r="O383">
        <v>57.96</v>
      </c>
      <c r="P383">
        <v>0</v>
      </c>
      <c r="Q383">
        <v>19.670000000000002</v>
      </c>
      <c r="R383">
        <v>12214.2</v>
      </c>
      <c r="S383">
        <v>1477.1861429999999</v>
      </c>
      <c r="T383">
        <v>1793.7555717637099</v>
      </c>
      <c r="U383">
        <v>0.26138407189215002</v>
      </c>
      <c r="V383">
        <v>0.16481945430759401</v>
      </c>
      <c r="W383">
        <v>0</v>
      </c>
      <c r="X383">
        <v>10058.6</v>
      </c>
      <c r="Y383">
        <v>110.41</v>
      </c>
      <c r="Z383">
        <v>56484.474775835501</v>
      </c>
      <c r="AA383">
        <v>13.177419354838699</v>
      </c>
      <c r="AB383">
        <v>13.379097391540601</v>
      </c>
      <c r="AC383">
        <v>13.34</v>
      </c>
      <c r="AD383">
        <v>110.733593928036</v>
      </c>
      <c r="AE383">
        <v>0.23749999999999999</v>
      </c>
      <c r="AF383">
        <v>0.108067049645259</v>
      </c>
      <c r="AG383">
        <v>0.13547928311761501</v>
      </c>
      <c r="AH383">
        <v>0.24688893547046301</v>
      </c>
      <c r="AI383">
        <v>205.43111742417699</v>
      </c>
      <c r="AJ383">
        <v>5.0622565741778196</v>
      </c>
      <c r="AK383">
        <v>1.06836462795756</v>
      </c>
      <c r="AL383">
        <v>2.32847815198049</v>
      </c>
      <c r="AM383">
        <v>1.1000000000000001</v>
      </c>
      <c r="AN383">
        <v>1.33623895195863</v>
      </c>
      <c r="AO383">
        <v>135</v>
      </c>
      <c r="AP383">
        <v>0</v>
      </c>
      <c r="AQ383">
        <v>4.46</v>
      </c>
      <c r="AR383">
        <v>2.9065009610521</v>
      </c>
      <c r="AS383">
        <v>33494.230000000003</v>
      </c>
      <c r="AT383">
        <v>0.46485151886658499</v>
      </c>
      <c r="AU383">
        <v>18042698.890000001</v>
      </c>
    </row>
    <row r="384" spans="1:47" ht="15" x14ac:dyDescent="0.25">
      <c r="A384" s="150" t="s">
        <v>1152</v>
      </c>
      <c r="B384" s="150" t="s">
        <v>257</v>
      </c>
      <c r="C384" t="s">
        <v>109</v>
      </c>
      <c r="D384" t="s">
        <v>1561</v>
      </c>
      <c r="E384">
        <v>88.495999999999995</v>
      </c>
      <c r="F384" t="s">
        <v>1561</v>
      </c>
      <c r="G384" s="151">
        <v>-576822</v>
      </c>
      <c r="H384">
        <v>0.273625326014314</v>
      </c>
      <c r="I384">
        <v>-826822</v>
      </c>
      <c r="J384">
        <v>5.6044960496338999E-3</v>
      </c>
      <c r="K384">
        <v>0.88434723225749301</v>
      </c>
      <c r="L384" s="152">
        <v>225849.68909999999</v>
      </c>
      <c r="M384" s="151">
        <v>39249</v>
      </c>
      <c r="N384">
        <v>84</v>
      </c>
      <c r="O384">
        <v>112.16</v>
      </c>
      <c r="P384">
        <v>28.54</v>
      </c>
      <c r="Q384">
        <v>-20.27</v>
      </c>
      <c r="R384">
        <v>17217.3</v>
      </c>
      <c r="S384">
        <v>3505.9719919999998</v>
      </c>
      <c r="T384">
        <v>4411.1470175549102</v>
      </c>
      <c r="U384">
        <v>0.40856406647529198</v>
      </c>
      <c r="V384">
        <v>0.14938160122073199</v>
      </c>
      <c r="W384">
        <v>6.0977957749754903E-2</v>
      </c>
      <c r="X384">
        <v>13684.3</v>
      </c>
      <c r="Y384">
        <v>237.15</v>
      </c>
      <c r="Z384">
        <v>89969.566687750397</v>
      </c>
      <c r="AA384">
        <v>19.026923076923101</v>
      </c>
      <c r="AB384">
        <v>14.7837739489774</v>
      </c>
      <c r="AC384">
        <v>26</v>
      </c>
      <c r="AD384">
        <v>134.84507661538501</v>
      </c>
      <c r="AE384">
        <v>0.39179999999999998</v>
      </c>
      <c r="AF384">
        <v>0.13285872737042001</v>
      </c>
      <c r="AG384">
        <v>0.16865843263151101</v>
      </c>
      <c r="AH384">
        <v>0.305106949929701</v>
      </c>
      <c r="AI384">
        <v>164.526699390701</v>
      </c>
      <c r="AJ384">
        <v>8.0270861576974699</v>
      </c>
      <c r="AK384">
        <v>1.0291707204599001</v>
      </c>
      <c r="AL384">
        <v>4.7460547721496598</v>
      </c>
      <c r="AM384">
        <v>1.95</v>
      </c>
      <c r="AN384">
        <v>0.25568884390636898</v>
      </c>
      <c r="AO384">
        <v>12</v>
      </c>
      <c r="AP384">
        <v>3.1141868512110701E-2</v>
      </c>
      <c r="AQ384">
        <v>5.67</v>
      </c>
      <c r="AR384">
        <v>2.9110582507476002</v>
      </c>
      <c r="AS384">
        <v>76821.779999999795</v>
      </c>
      <c r="AT384">
        <v>0.35934241554672502</v>
      </c>
      <c r="AU384">
        <v>60363330.130000003</v>
      </c>
    </row>
    <row r="385" spans="1:47" ht="15" x14ac:dyDescent="0.25">
      <c r="A385" s="150" t="s">
        <v>1153</v>
      </c>
      <c r="B385" s="150" t="s">
        <v>258</v>
      </c>
      <c r="C385" t="s">
        <v>173</v>
      </c>
      <c r="D385" t="s">
        <v>1561</v>
      </c>
      <c r="E385">
        <v>91.376999999999995</v>
      </c>
      <c r="F385" t="s">
        <v>1561</v>
      </c>
      <c r="G385" s="151">
        <v>1458164</v>
      </c>
      <c r="H385">
        <v>0.52785613469987602</v>
      </c>
      <c r="I385">
        <v>908164</v>
      </c>
      <c r="J385">
        <v>0</v>
      </c>
      <c r="K385">
        <v>0.76514598478256901</v>
      </c>
      <c r="L385" s="152">
        <v>206278.94320000001</v>
      </c>
      <c r="M385" s="151">
        <v>47858</v>
      </c>
      <c r="N385">
        <v>109</v>
      </c>
      <c r="O385">
        <v>111.36</v>
      </c>
      <c r="P385">
        <v>0</v>
      </c>
      <c r="Q385">
        <v>-39.18</v>
      </c>
      <c r="R385">
        <v>10134.799999999999</v>
      </c>
      <c r="S385">
        <v>4358.6619440000004</v>
      </c>
      <c r="T385">
        <v>5223.0464495951001</v>
      </c>
      <c r="U385">
        <v>0.16087630929149199</v>
      </c>
      <c r="V385">
        <v>0.14318360130202401</v>
      </c>
      <c r="W385">
        <v>6.1765941809411402E-3</v>
      </c>
      <c r="X385">
        <v>8457.6</v>
      </c>
      <c r="Y385">
        <v>266.64</v>
      </c>
      <c r="Z385">
        <v>58083.4288928893</v>
      </c>
      <c r="AA385">
        <v>8.8369565217391308</v>
      </c>
      <c r="AB385">
        <v>16.3466169516952</v>
      </c>
      <c r="AC385">
        <v>36.75</v>
      </c>
      <c r="AD385">
        <v>118.603046095238</v>
      </c>
      <c r="AE385">
        <v>0.48680000000000001</v>
      </c>
      <c r="AF385">
        <v>0.12068717437970899</v>
      </c>
      <c r="AG385">
        <v>0.117233853427416</v>
      </c>
      <c r="AH385">
        <v>0.24203831365164399</v>
      </c>
      <c r="AI385">
        <v>111.220830206234</v>
      </c>
      <c r="AJ385">
        <v>6.2031218464686599</v>
      </c>
      <c r="AK385">
        <v>1.1312389897147901</v>
      </c>
      <c r="AL385">
        <v>2.8025599970295398</v>
      </c>
      <c r="AM385">
        <v>3</v>
      </c>
      <c r="AN385">
        <v>0.61921261469356104</v>
      </c>
      <c r="AO385">
        <v>24</v>
      </c>
      <c r="AP385">
        <v>2.1857923497267801E-2</v>
      </c>
      <c r="AQ385">
        <v>47.75</v>
      </c>
      <c r="AR385">
        <v>1.9038882198120399</v>
      </c>
      <c r="AS385">
        <v>673287.41</v>
      </c>
      <c r="AT385">
        <v>0.60549800489668604</v>
      </c>
      <c r="AU385">
        <v>44174200.770000003</v>
      </c>
    </row>
    <row r="386" spans="1:47" ht="15" x14ac:dyDescent="0.25">
      <c r="A386" s="150" t="s">
        <v>1154</v>
      </c>
      <c r="B386" s="150" t="s">
        <v>259</v>
      </c>
      <c r="C386" t="s">
        <v>109</v>
      </c>
      <c r="D386" t="s">
        <v>1561</v>
      </c>
      <c r="E386">
        <v>102.129</v>
      </c>
      <c r="F386" t="s">
        <v>1561</v>
      </c>
      <c r="G386" s="151">
        <v>440991</v>
      </c>
      <c r="H386">
        <v>0.33833478859769001</v>
      </c>
      <c r="I386">
        <v>287930</v>
      </c>
      <c r="J386">
        <v>0</v>
      </c>
      <c r="K386">
        <v>0.84022911245417597</v>
      </c>
      <c r="L386" s="152">
        <v>292923.94069999998</v>
      </c>
      <c r="M386" s="151">
        <v>45321</v>
      </c>
      <c r="N386" t="s">
        <v>1556</v>
      </c>
      <c r="O386">
        <v>80.77</v>
      </c>
      <c r="P386">
        <v>0</v>
      </c>
      <c r="Q386">
        <v>-4.08</v>
      </c>
      <c r="R386">
        <v>12875.6</v>
      </c>
      <c r="S386">
        <v>3856.2653049999999</v>
      </c>
      <c r="T386">
        <v>4421.8703210568201</v>
      </c>
      <c r="U386">
        <v>0.13677660334109201</v>
      </c>
      <c r="V386">
        <v>9.5141024535914304E-2</v>
      </c>
      <c r="W386">
        <v>3.8027781389900997E-2</v>
      </c>
      <c r="X386">
        <v>11228.7</v>
      </c>
      <c r="Y386">
        <v>234.94</v>
      </c>
      <c r="Z386">
        <v>79860.905252404904</v>
      </c>
      <c r="AA386">
        <v>17.045833333333299</v>
      </c>
      <c r="AB386">
        <v>16.413830360943201</v>
      </c>
      <c r="AC386">
        <v>21.67</v>
      </c>
      <c r="AD386">
        <v>177.95409806183699</v>
      </c>
      <c r="AE386">
        <v>0.34439999999999998</v>
      </c>
      <c r="AF386">
        <v>0.117356639532079</v>
      </c>
      <c r="AG386">
        <v>0.16444359649031001</v>
      </c>
      <c r="AH386">
        <v>0.28853451947021402</v>
      </c>
      <c r="AI386">
        <v>164.22054757977801</v>
      </c>
      <c r="AJ386">
        <v>5.3128720561901703</v>
      </c>
      <c r="AK386">
        <v>0.97855085760124305</v>
      </c>
      <c r="AL386">
        <v>2.7521132583162502</v>
      </c>
      <c r="AM386">
        <v>1.5</v>
      </c>
      <c r="AN386">
        <v>0.64052996444459098</v>
      </c>
      <c r="AO386">
        <v>25</v>
      </c>
      <c r="AP386">
        <v>3.0487804878048801E-2</v>
      </c>
      <c r="AQ386">
        <v>47.32</v>
      </c>
      <c r="AR386">
        <v>3.2333894303281299</v>
      </c>
      <c r="AS386">
        <v>-41904.330000000104</v>
      </c>
      <c r="AT386">
        <v>0.231236971676956</v>
      </c>
      <c r="AU386">
        <v>49651833.369999997</v>
      </c>
    </row>
    <row r="387" spans="1:47" ht="15" x14ac:dyDescent="0.25">
      <c r="A387" s="150" t="s">
        <v>1548</v>
      </c>
      <c r="B387" s="150" t="s">
        <v>751</v>
      </c>
      <c r="C387" t="s">
        <v>371</v>
      </c>
      <c r="D387" t="s">
        <v>1561</v>
      </c>
      <c r="E387">
        <v>92.182000000000002</v>
      </c>
      <c r="F387" t="s">
        <v>1561</v>
      </c>
      <c r="G387" s="151">
        <v>826925</v>
      </c>
      <c r="H387">
        <v>0.61818977091737604</v>
      </c>
      <c r="I387">
        <v>826925</v>
      </c>
      <c r="J387">
        <v>0</v>
      </c>
      <c r="K387">
        <v>0.74831182408318797</v>
      </c>
      <c r="L387" s="152">
        <v>180255.5191</v>
      </c>
      <c r="M387" s="151">
        <v>38410</v>
      </c>
      <c r="N387">
        <v>80</v>
      </c>
      <c r="O387">
        <v>28.47</v>
      </c>
      <c r="P387">
        <v>4</v>
      </c>
      <c r="Q387">
        <v>160.44</v>
      </c>
      <c r="R387">
        <v>12864.3</v>
      </c>
      <c r="S387">
        <v>1435.0672010000001</v>
      </c>
      <c r="T387">
        <v>1720.6603754765599</v>
      </c>
      <c r="U387">
        <v>0.340358894454309</v>
      </c>
      <c r="V387">
        <v>0.14887201369464001</v>
      </c>
      <c r="W387">
        <v>4.1352070452622697E-3</v>
      </c>
      <c r="X387">
        <v>10729.1</v>
      </c>
      <c r="Y387">
        <v>97.24</v>
      </c>
      <c r="Z387">
        <v>61823.391608391597</v>
      </c>
      <c r="AA387">
        <v>12.9405940594059</v>
      </c>
      <c r="AB387">
        <v>14.7579926059235</v>
      </c>
      <c r="AC387">
        <v>13.5</v>
      </c>
      <c r="AD387">
        <v>106.301274148148</v>
      </c>
      <c r="AE387">
        <v>0.26119999999999999</v>
      </c>
      <c r="AF387">
        <v>0.118262274525008</v>
      </c>
      <c r="AG387">
        <v>0.15540110227772899</v>
      </c>
      <c r="AH387">
        <v>0.28658999580776801</v>
      </c>
      <c r="AI387">
        <v>176.45445441408299</v>
      </c>
      <c r="AJ387">
        <v>8.7609041796986098</v>
      </c>
      <c r="AK387">
        <v>1.5690605550816701</v>
      </c>
      <c r="AL387">
        <v>3.9422280668498999</v>
      </c>
      <c r="AM387">
        <v>1.55</v>
      </c>
      <c r="AN387">
        <v>1.1833004147431601</v>
      </c>
      <c r="AO387">
        <v>160</v>
      </c>
      <c r="AP387">
        <v>0</v>
      </c>
      <c r="AQ387">
        <v>2.76</v>
      </c>
      <c r="AR387">
        <v>3.6149222362553801</v>
      </c>
      <c r="AS387">
        <v>-92852.840000000098</v>
      </c>
      <c r="AT387">
        <v>0.45098159057492698</v>
      </c>
      <c r="AU387">
        <v>18461127.02</v>
      </c>
    </row>
    <row r="388" spans="1:47" ht="15" x14ac:dyDescent="0.25">
      <c r="A388" s="150" t="s">
        <v>1155</v>
      </c>
      <c r="B388" s="150" t="s">
        <v>435</v>
      </c>
      <c r="C388" t="s">
        <v>293</v>
      </c>
      <c r="D388" t="s">
        <v>1561</v>
      </c>
      <c r="E388">
        <v>86.027000000000001</v>
      </c>
      <c r="F388" t="s">
        <v>1561</v>
      </c>
      <c r="G388" s="151">
        <v>1232835</v>
      </c>
      <c r="H388">
        <v>0.43169266151628499</v>
      </c>
      <c r="I388">
        <v>636404</v>
      </c>
      <c r="J388">
        <v>0</v>
      </c>
      <c r="K388">
        <v>0.73904358896487499</v>
      </c>
      <c r="L388" s="152">
        <v>170186.56030000001</v>
      </c>
      <c r="M388" s="151">
        <v>40531</v>
      </c>
      <c r="N388">
        <v>125</v>
      </c>
      <c r="O388">
        <v>206.91</v>
      </c>
      <c r="P388">
        <v>0</v>
      </c>
      <c r="Q388">
        <v>92.33</v>
      </c>
      <c r="R388">
        <v>11257.1</v>
      </c>
      <c r="S388">
        <v>2977.7024179999999</v>
      </c>
      <c r="T388">
        <v>3496.1244695187502</v>
      </c>
      <c r="U388">
        <v>0.25313350469260998</v>
      </c>
      <c r="V388">
        <v>0.12747947333668</v>
      </c>
      <c r="W388">
        <v>3.6882204660922601E-3</v>
      </c>
      <c r="X388">
        <v>9587.7999999999993</v>
      </c>
      <c r="Y388">
        <v>183.48</v>
      </c>
      <c r="Z388">
        <v>62929.166285153697</v>
      </c>
      <c r="AA388">
        <v>10.3367875647668</v>
      </c>
      <c r="AB388">
        <v>16.229029965118801</v>
      </c>
      <c r="AC388">
        <v>17.88</v>
      </c>
      <c r="AD388">
        <v>166.53816655481</v>
      </c>
      <c r="AE388">
        <v>0.4037</v>
      </c>
      <c r="AF388">
        <v>0.120668985770309</v>
      </c>
      <c r="AG388">
        <v>0.17347996810887101</v>
      </c>
      <c r="AH388">
        <v>0.296280927565024</v>
      </c>
      <c r="AI388">
        <v>140.492548036746</v>
      </c>
      <c r="AJ388">
        <v>6.3596809092973503</v>
      </c>
      <c r="AK388">
        <v>1.27311283749059</v>
      </c>
      <c r="AL388">
        <v>3.8462298103240098</v>
      </c>
      <c r="AM388">
        <v>1.5</v>
      </c>
      <c r="AN388">
        <v>0.99941724991429004</v>
      </c>
      <c r="AO388">
        <v>118</v>
      </c>
      <c r="AP388">
        <v>0</v>
      </c>
      <c r="AQ388">
        <v>7.06</v>
      </c>
      <c r="AR388">
        <v>4.5215231415736898</v>
      </c>
      <c r="AS388">
        <v>0</v>
      </c>
      <c r="AT388">
        <v>0.25854572222140099</v>
      </c>
      <c r="AU388">
        <v>33520236.120000001</v>
      </c>
    </row>
    <row r="389" spans="1:47" ht="15" x14ac:dyDescent="0.25">
      <c r="A389" s="150" t="s">
        <v>1156</v>
      </c>
      <c r="B389" s="150" t="s">
        <v>471</v>
      </c>
      <c r="C389" t="s">
        <v>160</v>
      </c>
      <c r="D389" t="s">
        <v>1561</v>
      </c>
      <c r="E389">
        <v>95.091999999999999</v>
      </c>
      <c r="F389" t="s">
        <v>1561</v>
      </c>
      <c r="G389" s="151">
        <v>501919</v>
      </c>
      <c r="H389">
        <v>0.67774049911916301</v>
      </c>
      <c r="I389">
        <v>583892</v>
      </c>
      <c r="J389">
        <v>0</v>
      </c>
      <c r="K389">
        <v>0.56833019949094699</v>
      </c>
      <c r="L389" s="152">
        <v>404487.92119999998</v>
      </c>
      <c r="M389" s="151">
        <v>38169</v>
      </c>
      <c r="N389">
        <v>61</v>
      </c>
      <c r="O389">
        <v>16.37</v>
      </c>
      <c r="P389">
        <v>0</v>
      </c>
      <c r="Q389">
        <v>73.88</v>
      </c>
      <c r="R389">
        <v>12314.5</v>
      </c>
      <c r="S389">
        <v>1008.293647</v>
      </c>
      <c r="T389">
        <v>1147.2781724905401</v>
      </c>
      <c r="U389">
        <v>0.17161577533970099</v>
      </c>
      <c r="V389">
        <v>0.13370876966360601</v>
      </c>
      <c r="W389">
        <v>0</v>
      </c>
      <c r="X389">
        <v>10822.7</v>
      </c>
      <c r="Y389">
        <v>71.78</v>
      </c>
      <c r="Z389">
        <v>62010.551685706298</v>
      </c>
      <c r="AA389">
        <v>13.2368421052632</v>
      </c>
      <c r="AB389">
        <v>14.0469998188911</v>
      </c>
      <c r="AC389">
        <v>11</v>
      </c>
      <c r="AD389">
        <v>91.663058818181796</v>
      </c>
      <c r="AE389">
        <v>0.3206</v>
      </c>
      <c r="AF389">
        <v>0.11941937295376399</v>
      </c>
      <c r="AG389">
        <v>0.149524769059801</v>
      </c>
      <c r="AH389">
        <v>0.27491798349017199</v>
      </c>
      <c r="AI389">
        <v>185.114723826084</v>
      </c>
      <c r="AJ389">
        <v>4.2856627377444401</v>
      </c>
      <c r="AK389">
        <v>1.0490839539244601</v>
      </c>
      <c r="AL389">
        <v>2.7465821055451398</v>
      </c>
      <c r="AM389">
        <v>0.5</v>
      </c>
      <c r="AN389">
        <v>1.1980385302860901</v>
      </c>
      <c r="AO389">
        <v>114</v>
      </c>
      <c r="AP389">
        <v>2.2768670309653901E-2</v>
      </c>
      <c r="AQ389">
        <v>4.07</v>
      </c>
      <c r="AR389">
        <v>3.3785744622721201</v>
      </c>
      <c r="AS389">
        <v>10000.11</v>
      </c>
      <c r="AT389">
        <v>0.60451415080450099</v>
      </c>
      <c r="AU389">
        <v>12416604.119999999</v>
      </c>
    </row>
    <row r="390" spans="1:47" ht="15" x14ac:dyDescent="0.25">
      <c r="A390" s="150" t="s">
        <v>1157</v>
      </c>
      <c r="B390" s="150" t="s">
        <v>642</v>
      </c>
      <c r="C390" t="s">
        <v>252</v>
      </c>
      <c r="D390" t="s">
        <v>1561</v>
      </c>
      <c r="E390">
        <v>89.828999999999994</v>
      </c>
      <c r="F390" t="s">
        <v>1561</v>
      </c>
      <c r="G390" s="151">
        <v>-67752</v>
      </c>
      <c r="H390">
        <v>4.0702772480713497E-3</v>
      </c>
      <c r="I390">
        <v>-67752</v>
      </c>
      <c r="J390">
        <v>8.8454062213233403E-2</v>
      </c>
      <c r="K390">
        <v>0.780437945638778</v>
      </c>
      <c r="L390" s="152">
        <v>184748.20120000001</v>
      </c>
      <c r="M390" s="151">
        <v>39224</v>
      </c>
      <c r="N390">
        <v>158</v>
      </c>
      <c r="O390">
        <v>50.51</v>
      </c>
      <c r="P390">
        <v>0</v>
      </c>
      <c r="Q390">
        <v>64.91</v>
      </c>
      <c r="R390">
        <v>12456.4</v>
      </c>
      <c r="S390">
        <v>2126.2968059999998</v>
      </c>
      <c r="T390">
        <v>2537.52844078215</v>
      </c>
      <c r="U390">
        <v>0.27283896131667301</v>
      </c>
      <c r="V390">
        <v>0.13784665582571501</v>
      </c>
      <c r="W390">
        <v>0</v>
      </c>
      <c r="X390">
        <v>10437.700000000001</v>
      </c>
      <c r="Y390">
        <v>127.57</v>
      </c>
      <c r="Z390">
        <v>65369.946068824996</v>
      </c>
      <c r="AA390">
        <v>15.8819444444444</v>
      </c>
      <c r="AB390">
        <v>16.667686807243101</v>
      </c>
      <c r="AC390">
        <v>14.93</v>
      </c>
      <c r="AD390">
        <v>142.41773650368401</v>
      </c>
      <c r="AE390">
        <v>0.23749999999999999</v>
      </c>
      <c r="AF390">
        <v>9.4051556091841501E-2</v>
      </c>
      <c r="AG390">
        <v>8.8206264382094703E-3</v>
      </c>
      <c r="AH390">
        <v>0.36783117969512702</v>
      </c>
      <c r="AI390">
        <v>198.09134774197699</v>
      </c>
      <c r="AJ390">
        <v>5.9816962447857396</v>
      </c>
      <c r="AK390">
        <v>1.31463579146298</v>
      </c>
      <c r="AL390">
        <v>2.39439668946655</v>
      </c>
      <c r="AM390">
        <v>6.2</v>
      </c>
      <c r="AN390">
        <v>1.6634143722074799</v>
      </c>
      <c r="AO390">
        <v>172</v>
      </c>
      <c r="AP390">
        <v>0</v>
      </c>
      <c r="AQ390">
        <v>5.15</v>
      </c>
      <c r="AR390">
        <v>2.8487437485817999</v>
      </c>
      <c r="AS390">
        <v>86798.9399999999</v>
      </c>
      <c r="AT390">
        <v>0.51819095747528399</v>
      </c>
      <c r="AU390">
        <v>26485916.16</v>
      </c>
    </row>
    <row r="391" spans="1:47" ht="15" x14ac:dyDescent="0.25">
      <c r="A391" s="150" t="s">
        <v>1158</v>
      </c>
      <c r="B391" s="150" t="s">
        <v>621</v>
      </c>
      <c r="C391" t="s">
        <v>141</v>
      </c>
      <c r="D391" t="s">
        <v>1561</v>
      </c>
      <c r="E391">
        <v>90.314999999999998</v>
      </c>
      <c r="F391" t="s">
        <v>1561</v>
      </c>
      <c r="G391" s="151">
        <v>843496</v>
      </c>
      <c r="H391">
        <v>0.49256338478770501</v>
      </c>
      <c r="I391">
        <v>982397</v>
      </c>
      <c r="J391">
        <v>0</v>
      </c>
      <c r="K391">
        <v>0.863114134876662</v>
      </c>
      <c r="L391" s="152">
        <v>127519.7904</v>
      </c>
      <c r="M391" s="151">
        <v>40127</v>
      </c>
      <c r="N391">
        <v>217</v>
      </c>
      <c r="O391">
        <v>121.13</v>
      </c>
      <c r="P391">
        <v>0</v>
      </c>
      <c r="Q391">
        <v>-103.36</v>
      </c>
      <c r="R391">
        <v>13821.8</v>
      </c>
      <c r="S391">
        <v>4718.6796960000001</v>
      </c>
      <c r="T391">
        <v>5782.4523977794697</v>
      </c>
      <c r="U391">
        <v>0.324376281419886</v>
      </c>
      <c r="V391">
        <v>0.15526878538102001</v>
      </c>
      <c r="W391">
        <v>1.5407012911181101E-2</v>
      </c>
      <c r="X391">
        <v>11279</v>
      </c>
      <c r="Y391">
        <v>304.32</v>
      </c>
      <c r="Z391">
        <v>70642.589872502605</v>
      </c>
      <c r="AA391">
        <v>12.8333333333333</v>
      </c>
      <c r="AB391">
        <v>15.505650946372199</v>
      </c>
      <c r="AC391">
        <v>26</v>
      </c>
      <c r="AD391">
        <v>181.48768061538499</v>
      </c>
      <c r="AE391" t="s">
        <v>1556</v>
      </c>
      <c r="AF391">
        <v>0.11470321565548</v>
      </c>
      <c r="AG391">
        <v>0.18209134560037099</v>
      </c>
      <c r="AH391">
        <v>0.30085380711302401</v>
      </c>
      <c r="AI391">
        <v>149.130698698732</v>
      </c>
      <c r="AJ391">
        <v>6.4340699872104601</v>
      </c>
      <c r="AK391">
        <v>0.76985120079579406</v>
      </c>
      <c r="AL391">
        <v>3.34822538013358</v>
      </c>
      <c r="AM391">
        <v>1.7</v>
      </c>
      <c r="AN391">
        <v>0.88468958248645402</v>
      </c>
      <c r="AO391">
        <v>45</v>
      </c>
      <c r="AP391">
        <v>0.22413793103448301</v>
      </c>
      <c r="AQ391">
        <v>30.73</v>
      </c>
      <c r="AR391">
        <v>4.0517402818238901</v>
      </c>
      <c r="AS391">
        <v>-299893.08</v>
      </c>
      <c r="AT391">
        <v>0.410485585966333</v>
      </c>
      <c r="AU391">
        <v>65220479.020000003</v>
      </c>
    </row>
    <row r="392" spans="1:47" ht="15" x14ac:dyDescent="0.25">
      <c r="A392" s="150" t="s">
        <v>1159</v>
      </c>
      <c r="B392" s="150" t="s">
        <v>629</v>
      </c>
      <c r="C392" t="s">
        <v>379</v>
      </c>
      <c r="D392" t="s">
        <v>1561</v>
      </c>
      <c r="E392">
        <v>85.911000000000001</v>
      </c>
      <c r="F392" t="s">
        <v>1561</v>
      </c>
      <c r="G392" s="151">
        <v>592434</v>
      </c>
      <c r="H392">
        <v>0.492998021272327</v>
      </c>
      <c r="I392">
        <v>427599</v>
      </c>
      <c r="J392">
        <v>2.37271890660226E-2</v>
      </c>
      <c r="K392">
        <v>0.65380055748125099</v>
      </c>
      <c r="L392" s="152">
        <v>186439.3934</v>
      </c>
      <c r="M392" s="151">
        <v>36295</v>
      </c>
      <c r="N392">
        <v>37</v>
      </c>
      <c r="O392">
        <v>43.65</v>
      </c>
      <c r="P392">
        <v>0</v>
      </c>
      <c r="Q392">
        <v>8.0699999999999896</v>
      </c>
      <c r="R392">
        <v>13359.7</v>
      </c>
      <c r="S392">
        <v>986.03655900000001</v>
      </c>
      <c r="T392">
        <v>1168.11060266307</v>
      </c>
      <c r="U392">
        <v>0.31436286735084401</v>
      </c>
      <c r="V392">
        <v>0.13287645757564701</v>
      </c>
      <c r="W392">
        <v>0</v>
      </c>
      <c r="X392">
        <v>11277.3</v>
      </c>
      <c r="Y392">
        <v>72.989999999999995</v>
      </c>
      <c r="Z392">
        <v>56869.530072612702</v>
      </c>
      <c r="AA392">
        <v>11.1621621621622</v>
      </c>
      <c r="AB392">
        <v>13.5092006987259</v>
      </c>
      <c r="AC392">
        <v>8.25</v>
      </c>
      <c r="AD392">
        <v>119.519582909091</v>
      </c>
      <c r="AE392">
        <v>0.36809999999999998</v>
      </c>
      <c r="AF392">
        <v>0.105511632160038</v>
      </c>
      <c r="AG392">
        <v>0.18307862890784801</v>
      </c>
      <c r="AH392">
        <v>0.29378490377456801</v>
      </c>
      <c r="AI392">
        <v>131.53670501987901</v>
      </c>
      <c r="AJ392">
        <v>9.9382707016191194</v>
      </c>
      <c r="AK392">
        <v>2.4323287586738598</v>
      </c>
      <c r="AL392">
        <v>6.1192604471858099</v>
      </c>
      <c r="AM392">
        <v>1</v>
      </c>
      <c r="AN392">
        <v>1.7195885179191399</v>
      </c>
      <c r="AO392">
        <v>101</v>
      </c>
      <c r="AP392">
        <v>0</v>
      </c>
      <c r="AQ392">
        <v>4.43</v>
      </c>
      <c r="AR392">
        <v>2.1750194096632698</v>
      </c>
      <c r="AS392">
        <v>177933</v>
      </c>
      <c r="AT392">
        <v>0.66726171401971801</v>
      </c>
      <c r="AU392">
        <v>13173188.74</v>
      </c>
    </row>
    <row r="393" spans="1:47" ht="15" x14ac:dyDescent="0.25">
      <c r="A393" s="150" t="s">
        <v>1160</v>
      </c>
      <c r="B393" s="150" t="s">
        <v>565</v>
      </c>
      <c r="C393" t="s">
        <v>200</v>
      </c>
      <c r="D393" t="s">
        <v>1561</v>
      </c>
      <c r="E393">
        <v>88.614999999999995</v>
      </c>
      <c r="F393" t="s">
        <v>1561</v>
      </c>
      <c r="G393" s="151">
        <v>462255</v>
      </c>
      <c r="H393">
        <v>0.495537462710331</v>
      </c>
      <c r="I393">
        <v>315385</v>
      </c>
      <c r="J393">
        <v>-2.0478280479744698E-6</v>
      </c>
      <c r="K393">
        <v>0.61047961924733096</v>
      </c>
      <c r="L393" s="152">
        <v>272441.7733</v>
      </c>
      <c r="M393" s="151">
        <v>42020</v>
      </c>
      <c r="N393">
        <v>98</v>
      </c>
      <c r="O393">
        <v>24.1</v>
      </c>
      <c r="P393">
        <v>0</v>
      </c>
      <c r="Q393">
        <v>30.17</v>
      </c>
      <c r="R393">
        <v>13005.5</v>
      </c>
      <c r="S393">
        <v>1109.2455560000001</v>
      </c>
      <c r="T393">
        <v>1367.1934246141</v>
      </c>
      <c r="U393">
        <v>0.28285747849324699</v>
      </c>
      <c r="V393">
        <v>0.17379148643621001</v>
      </c>
      <c r="W393">
        <v>1.27755823977356E-2</v>
      </c>
      <c r="X393">
        <v>10551.8</v>
      </c>
      <c r="Y393">
        <v>77.56</v>
      </c>
      <c r="Z393">
        <v>53367.357271789602</v>
      </c>
      <c r="AA393">
        <v>9.0561797752808992</v>
      </c>
      <c r="AB393">
        <v>14.301773543063399</v>
      </c>
      <c r="AC393">
        <v>13.6</v>
      </c>
      <c r="AD393">
        <v>81.562173235294097</v>
      </c>
      <c r="AE393">
        <v>0.33250000000000002</v>
      </c>
      <c r="AF393">
        <v>0.113540034666623</v>
      </c>
      <c r="AG393">
        <v>0.12957743733432101</v>
      </c>
      <c r="AH393">
        <v>0.24863360802614901</v>
      </c>
      <c r="AI393">
        <v>183.75282091281099</v>
      </c>
      <c r="AJ393">
        <v>6.0142997738278003</v>
      </c>
      <c r="AK393">
        <v>1.2827199536862099</v>
      </c>
      <c r="AL393">
        <v>2.9935322602010501</v>
      </c>
      <c r="AM393">
        <v>0</v>
      </c>
      <c r="AN393">
        <v>0.62866676008745104</v>
      </c>
      <c r="AO393">
        <v>137</v>
      </c>
      <c r="AP393">
        <v>2.6086956521739101E-2</v>
      </c>
      <c r="AQ393">
        <v>1.64</v>
      </c>
      <c r="AR393">
        <v>3.6323391609693099</v>
      </c>
      <c r="AS393">
        <v>-94095.89</v>
      </c>
      <c r="AT393">
        <v>0.24921342924802201</v>
      </c>
      <c r="AU393">
        <v>14426316.810000001</v>
      </c>
    </row>
    <row r="394" spans="1:47" ht="15" x14ac:dyDescent="0.25">
      <c r="A394" s="150" t="s">
        <v>1161</v>
      </c>
      <c r="B394" s="150" t="s">
        <v>622</v>
      </c>
      <c r="C394" t="s">
        <v>141</v>
      </c>
      <c r="D394" t="s">
        <v>1561</v>
      </c>
      <c r="E394">
        <v>63.499000000000002</v>
      </c>
      <c r="F394" t="s">
        <v>1561</v>
      </c>
      <c r="G394" s="151">
        <v>411153</v>
      </c>
      <c r="H394">
        <v>0.64230386567907405</v>
      </c>
      <c r="I394">
        <v>411153</v>
      </c>
      <c r="J394">
        <v>0</v>
      </c>
      <c r="K394">
        <v>0.71390965328701905</v>
      </c>
      <c r="L394" s="152">
        <v>92237.2356</v>
      </c>
      <c r="M394" s="151">
        <v>23885</v>
      </c>
      <c r="N394" t="s">
        <v>1556</v>
      </c>
      <c r="O394">
        <v>130.19999999999999</v>
      </c>
      <c r="P394">
        <v>13</v>
      </c>
      <c r="Q394">
        <v>234.58</v>
      </c>
      <c r="R394">
        <v>15582.7</v>
      </c>
      <c r="S394">
        <v>1572.001497</v>
      </c>
      <c r="T394">
        <v>2162.6114588058499</v>
      </c>
      <c r="U394">
        <v>0.99542450117654102</v>
      </c>
      <c r="V394">
        <v>0.158345977071293</v>
      </c>
      <c r="W394">
        <v>1.5039865448677799E-2</v>
      </c>
      <c r="X394">
        <v>11327</v>
      </c>
      <c r="Y394">
        <v>105.22</v>
      </c>
      <c r="Z394">
        <v>69194.297471963495</v>
      </c>
      <c r="AA394">
        <v>13.153846153846199</v>
      </c>
      <c r="AB394">
        <v>14.940139678768301</v>
      </c>
      <c r="AC394">
        <v>14</v>
      </c>
      <c r="AD394">
        <v>112.285821214286</v>
      </c>
      <c r="AE394">
        <v>0.2969</v>
      </c>
      <c r="AF394">
        <v>0.101034826823971</v>
      </c>
      <c r="AG394">
        <v>0.205290006826751</v>
      </c>
      <c r="AH394">
        <v>0.31475249106125303</v>
      </c>
      <c r="AI394">
        <v>149.780391716764</v>
      </c>
      <c r="AJ394">
        <v>8.1429365696205203</v>
      </c>
      <c r="AK394">
        <v>1.0113959780000401</v>
      </c>
      <c r="AL394">
        <v>4.40273275148117</v>
      </c>
      <c r="AM394">
        <v>0.5</v>
      </c>
      <c r="AN394">
        <v>0.29338146945186999</v>
      </c>
      <c r="AO394">
        <v>6</v>
      </c>
      <c r="AP394">
        <v>3.0878859857482201E-2</v>
      </c>
      <c r="AQ394">
        <v>1.67</v>
      </c>
      <c r="AR394">
        <v>3.6358601107561901</v>
      </c>
      <c r="AS394">
        <v>91783</v>
      </c>
      <c r="AT394">
        <v>0.37721550168048801</v>
      </c>
      <c r="AU394">
        <v>24495972.190000001</v>
      </c>
    </row>
    <row r="395" spans="1:47" ht="15" x14ac:dyDescent="0.25">
      <c r="A395" s="150" t="s">
        <v>1162</v>
      </c>
      <c r="B395" s="150" t="s">
        <v>514</v>
      </c>
      <c r="C395" t="s">
        <v>145</v>
      </c>
      <c r="D395" t="s">
        <v>1561</v>
      </c>
      <c r="E395">
        <v>79.734999999999999</v>
      </c>
      <c r="F395" t="s">
        <v>1561</v>
      </c>
      <c r="G395" s="151">
        <v>6020828</v>
      </c>
      <c r="H395">
        <v>0.322430587175984</v>
      </c>
      <c r="I395">
        <v>6612116</v>
      </c>
      <c r="J395">
        <v>0</v>
      </c>
      <c r="K395">
        <v>0.727761558318478</v>
      </c>
      <c r="L395" s="152">
        <v>161274.07740000001</v>
      </c>
      <c r="M395" s="151">
        <v>38758.5</v>
      </c>
      <c r="N395">
        <v>236</v>
      </c>
      <c r="O395">
        <v>356.13</v>
      </c>
      <c r="P395">
        <v>52.12</v>
      </c>
      <c r="Q395">
        <v>-308.83</v>
      </c>
      <c r="R395">
        <v>12115.5</v>
      </c>
      <c r="S395">
        <v>7976.0509709999997</v>
      </c>
      <c r="T395">
        <v>10669.047517576</v>
      </c>
      <c r="U395">
        <v>0.74334423921775095</v>
      </c>
      <c r="V395">
        <v>0.173083892269424</v>
      </c>
      <c r="W395">
        <v>5.8818845905792998E-2</v>
      </c>
      <c r="X395">
        <v>9057.4</v>
      </c>
      <c r="Y395">
        <v>530.66</v>
      </c>
      <c r="Z395">
        <v>68985.489937059494</v>
      </c>
      <c r="AA395">
        <v>14.4152249134948</v>
      </c>
      <c r="AB395">
        <v>15.030435629216401</v>
      </c>
      <c r="AC395">
        <v>58.32</v>
      </c>
      <c r="AD395">
        <v>136.763562602881</v>
      </c>
      <c r="AE395" t="s">
        <v>1556</v>
      </c>
      <c r="AF395">
        <v>0.130081143862226</v>
      </c>
      <c r="AG395">
        <v>0.116112338232799</v>
      </c>
      <c r="AH395">
        <v>0.254489523873971</v>
      </c>
      <c r="AI395">
        <v>172.565471936476</v>
      </c>
      <c r="AJ395">
        <v>5.0234944503415102</v>
      </c>
      <c r="AK395">
        <v>1.07301162968953</v>
      </c>
      <c r="AL395">
        <v>2.7649652024751701</v>
      </c>
      <c r="AM395">
        <v>2</v>
      </c>
      <c r="AN395">
        <v>1.1201007929570701</v>
      </c>
      <c r="AO395">
        <v>52</v>
      </c>
      <c r="AP395">
        <v>7.9239302694136295E-3</v>
      </c>
      <c r="AQ395">
        <v>56.5</v>
      </c>
      <c r="AR395" t="s">
        <v>1556</v>
      </c>
      <c r="AS395">
        <v>-16209.48</v>
      </c>
      <c r="AT395" t="s">
        <v>1556</v>
      </c>
      <c r="AU395">
        <v>96633637.620000005</v>
      </c>
    </row>
    <row r="396" spans="1:47" ht="15" x14ac:dyDescent="0.25">
      <c r="A396" s="150" t="s">
        <v>1163</v>
      </c>
      <c r="B396" s="150" t="s">
        <v>692</v>
      </c>
      <c r="C396" t="s">
        <v>250</v>
      </c>
      <c r="D396" t="s">
        <v>1561</v>
      </c>
      <c r="E396">
        <v>84.820999999999998</v>
      </c>
      <c r="F396" t="s">
        <v>1561</v>
      </c>
      <c r="G396" s="151">
        <v>832515</v>
      </c>
      <c r="H396">
        <v>0.31629750898627101</v>
      </c>
      <c r="I396">
        <v>772454</v>
      </c>
      <c r="J396">
        <v>0</v>
      </c>
      <c r="K396">
        <v>0.67077287205232305</v>
      </c>
      <c r="L396" s="152">
        <v>84031.388000000006</v>
      </c>
      <c r="M396" s="151">
        <v>33329</v>
      </c>
      <c r="N396">
        <v>42</v>
      </c>
      <c r="O396">
        <v>22.6</v>
      </c>
      <c r="P396">
        <v>0</v>
      </c>
      <c r="Q396">
        <v>-140.63</v>
      </c>
      <c r="R396">
        <v>13689.4</v>
      </c>
      <c r="S396">
        <v>1253.7087690000001</v>
      </c>
      <c r="T396">
        <v>1705.6518361762901</v>
      </c>
      <c r="U396">
        <v>0.77107442326583897</v>
      </c>
      <c r="V396">
        <v>0.174049397591794</v>
      </c>
      <c r="W396">
        <v>0</v>
      </c>
      <c r="X396">
        <v>10062.1</v>
      </c>
      <c r="Y396">
        <v>109.63</v>
      </c>
      <c r="Z396">
        <v>56950.230776247401</v>
      </c>
      <c r="AA396">
        <v>18.789473684210499</v>
      </c>
      <c r="AB396">
        <v>11.4358183800055</v>
      </c>
      <c r="AC396">
        <v>8.39</v>
      </c>
      <c r="AD396">
        <v>149.42893551847399</v>
      </c>
      <c r="AE396">
        <v>0.52239999999999998</v>
      </c>
      <c r="AF396">
        <v>0.103983081533203</v>
      </c>
      <c r="AG396">
        <v>0.17554792455603299</v>
      </c>
      <c r="AH396">
        <v>0.28153137933622202</v>
      </c>
      <c r="AI396">
        <v>193.76350074807499</v>
      </c>
      <c r="AJ396">
        <v>6.6256697801360902</v>
      </c>
      <c r="AK396">
        <v>2.1989519312704</v>
      </c>
      <c r="AL396">
        <v>3.6004455321233499</v>
      </c>
      <c r="AM396">
        <v>0.5</v>
      </c>
      <c r="AN396">
        <v>0.92079369108581599</v>
      </c>
      <c r="AO396">
        <v>184</v>
      </c>
      <c r="AP396">
        <v>1.7751479289940801E-2</v>
      </c>
      <c r="AQ396">
        <v>1.95</v>
      </c>
      <c r="AR396">
        <v>4.6836466317744403</v>
      </c>
      <c r="AS396">
        <v>31755.119999999999</v>
      </c>
      <c r="AT396">
        <v>0.44168950053822298</v>
      </c>
      <c r="AU396">
        <v>17162470.68</v>
      </c>
    </row>
    <row r="397" spans="1:47" ht="15" x14ac:dyDescent="0.25">
      <c r="A397" s="150" t="s">
        <v>1164</v>
      </c>
      <c r="B397" s="150" t="s">
        <v>714</v>
      </c>
      <c r="C397" t="s">
        <v>100</v>
      </c>
      <c r="D397" t="s">
        <v>1561</v>
      </c>
      <c r="E397">
        <v>101.06</v>
      </c>
      <c r="F397" t="s">
        <v>1561</v>
      </c>
      <c r="G397" s="151">
        <v>2437037</v>
      </c>
      <c r="H397">
        <v>0.71305685727782697</v>
      </c>
      <c r="I397">
        <v>1962422</v>
      </c>
      <c r="J397">
        <v>9.3061153799887907E-3</v>
      </c>
      <c r="K397">
        <v>0.69674567534375198</v>
      </c>
      <c r="L397" s="152">
        <v>184965.6961</v>
      </c>
      <c r="M397" s="151">
        <v>40355.5</v>
      </c>
      <c r="N397">
        <v>52</v>
      </c>
      <c r="O397">
        <v>30.94</v>
      </c>
      <c r="P397">
        <v>3.85</v>
      </c>
      <c r="Q397">
        <v>90.42</v>
      </c>
      <c r="R397">
        <v>11118.6</v>
      </c>
      <c r="S397">
        <v>1757.4504380000001</v>
      </c>
      <c r="T397">
        <v>2013.87885061272</v>
      </c>
      <c r="U397">
        <v>0.31181123242577602</v>
      </c>
      <c r="V397">
        <v>0.12493572464545399</v>
      </c>
      <c r="W397">
        <v>1.70701826642351E-3</v>
      </c>
      <c r="X397">
        <v>9702.9</v>
      </c>
      <c r="Y397">
        <v>113.7</v>
      </c>
      <c r="Z397">
        <v>60906.153210202297</v>
      </c>
      <c r="AA397">
        <v>16.860655737704899</v>
      </c>
      <c r="AB397">
        <v>15.4569079859279</v>
      </c>
      <c r="AC397">
        <v>15.25</v>
      </c>
      <c r="AD397">
        <v>115.242651672131</v>
      </c>
      <c r="AE397">
        <v>0.23749999999999999</v>
      </c>
      <c r="AF397">
        <v>9.7786710859617695E-2</v>
      </c>
      <c r="AG397">
        <v>0.18604538817757901</v>
      </c>
      <c r="AH397">
        <v>0.27705273764449601</v>
      </c>
      <c r="AI397">
        <v>198.90119939757901</v>
      </c>
      <c r="AJ397">
        <v>6.2449494648971999</v>
      </c>
      <c r="AK397">
        <v>1.1323277615509799</v>
      </c>
      <c r="AL397">
        <v>2.5767912998950102</v>
      </c>
      <c r="AM397">
        <v>1.5</v>
      </c>
      <c r="AN397">
        <v>1.23711237136726</v>
      </c>
      <c r="AO397">
        <v>32</v>
      </c>
      <c r="AP397">
        <v>2.2360248447205001E-2</v>
      </c>
      <c r="AQ397">
        <v>24.09</v>
      </c>
      <c r="AR397">
        <v>3.3531608325222</v>
      </c>
      <c r="AS397">
        <v>24357.38</v>
      </c>
      <c r="AT397">
        <v>0.40190164510472598</v>
      </c>
      <c r="AU397">
        <v>19540465.27</v>
      </c>
    </row>
    <row r="398" spans="1:47" ht="15" x14ac:dyDescent="0.25">
      <c r="A398" s="150" t="s">
        <v>1165</v>
      </c>
      <c r="B398" s="150" t="s">
        <v>436</v>
      </c>
      <c r="C398" t="s">
        <v>293</v>
      </c>
      <c r="D398" t="s">
        <v>1561</v>
      </c>
      <c r="E398">
        <v>89.102999999999994</v>
      </c>
      <c r="F398" t="s">
        <v>1561</v>
      </c>
      <c r="G398" s="151">
        <v>356928</v>
      </c>
      <c r="H398">
        <v>0.42515822137583198</v>
      </c>
      <c r="I398">
        <v>105497</v>
      </c>
      <c r="J398">
        <v>0</v>
      </c>
      <c r="K398">
        <v>0.69898209456554194</v>
      </c>
      <c r="L398" s="152">
        <v>157050.8695</v>
      </c>
      <c r="M398" s="151">
        <v>37282.5</v>
      </c>
      <c r="N398">
        <v>122</v>
      </c>
      <c r="O398">
        <v>93.73</v>
      </c>
      <c r="P398">
        <v>13</v>
      </c>
      <c r="Q398">
        <v>125.69</v>
      </c>
      <c r="R398">
        <v>11689.2</v>
      </c>
      <c r="S398">
        <v>1498.1308160000001</v>
      </c>
      <c r="T398">
        <v>1803.3176988712601</v>
      </c>
      <c r="U398">
        <v>0.28331607057737701</v>
      </c>
      <c r="V398">
        <v>0.148501592533826</v>
      </c>
      <c r="W398">
        <v>0</v>
      </c>
      <c r="X398">
        <v>9711</v>
      </c>
      <c r="Y398">
        <v>101.09</v>
      </c>
      <c r="Z398">
        <v>62347.7351864675</v>
      </c>
      <c r="AA398">
        <v>13.392523364485999</v>
      </c>
      <c r="AB398">
        <v>14.8197726382431</v>
      </c>
      <c r="AC398">
        <v>13</v>
      </c>
      <c r="AD398">
        <v>115.240832</v>
      </c>
      <c r="AE398">
        <v>0.26119999999999999</v>
      </c>
      <c r="AF398">
        <v>0.118835892123035</v>
      </c>
      <c r="AG398">
        <v>0.14497538182323799</v>
      </c>
      <c r="AH398">
        <v>0.26993972853167097</v>
      </c>
      <c r="AI398">
        <v>161.81964713020099</v>
      </c>
      <c r="AJ398">
        <v>6.2360909057159502</v>
      </c>
      <c r="AK398">
        <v>1.22938088579242</v>
      </c>
      <c r="AL398">
        <v>2.9696817186204498</v>
      </c>
      <c r="AM398">
        <v>1</v>
      </c>
      <c r="AN398">
        <v>1.1794609629460899</v>
      </c>
      <c r="AO398">
        <v>68</v>
      </c>
      <c r="AP398">
        <v>6.4205457463884404E-3</v>
      </c>
      <c r="AQ398">
        <v>8.32</v>
      </c>
      <c r="AR398">
        <v>6.0330666881270503</v>
      </c>
      <c r="AS398">
        <v>-135384.45000000001</v>
      </c>
      <c r="AT398">
        <v>0.22189131861647901</v>
      </c>
      <c r="AU398">
        <v>17512008.57</v>
      </c>
    </row>
    <row r="399" spans="1:47" ht="15" x14ac:dyDescent="0.25">
      <c r="A399" s="150" t="s">
        <v>1166</v>
      </c>
      <c r="B399" s="150" t="s">
        <v>770</v>
      </c>
      <c r="C399" t="s">
        <v>267</v>
      </c>
      <c r="D399" t="s">
        <v>1561</v>
      </c>
      <c r="E399">
        <v>89.206000000000003</v>
      </c>
      <c r="F399" t="s">
        <v>1561</v>
      </c>
      <c r="G399" s="151">
        <v>2602192</v>
      </c>
      <c r="H399">
        <v>0.27525663544892098</v>
      </c>
      <c r="I399">
        <v>2781736</v>
      </c>
      <c r="J399">
        <v>0</v>
      </c>
      <c r="K399">
        <v>0.70733454728899103</v>
      </c>
      <c r="L399" s="152">
        <v>157021.19779999999</v>
      </c>
      <c r="M399" s="151">
        <v>34814</v>
      </c>
      <c r="N399">
        <v>91</v>
      </c>
      <c r="O399">
        <v>31.08</v>
      </c>
      <c r="P399">
        <v>0</v>
      </c>
      <c r="Q399">
        <v>169.76</v>
      </c>
      <c r="R399">
        <v>9630.2000000000007</v>
      </c>
      <c r="S399">
        <v>1258.0966060000001</v>
      </c>
      <c r="T399">
        <v>1444.8559840800799</v>
      </c>
      <c r="U399">
        <v>0.348588381773283</v>
      </c>
      <c r="V399">
        <v>0.102280744090967</v>
      </c>
      <c r="W399">
        <v>4.41489784926739E-3</v>
      </c>
      <c r="X399">
        <v>8385.4</v>
      </c>
      <c r="Y399">
        <v>83</v>
      </c>
      <c r="Z399">
        <v>59880.289156626503</v>
      </c>
      <c r="AA399">
        <v>15.133333333333301</v>
      </c>
      <c r="AB399">
        <v>15.157790433734901</v>
      </c>
      <c r="AC399">
        <v>10</v>
      </c>
      <c r="AD399">
        <v>125.8096606</v>
      </c>
      <c r="AE399">
        <v>0.33250000000000002</v>
      </c>
      <c r="AF399">
        <v>0.11724626345043</v>
      </c>
      <c r="AG399">
        <v>0.21841382597761999</v>
      </c>
      <c r="AH399">
        <v>0.338119031396797</v>
      </c>
      <c r="AI399">
        <v>195.00887199754499</v>
      </c>
      <c r="AJ399">
        <v>4.5598380207059597</v>
      </c>
      <c r="AK399">
        <v>1.31569430178528</v>
      </c>
      <c r="AL399">
        <v>2.4562531588815499</v>
      </c>
      <c r="AM399">
        <v>4.5</v>
      </c>
      <c r="AN399">
        <v>1.4652954862701499</v>
      </c>
      <c r="AO399">
        <v>92</v>
      </c>
      <c r="AP399">
        <v>1.38568129330254E-2</v>
      </c>
      <c r="AQ399">
        <v>3.93</v>
      </c>
      <c r="AR399">
        <v>3.4259354121814001</v>
      </c>
      <c r="AS399">
        <v>34235.15</v>
      </c>
      <c r="AT399">
        <v>0.39991629492825598</v>
      </c>
      <c r="AU399">
        <v>12115706.539999999</v>
      </c>
    </row>
    <row r="400" spans="1:47" ht="15" x14ac:dyDescent="0.25">
      <c r="A400" s="150" t="s">
        <v>1549</v>
      </c>
      <c r="B400" s="150" t="s">
        <v>782</v>
      </c>
      <c r="C400" t="s">
        <v>124</v>
      </c>
      <c r="D400" t="s">
        <v>1561</v>
      </c>
      <c r="E400">
        <v>79.897999999999996</v>
      </c>
      <c r="F400" t="s">
        <v>1561</v>
      </c>
      <c r="G400" s="151">
        <v>1214754</v>
      </c>
      <c r="H400">
        <v>0.44786461631723101</v>
      </c>
      <c r="I400">
        <v>1661757</v>
      </c>
      <c r="J400">
        <v>0</v>
      </c>
      <c r="K400">
        <v>0.66828021686579497</v>
      </c>
      <c r="L400" s="152">
        <v>154020.24660000001</v>
      </c>
      <c r="M400" s="151">
        <v>37832</v>
      </c>
      <c r="N400">
        <v>10</v>
      </c>
      <c r="O400">
        <v>22.79</v>
      </c>
      <c r="P400">
        <v>0</v>
      </c>
      <c r="Q400">
        <v>193.48</v>
      </c>
      <c r="R400">
        <v>13700.1</v>
      </c>
      <c r="S400">
        <v>854.96613600000001</v>
      </c>
      <c r="T400">
        <v>1068.09278300353</v>
      </c>
      <c r="U400">
        <v>0.4935177292215</v>
      </c>
      <c r="V400">
        <v>0.16803732212383199</v>
      </c>
      <c r="W400">
        <v>0</v>
      </c>
      <c r="X400">
        <v>10966.4</v>
      </c>
      <c r="Y400">
        <v>56.72</v>
      </c>
      <c r="Z400">
        <v>67253.722143864594</v>
      </c>
      <c r="AA400">
        <v>13.919354838709699</v>
      </c>
      <c r="AB400">
        <v>15.0734509167842</v>
      </c>
      <c r="AC400">
        <v>8.1</v>
      </c>
      <c r="AD400">
        <v>105.55137481481501</v>
      </c>
      <c r="AE400">
        <v>0.27310000000000001</v>
      </c>
      <c r="AF400">
        <v>0.120429988797668</v>
      </c>
      <c r="AG400">
        <v>0.14455809376612799</v>
      </c>
      <c r="AH400">
        <v>0.27219661844884602</v>
      </c>
      <c r="AI400">
        <v>154.46225814024501</v>
      </c>
      <c r="AJ400">
        <v>7.1441134332878997</v>
      </c>
      <c r="AK400">
        <v>1.95286384976526</v>
      </c>
      <c r="AL400">
        <v>2.46071066182038</v>
      </c>
      <c r="AM400">
        <v>1.75</v>
      </c>
      <c r="AN400">
        <v>0.45352210046055602</v>
      </c>
      <c r="AO400">
        <v>8</v>
      </c>
      <c r="AP400">
        <v>0</v>
      </c>
      <c r="AQ400">
        <v>20</v>
      </c>
      <c r="AR400">
        <v>3.0661691565970099</v>
      </c>
      <c r="AS400">
        <v>85505.47</v>
      </c>
      <c r="AT400">
        <v>0.57652056005590802</v>
      </c>
      <c r="AU400">
        <v>11713116.449999999</v>
      </c>
    </row>
    <row r="401" spans="1:47" ht="15" x14ac:dyDescent="0.25">
      <c r="A401" s="150" t="s">
        <v>1167</v>
      </c>
      <c r="B401" s="150" t="s">
        <v>260</v>
      </c>
      <c r="C401" t="s">
        <v>98</v>
      </c>
      <c r="D401" t="s">
        <v>1561</v>
      </c>
      <c r="E401">
        <v>95.173000000000002</v>
      </c>
      <c r="F401" t="s">
        <v>1561</v>
      </c>
      <c r="G401" s="151">
        <v>1331691</v>
      </c>
      <c r="H401">
        <v>5.7729418991970503E-2</v>
      </c>
      <c r="I401">
        <v>1219691</v>
      </c>
      <c r="J401">
        <v>4.1504031729879202E-2</v>
      </c>
      <c r="K401">
        <v>0.78935287604049598</v>
      </c>
      <c r="L401" s="152">
        <v>162906.1214</v>
      </c>
      <c r="M401" s="151">
        <v>40840.5</v>
      </c>
      <c r="N401">
        <v>134</v>
      </c>
      <c r="O401">
        <v>39.6</v>
      </c>
      <c r="P401">
        <v>0</v>
      </c>
      <c r="Q401">
        <v>402.28</v>
      </c>
      <c r="R401">
        <v>10544.5</v>
      </c>
      <c r="S401">
        <v>2278.578524</v>
      </c>
      <c r="T401">
        <v>2807.4503817557202</v>
      </c>
      <c r="U401">
        <v>0.323930261443998</v>
      </c>
      <c r="V401">
        <v>0.202156772368491</v>
      </c>
      <c r="W401">
        <v>7.6349438111354704E-3</v>
      </c>
      <c r="X401">
        <v>8558.1</v>
      </c>
      <c r="Y401">
        <v>132.44999999999999</v>
      </c>
      <c r="Z401">
        <v>60290.563986410001</v>
      </c>
      <c r="AA401">
        <v>14.992700729927</v>
      </c>
      <c r="AB401">
        <v>17.203310864477199</v>
      </c>
      <c r="AC401">
        <v>21.8</v>
      </c>
      <c r="AD401">
        <v>104.521950642202</v>
      </c>
      <c r="AE401">
        <v>0.48680000000000001</v>
      </c>
      <c r="AF401">
        <v>0.11198454390319</v>
      </c>
      <c r="AG401">
        <v>0.17825499483174301</v>
      </c>
      <c r="AH401">
        <v>0.29550101358610298</v>
      </c>
      <c r="AI401">
        <v>158.05775232523899</v>
      </c>
      <c r="AJ401">
        <v>5.0851324875675799</v>
      </c>
      <c r="AK401">
        <v>0.88756066272938505</v>
      </c>
      <c r="AL401">
        <v>3.80962320941171</v>
      </c>
      <c r="AM401">
        <v>3.2</v>
      </c>
      <c r="AN401">
        <v>1.1154827475982101</v>
      </c>
      <c r="AO401">
        <v>25</v>
      </c>
      <c r="AP401">
        <v>0</v>
      </c>
      <c r="AQ401">
        <v>26.72</v>
      </c>
      <c r="AR401">
        <v>3.8355610620018998</v>
      </c>
      <c r="AS401">
        <v>-105728.63</v>
      </c>
      <c r="AT401">
        <v>0.32062143279952698</v>
      </c>
      <c r="AU401">
        <v>24026485.690000001</v>
      </c>
    </row>
    <row r="402" spans="1:47" ht="15" x14ac:dyDescent="0.25">
      <c r="A402" s="150" t="s">
        <v>1168</v>
      </c>
      <c r="B402" s="150" t="s">
        <v>261</v>
      </c>
      <c r="C402" t="s">
        <v>117</v>
      </c>
      <c r="D402" t="s">
        <v>1561</v>
      </c>
      <c r="E402">
        <v>87.215999999999994</v>
      </c>
      <c r="F402" t="s">
        <v>1561</v>
      </c>
      <c r="G402" s="151">
        <v>-515513</v>
      </c>
      <c r="H402">
        <v>0.17006825724841901</v>
      </c>
      <c r="I402">
        <v>-463972</v>
      </c>
      <c r="J402">
        <v>0</v>
      </c>
      <c r="K402">
        <v>0.74641280675753696</v>
      </c>
      <c r="L402" s="152">
        <v>121283.7945</v>
      </c>
      <c r="M402" s="151">
        <v>32000</v>
      </c>
      <c r="N402">
        <v>102</v>
      </c>
      <c r="O402">
        <v>108.3</v>
      </c>
      <c r="P402">
        <v>2.97</v>
      </c>
      <c r="Q402">
        <v>-71.319999999999993</v>
      </c>
      <c r="R402">
        <v>11009.8</v>
      </c>
      <c r="S402">
        <v>2539.1793039999998</v>
      </c>
      <c r="T402">
        <v>3181.16693977469</v>
      </c>
      <c r="U402">
        <v>0.43905499199831199</v>
      </c>
      <c r="V402">
        <v>0.17476124049253</v>
      </c>
      <c r="W402">
        <v>4.1809494049026799E-2</v>
      </c>
      <c r="X402">
        <v>8787.9</v>
      </c>
      <c r="Y402">
        <v>156.35</v>
      </c>
      <c r="Z402">
        <v>65697.930476495007</v>
      </c>
      <c r="AA402">
        <v>15.331250000000001</v>
      </c>
      <c r="AB402">
        <v>16.240353719219701</v>
      </c>
      <c r="AC402">
        <v>17</v>
      </c>
      <c r="AD402">
        <v>149.36348847058801</v>
      </c>
      <c r="AE402">
        <v>0.33250000000000002</v>
      </c>
      <c r="AF402">
        <v>9.9221099329280596E-2</v>
      </c>
      <c r="AG402">
        <v>0.19272643616989499</v>
      </c>
      <c r="AH402">
        <v>0.29823369749316903</v>
      </c>
      <c r="AI402">
        <v>159.24397279192701</v>
      </c>
      <c r="AJ402">
        <v>6.1839493111149002</v>
      </c>
      <c r="AK402">
        <v>1.4496491891905301</v>
      </c>
      <c r="AL402">
        <v>3.37015580599927</v>
      </c>
      <c r="AM402">
        <v>3</v>
      </c>
      <c r="AN402">
        <v>1.9231581607294499</v>
      </c>
      <c r="AO402">
        <v>32</v>
      </c>
      <c r="AP402">
        <v>1.3824884792626699E-2</v>
      </c>
      <c r="AQ402">
        <v>25.88</v>
      </c>
      <c r="AR402">
        <v>3.3565322419463302</v>
      </c>
      <c r="AS402">
        <v>-67453.319999999905</v>
      </c>
      <c r="AT402">
        <v>0.39505546736555602</v>
      </c>
      <c r="AU402">
        <v>27955820.48</v>
      </c>
    </row>
    <row r="403" spans="1:47" ht="15" x14ac:dyDescent="0.25">
      <c r="A403" s="150" t="s">
        <v>1169</v>
      </c>
      <c r="B403" s="150" t="s">
        <v>769</v>
      </c>
      <c r="C403" t="s">
        <v>267</v>
      </c>
      <c r="D403" t="s">
        <v>1561</v>
      </c>
      <c r="E403">
        <v>101.11799999999999</v>
      </c>
      <c r="F403" t="s">
        <v>1561</v>
      </c>
      <c r="G403" s="151">
        <v>-711002</v>
      </c>
      <c r="H403">
        <v>0.39923232441532602</v>
      </c>
      <c r="I403">
        <v>-848352</v>
      </c>
      <c r="J403">
        <v>0</v>
      </c>
      <c r="K403">
        <v>0.78865718119804595</v>
      </c>
      <c r="L403" s="152">
        <v>133957.98499999999</v>
      </c>
      <c r="M403" s="151">
        <v>36132</v>
      </c>
      <c r="N403">
        <v>105</v>
      </c>
      <c r="O403">
        <v>25.16</v>
      </c>
      <c r="P403">
        <v>0</v>
      </c>
      <c r="Q403">
        <v>23.1</v>
      </c>
      <c r="R403">
        <v>10895.3</v>
      </c>
      <c r="S403">
        <v>1314.3370890000001</v>
      </c>
      <c r="T403">
        <v>1534.9151352843801</v>
      </c>
      <c r="U403">
        <v>0.25757858682781198</v>
      </c>
      <c r="V403">
        <v>0.14288760210129001</v>
      </c>
      <c r="W403">
        <v>8.7303729735956608E-3</v>
      </c>
      <c r="X403">
        <v>9329.6</v>
      </c>
      <c r="Y403">
        <v>84.25</v>
      </c>
      <c r="Z403">
        <v>55743.857448071198</v>
      </c>
      <c r="AA403">
        <v>13.9714285714286</v>
      </c>
      <c r="AB403">
        <v>15.6004402255193</v>
      </c>
      <c r="AC403">
        <v>11</v>
      </c>
      <c r="AD403">
        <v>119.48518990909101</v>
      </c>
      <c r="AE403">
        <v>0.28489999999999999</v>
      </c>
      <c r="AF403">
        <v>0.11221503945669201</v>
      </c>
      <c r="AG403">
        <v>0.220277020169102</v>
      </c>
      <c r="AH403">
        <v>0.33563439717733701</v>
      </c>
      <c r="AI403">
        <v>134.51648095430099</v>
      </c>
      <c r="AJ403">
        <v>7.3165721719457002</v>
      </c>
      <c r="AK403">
        <v>1.4556757918551999</v>
      </c>
      <c r="AL403">
        <v>3.6478048076923102</v>
      </c>
      <c r="AM403">
        <v>2.5</v>
      </c>
      <c r="AN403">
        <v>1.72368307238231</v>
      </c>
      <c r="AO403">
        <v>73</v>
      </c>
      <c r="AP403">
        <v>0.13636363636363599</v>
      </c>
      <c r="AQ403">
        <v>11.55</v>
      </c>
      <c r="AR403">
        <v>3.3116008689355501</v>
      </c>
      <c r="AS403">
        <v>-34283.069999999898</v>
      </c>
      <c r="AT403">
        <v>0.44081791359486899</v>
      </c>
      <c r="AU403">
        <v>14320090.880000001</v>
      </c>
    </row>
    <row r="404" spans="1:47" ht="15" x14ac:dyDescent="0.25">
      <c r="A404" s="150" t="s">
        <v>1170</v>
      </c>
      <c r="B404" s="150" t="s">
        <v>262</v>
      </c>
      <c r="C404" t="s">
        <v>145</v>
      </c>
      <c r="D404" t="s">
        <v>1561</v>
      </c>
      <c r="E404">
        <v>84.295000000000002</v>
      </c>
      <c r="F404" t="s">
        <v>1561</v>
      </c>
      <c r="G404" s="151">
        <v>857829</v>
      </c>
      <c r="H404">
        <v>0.37841316912678202</v>
      </c>
      <c r="I404">
        <v>657829</v>
      </c>
      <c r="J404">
        <v>0</v>
      </c>
      <c r="K404">
        <v>0.71989383287737096</v>
      </c>
      <c r="L404" s="152">
        <v>215660.47700000001</v>
      </c>
      <c r="M404" s="151">
        <v>34764.5</v>
      </c>
      <c r="N404">
        <v>47</v>
      </c>
      <c r="O404">
        <v>87.73</v>
      </c>
      <c r="P404">
        <v>0</v>
      </c>
      <c r="Q404">
        <v>-65.94</v>
      </c>
      <c r="R404">
        <v>16783.900000000001</v>
      </c>
      <c r="S404">
        <v>1734.400995</v>
      </c>
      <c r="T404">
        <v>2496.3709871392598</v>
      </c>
      <c r="U404">
        <v>0.99940624457494598</v>
      </c>
      <c r="V404">
        <v>0.17833143136544399</v>
      </c>
      <c r="W404">
        <v>4.4001924710611699E-2</v>
      </c>
      <c r="X404">
        <v>11660.9</v>
      </c>
      <c r="Y404">
        <v>130.29</v>
      </c>
      <c r="Z404">
        <v>77571.891242612706</v>
      </c>
      <c r="AA404">
        <v>13.709677419354801</v>
      </c>
      <c r="AB404">
        <v>13.311850448998401</v>
      </c>
      <c r="AC404">
        <v>17.2</v>
      </c>
      <c r="AD404">
        <v>100.837267151163</v>
      </c>
      <c r="AE404">
        <v>0.53439999999999999</v>
      </c>
      <c r="AF404">
        <v>0.12475437020369699</v>
      </c>
      <c r="AG404">
        <v>0.107569252967974</v>
      </c>
      <c r="AH404">
        <v>0.237623807821852</v>
      </c>
      <c r="AI404">
        <v>342.522866230251</v>
      </c>
      <c r="AJ404">
        <v>3.7680277474784201</v>
      </c>
      <c r="AK404">
        <v>0.89867103650735902</v>
      </c>
      <c r="AL404">
        <v>1.568252720209</v>
      </c>
      <c r="AM404">
        <v>2.5499999999999998</v>
      </c>
      <c r="AN404">
        <v>0.19246526361421701</v>
      </c>
      <c r="AO404">
        <v>3</v>
      </c>
      <c r="AP404">
        <v>8.1716036772216498E-3</v>
      </c>
      <c r="AQ404">
        <v>7.67</v>
      </c>
      <c r="AR404">
        <v>5.0964086873317198</v>
      </c>
      <c r="AS404">
        <v>-144272.31</v>
      </c>
      <c r="AT404">
        <v>0.21788822575920799</v>
      </c>
      <c r="AU404">
        <v>29110044.289999999</v>
      </c>
    </row>
    <row r="405" spans="1:47" ht="15" x14ac:dyDescent="0.25">
      <c r="A405" s="150" t="s">
        <v>1171</v>
      </c>
      <c r="B405" s="150" t="s">
        <v>543</v>
      </c>
      <c r="C405" t="s">
        <v>208</v>
      </c>
      <c r="D405" t="s">
        <v>1561</v>
      </c>
      <c r="E405">
        <v>87.491</v>
      </c>
      <c r="F405" t="s">
        <v>1561</v>
      </c>
      <c r="G405" s="151">
        <v>205911</v>
      </c>
      <c r="H405">
        <v>0.58919911528096502</v>
      </c>
      <c r="I405">
        <v>289033</v>
      </c>
      <c r="J405">
        <v>0</v>
      </c>
      <c r="K405">
        <v>0.68097260016351302</v>
      </c>
      <c r="L405" s="152">
        <v>143829.03099999999</v>
      </c>
      <c r="M405" s="151">
        <v>31251.5</v>
      </c>
      <c r="N405">
        <v>27</v>
      </c>
      <c r="O405">
        <v>14.29</v>
      </c>
      <c r="P405">
        <v>0</v>
      </c>
      <c r="Q405">
        <v>-1.59</v>
      </c>
      <c r="R405">
        <v>12965.7</v>
      </c>
      <c r="S405">
        <v>1116.3183120000001</v>
      </c>
      <c r="T405">
        <v>1533.2133997344999</v>
      </c>
      <c r="U405">
        <v>0.99982088800492597</v>
      </c>
      <c r="V405">
        <v>0.13629958083138599</v>
      </c>
      <c r="W405">
        <v>0</v>
      </c>
      <c r="X405">
        <v>9440.2000000000007</v>
      </c>
      <c r="Y405">
        <v>82.2</v>
      </c>
      <c r="Z405">
        <v>62143.537712895399</v>
      </c>
      <c r="AA405">
        <v>15.518072289156599</v>
      </c>
      <c r="AB405">
        <v>13.5805147445255</v>
      </c>
      <c r="AC405">
        <v>6.25</v>
      </c>
      <c r="AD405">
        <v>178.61092991999999</v>
      </c>
      <c r="AE405">
        <v>0.23749999999999999</v>
      </c>
      <c r="AF405">
        <v>9.9107569854771094E-2</v>
      </c>
      <c r="AG405">
        <v>0.19925865533953099</v>
      </c>
      <c r="AH405">
        <v>0.30229032095125402</v>
      </c>
      <c r="AI405">
        <v>175.308420453466</v>
      </c>
      <c r="AJ405">
        <v>6.3093927439959101</v>
      </c>
      <c r="AK405">
        <v>2.0479160960654101</v>
      </c>
      <c r="AL405">
        <v>3.02407363311191</v>
      </c>
      <c r="AM405">
        <v>1.5</v>
      </c>
      <c r="AN405">
        <v>1.06800831604591</v>
      </c>
      <c r="AO405">
        <v>161</v>
      </c>
      <c r="AP405">
        <v>0.19284386617100399</v>
      </c>
      <c r="AQ405">
        <v>1.86</v>
      </c>
      <c r="AR405">
        <v>3.1900166053848902</v>
      </c>
      <c r="AS405">
        <v>-1563.5999999999799</v>
      </c>
      <c r="AT405">
        <v>0.560786883039742</v>
      </c>
      <c r="AU405">
        <v>14473897.050000001</v>
      </c>
    </row>
    <row r="406" spans="1:47" ht="15" x14ac:dyDescent="0.25">
      <c r="A406" s="150" t="s">
        <v>1172</v>
      </c>
      <c r="B406" s="150" t="s">
        <v>515</v>
      </c>
      <c r="C406" t="s">
        <v>145</v>
      </c>
      <c r="D406" t="s">
        <v>1561</v>
      </c>
      <c r="E406">
        <v>96.424000000000007</v>
      </c>
      <c r="F406" t="s">
        <v>1561</v>
      </c>
      <c r="G406" s="151">
        <v>-1761220</v>
      </c>
      <c r="H406">
        <v>0.43379467721086501</v>
      </c>
      <c r="I406">
        <v>-1707654</v>
      </c>
      <c r="J406">
        <v>0</v>
      </c>
      <c r="K406">
        <v>0.86963604604568201</v>
      </c>
      <c r="L406" s="152">
        <v>141514.47270000001</v>
      </c>
      <c r="M406" s="151">
        <v>43292.5</v>
      </c>
      <c r="N406">
        <v>160</v>
      </c>
      <c r="O406">
        <v>102.52</v>
      </c>
      <c r="P406">
        <v>2</v>
      </c>
      <c r="Q406">
        <v>-123.03</v>
      </c>
      <c r="R406">
        <v>11666.2</v>
      </c>
      <c r="S406">
        <v>7398.2121690000004</v>
      </c>
      <c r="T406">
        <v>9092.1126147995201</v>
      </c>
      <c r="U406">
        <v>0.237263601381314</v>
      </c>
      <c r="V406">
        <v>0.160477506846154</v>
      </c>
      <c r="W406">
        <v>1.41376273903398E-2</v>
      </c>
      <c r="X406">
        <v>9492.7000000000007</v>
      </c>
      <c r="Y406">
        <v>429.23</v>
      </c>
      <c r="Z406">
        <v>77553.277729888403</v>
      </c>
      <c r="AA406">
        <v>13.8581081081081</v>
      </c>
      <c r="AB406">
        <v>17.236009060410499</v>
      </c>
      <c r="AC406">
        <v>37.049999999999997</v>
      </c>
      <c r="AD406">
        <v>199.68183991902799</v>
      </c>
      <c r="AE406" t="s">
        <v>1556</v>
      </c>
      <c r="AF406">
        <v>0.11276676904947</v>
      </c>
      <c r="AG406">
        <v>0.15617497797506899</v>
      </c>
      <c r="AH406">
        <v>0.27117684167120099</v>
      </c>
      <c r="AI406">
        <v>131.72668987293</v>
      </c>
      <c r="AJ406">
        <v>5.9799951361767896</v>
      </c>
      <c r="AK406">
        <v>0.95625671340999197</v>
      </c>
      <c r="AL406">
        <v>3.6772955398535898</v>
      </c>
      <c r="AM406">
        <v>4.5599999999999996</v>
      </c>
      <c r="AN406">
        <v>1.0095813207144</v>
      </c>
      <c r="AO406">
        <v>28</v>
      </c>
      <c r="AP406">
        <v>1.11821086261981E-2</v>
      </c>
      <c r="AQ406">
        <v>44.71</v>
      </c>
      <c r="AR406">
        <v>4.4428254729340804</v>
      </c>
      <c r="AS406">
        <v>379676.06</v>
      </c>
      <c r="AT406">
        <v>0.24398987858885399</v>
      </c>
      <c r="AU406">
        <v>86308752.280000001</v>
      </c>
    </row>
    <row r="407" spans="1:47" ht="15" x14ac:dyDescent="0.25">
      <c r="A407" s="150" t="s">
        <v>1173</v>
      </c>
      <c r="B407" s="150" t="s">
        <v>263</v>
      </c>
      <c r="C407" t="s">
        <v>141</v>
      </c>
      <c r="D407" t="s">
        <v>1561</v>
      </c>
      <c r="E407">
        <v>107.55</v>
      </c>
      <c r="F407" t="s">
        <v>1561</v>
      </c>
      <c r="G407" s="151">
        <v>3794449</v>
      </c>
      <c r="H407">
        <v>0.35126545978956197</v>
      </c>
      <c r="I407">
        <v>3750581</v>
      </c>
      <c r="J407">
        <v>0</v>
      </c>
      <c r="K407">
        <v>0.77107855465003305</v>
      </c>
      <c r="L407" s="152">
        <v>162349.04380000001</v>
      </c>
      <c r="M407" s="151">
        <v>69610</v>
      </c>
      <c r="N407">
        <v>141</v>
      </c>
      <c r="O407">
        <v>25.61</v>
      </c>
      <c r="P407">
        <v>0</v>
      </c>
      <c r="Q407">
        <v>-2.92</v>
      </c>
      <c r="R407">
        <v>13760.4</v>
      </c>
      <c r="S407">
        <v>1949.302064</v>
      </c>
      <c r="T407">
        <v>2212.60372665267</v>
      </c>
      <c r="U407">
        <v>2.69628935251566E-2</v>
      </c>
      <c r="V407">
        <v>0.120463427057655</v>
      </c>
      <c r="W407">
        <v>1.1799094878504199E-2</v>
      </c>
      <c r="X407">
        <v>12122.9</v>
      </c>
      <c r="Y407">
        <v>126</v>
      </c>
      <c r="Z407">
        <v>77089.399920634896</v>
      </c>
      <c r="AA407">
        <v>14.526717557251899</v>
      </c>
      <c r="AB407">
        <v>15.470651301587299</v>
      </c>
      <c r="AC407">
        <v>10.08</v>
      </c>
      <c r="AD407">
        <v>193.38314126984099</v>
      </c>
      <c r="AE407">
        <v>0.26119999999999999</v>
      </c>
      <c r="AF407">
        <v>0.112507404825543</v>
      </c>
      <c r="AG407">
        <v>0.163899352177129</v>
      </c>
      <c r="AH407">
        <v>0.27844590183949902</v>
      </c>
      <c r="AI407">
        <v>140.521576957608</v>
      </c>
      <c r="AJ407">
        <v>7.8968641094630199</v>
      </c>
      <c r="AK407">
        <v>0.97357572859129904</v>
      </c>
      <c r="AL407">
        <v>5.1772595183247603</v>
      </c>
      <c r="AM407">
        <v>1.8</v>
      </c>
      <c r="AN407">
        <v>0</v>
      </c>
      <c r="AO407">
        <v>2</v>
      </c>
      <c r="AP407">
        <v>3.8004750593824202E-2</v>
      </c>
      <c r="AQ407" t="s">
        <v>1556</v>
      </c>
      <c r="AR407">
        <v>3.3584368292364299</v>
      </c>
      <c r="AS407">
        <v>-49522.57</v>
      </c>
      <c r="AT407">
        <v>0.103281980507757</v>
      </c>
      <c r="AU407">
        <v>26823200</v>
      </c>
    </row>
    <row r="408" spans="1:47" ht="15" x14ac:dyDescent="0.25">
      <c r="A408" s="150" t="s">
        <v>1550</v>
      </c>
      <c r="B408" s="150" t="s">
        <v>264</v>
      </c>
      <c r="C408" t="s">
        <v>173</v>
      </c>
      <c r="D408" t="s">
        <v>1561</v>
      </c>
      <c r="E408">
        <v>86.760999999999996</v>
      </c>
      <c r="F408" t="s">
        <v>1561</v>
      </c>
      <c r="G408" s="151">
        <v>1808751</v>
      </c>
      <c r="H408">
        <v>0.47557916242425602</v>
      </c>
      <c r="I408">
        <v>926537</v>
      </c>
      <c r="J408">
        <v>0</v>
      </c>
      <c r="K408">
        <v>0.68643153197252404</v>
      </c>
      <c r="L408" s="152">
        <v>245151.76509999999</v>
      </c>
      <c r="M408" s="151">
        <v>35077</v>
      </c>
      <c r="N408">
        <v>0</v>
      </c>
      <c r="O408">
        <v>36.659999999999997</v>
      </c>
      <c r="P408">
        <v>0</v>
      </c>
      <c r="Q408">
        <v>-43.62</v>
      </c>
      <c r="R408">
        <v>17693.5</v>
      </c>
      <c r="S408">
        <v>820.82073600000001</v>
      </c>
      <c r="T408">
        <v>1096.75188003568</v>
      </c>
      <c r="U408">
        <v>0.73620783381378896</v>
      </c>
      <c r="V408">
        <v>0.16275966619829599</v>
      </c>
      <c r="W408">
        <v>1.9533835217340301E-2</v>
      </c>
      <c r="X408">
        <v>13242</v>
      </c>
      <c r="Y408">
        <v>74.5</v>
      </c>
      <c r="Z408">
        <v>64762.438523489902</v>
      </c>
      <c r="AA408">
        <v>11.823529411764699</v>
      </c>
      <c r="AB408">
        <v>11.017728</v>
      </c>
      <c r="AC408">
        <v>10</v>
      </c>
      <c r="AD408">
        <v>82.082073600000001</v>
      </c>
      <c r="AE408">
        <v>0.49869999999999998</v>
      </c>
      <c r="AF408">
        <v>0.122637081837697</v>
      </c>
      <c r="AG408">
        <v>0.12418166639681</v>
      </c>
      <c r="AH408">
        <v>0.27703299403516801</v>
      </c>
      <c r="AI408">
        <v>0</v>
      </c>
      <c r="AJ408" t="s">
        <v>1556</v>
      </c>
      <c r="AK408" t="s">
        <v>1556</v>
      </c>
      <c r="AL408" t="s">
        <v>1556</v>
      </c>
      <c r="AM408">
        <v>3.3</v>
      </c>
      <c r="AN408">
        <v>0.339651978783231</v>
      </c>
      <c r="AO408">
        <v>36</v>
      </c>
      <c r="AP408">
        <v>0</v>
      </c>
      <c r="AQ408">
        <v>0.69</v>
      </c>
      <c r="AR408">
        <v>3.4630569909290001</v>
      </c>
      <c r="AS408">
        <v>-41507.550000000003</v>
      </c>
      <c r="AT408">
        <v>0.26749649105680801</v>
      </c>
      <c r="AU408">
        <v>14523201.74</v>
      </c>
    </row>
    <row r="409" spans="1:47" ht="15" x14ac:dyDescent="0.25">
      <c r="A409" s="150" t="s">
        <v>1174</v>
      </c>
      <c r="B409" s="150" t="s">
        <v>699</v>
      </c>
      <c r="C409" t="s">
        <v>181</v>
      </c>
      <c r="D409" t="s">
        <v>1561</v>
      </c>
      <c r="E409">
        <v>91.876000000000005</v>
      </c>
      <c r="F409" t="s">
        <v>1561</v>
      </c>
      <c r="G409" s="151">
        <v>433070</v>
      </c>
      <c r="H409">
        <v>0.45101178155935101</v>
      </c>
      <c r="I409">
        <v>654249</v>
      </c>
      <c r="J409">
        <v>0</v>
      </c>
      <c r="K409">
        <v>0.681084727267117</v>
      </c>
      <c r="L409" s="152">
        <v>209034.054</v>
      </c>
      <c r="M409" s="151">
        <v>36605</v>
      </c>
      <c r="N409">
        <v>18</v>
      </c>
      <c r="O409">
        <v>11.6</v>
      </c>
      <c r="P409">
        <v>0</v>
      </c>
      <c r="Q409">
        <v>178.56</v>
      </c>
      <c r="R409">
        <v>13049.8</v>
      </c>
      <c r="S409">
        <v>631.79896900000006</v>
      </c>
      <c r="T409">
        <v>740.51982989368696</v>
      </c>
      <c r="U409">
        <v>0.337869433908494</v>
      </c>
      <c r="V409">
        <v>0.12548759793876799</v>
      </c>
      <c r="W409">
        <v>0</v>
      </c>
      <c r="X409">
        <v>11133.9</v>
      </c>
      <c r="Y409">
        <v>51.36</v>
      </c>
      <c r="Z409">
        <v>56275.588590342697</v>
      </c>
      <c r="AA409">
        <v>13.090909090909101</v>
      </c>
      <c r="AB409">
        <v>12.3013817951713</v>
      </c>
      <c r="AC409">
        <v>7.22</v>
      </c>
      <c r="AD409">
        <v>87.506782409972303</v>
      </c>
      <c r="AE409">
        <v>0.55810000000000004</v>
      </c>
      <c r="AF409">
        <v>0.115742422741955</v>
      </c>
      <c r="AG409">
        <v>0.142511564401234</v>
      </c>
      <c r="AH409">
        <v>0.26414080653585298</v>
      </c>
      <c r="AI409">
        <v>267.14668475503601</v>
      </c>
      <c r="AJ409">
        <v>7.0605257638506203</v>
      </c>
      <c r="AK409">
        <v>1.2816251636717</v>
      </c>
      <c r="AL409">
        <v>2.4650240249314201</v>
      </c>
      <c r="AM409">
        <v>2.5</v>
      </c>
      <c r="AN409">
        <v>1.29834393737896</v>
      </c>
      <c r="AO409">
        <v>63</v>
      </c>
      <c r="AP409">
        <v>4.9441786283891502E-2</v>
      </c>
      <c r="AQ409">
        <v>4.3499999999999996</v>
      </c>
      <c r="AR409">
        <v>3.1683679265404199</v>
      </c>
      <c r="AS409">
        <v>34781.22</v>
      </c>
      <c r="AT409">
        <v>0.60260905202233395</v>
      </c>
      <c r="AU409">
        <v>8244870.3300000001</v>
      </c>
    </row>
    <row r="410" spans="1:47" ht="15" x14ac:dyDescent="0.25">
      <c r="A410" s="150" t="s">
        <v>1175</v>
      </c>
      <c r="B410" s="150" t="s">
        <v>474</v>
      </c>
      <c r="C410" t="s">
        <v>162</v>
      </c>
      <c r="D410" t="s">
        <v>1561</v>
      </c>
      <c r="E410">
        <v>105.476</v>
      </c>
      <c r="F410" t="s">
        <v>1561</v>
      </c>
      <c r="G410" s="151">
        <v>11952828</v>
      </c>
      <c r="H410">
        <v>0.37912226614621602</v>
      </c>
      <c r="I410">
        <v>12151589</v>
      </c>
      <c r="J410">
        <v>3.1712187649899099E-3</v>
      </c>
      <c r="K410">
        <v>0.816566075841751</v>
      </c>
      <c r="L410" s="152">
        <v>200052.50330000001</v>
      </c>
      <c r="M410" s="151">
        <v>76065</v>
      </c>
      <c r="N410">
        <v>441</v>
      </c>
      <c r="O410">
        <v>158.96</v>
      </c>
      <c r="P410">
        <v>0</v>
      </c>
      <c r="Q410">
        <v>-36.090000000000003</v>
      </c>
      <c r="R410">
        <v>12615.4</v>
      </c>
      <c r="S410">
        <v>21271.058709000001</v>
      </c>
      <c r="T410">
        <v>25505.630713025501</v>
      </c>
      <c r="U410">
        <v>6.7634834111814798E-2</v>
      </c>
      <c r="V410">
        <v>0.138919629191777</v>
      </c>
      <c r="W410">
        <v>3.3598315366514801E-2</v>
      </c>
      <c r="X410">
        <v>10520.9</v>
      </c>
      <c r="Y410">
        <v>1347.89</v>
      </c>
      <c r="Z410">
        <v>78645.262380461296</v>
      </c>
      <c r="AA410">
        <v>11.069134078212301</v>
      </c>
      <c r="AB410">
        <v>15.781004910638099</v>
      </c>
      <c r="AC410">
        <v>109</v>
      </c>
      <c r="AD410">
        <v>195.14732760550501</v>
      </c>
      <c r="AE410" t="s">
        <v>1556</v>
      </c>
      <c r="AF410">
        <v>0.111369430583437</v>
      </c>
      <c r="AG410">
        <v>0.16090897511673299</v>
      </c>
      <c r="AH410">
        <v>0.27418476072591103</v>
      </c>
      <c r="AI410">
        <v>132.21974695646099</v>
      </c>
      <c r="AJ410">
        <v>7.3863685414943703</v>
      </c>
      <c r="AK410">
        <v>1.1167360106156401</v>
      </c>
      <c r="AL410">
        <v>4.8189344181273697</v>
      </c>
      <c r="AM410">
        <v>1</v>
      </c>
      <c r="AN410">
        <v>0.99586126239339201</v>
      </c>
      <c r="AO410">
        <v>95</v>
      </c>
      <c r="AP410">
        <v>0</v>
      </c>
      <c r="AQ410">
        <v>65.19</v>
      </c>
      <c r="AR410">
        <v>4.7034713007664699</v>
      </c>
      <c r="AS410">
        <v>-2372461.9</v>
      </c>
      <c r="AT410">
        <v>0.327480434841178</v>
      </c>
      <c r="AU410">
        <v>268342781.78999999</v>
      </c>
    </row>
    <row r="411" spans="1:47" ht="15" x14ac:dyDescent="0.25">
      <c r="A411" s="150" t="s">
        <v>1176</v>
      </c>
      <c r="B411" s="150" t="s">
        <v>460</v>
      </c>
      <c r="C411" t="s">
        <v>109</v>
      </c>
      <c r="D411" t="s">
        <v>1561</v>
      </c>
      <c r="E411">
        <v>99.971000000000004</v>
      </c>
      <c r="F411" t="s">
        <v>1561</v>
      </c>
      <c r="G411" s="151">
        <v>4235861</v>
      </c>
      <c r="H411">
        <v>0.106274248234546</v>
      </c>
      <c r="I411">
        <v>3495750</v>
      </c>
      <c r="J411">
        <v>0</v>
      </c>
      <c r="K411">
        <v>0.80224240023132298</v>
      </c>
      <c r="L411" s="152">
        <v>161954.73910000001</v>
      </c>
      <c r="M411" s="151">
        <v>44651</v>
      </c>
      <c r="N411">
        <v>64</v>
      </c>
      <c r="O411">
        <v>53.39</v>
      </c>
      <c r="P411">
        <v>0</v>
      </c>
      <c r="Q411">
        <v>-15.92</v>
      </c>
      <c r="R411">
        <v>13020.1</v>
      </c>
      <c r="S411">
        <v>3348.9266069999999</v>
      </c>
      <c r="T411">
        <v>4072.7453028701598</v>
      </c>
      <c r="U411">
        <v>0.13990161176440499</v>
      </c>
      <c r="V411">
        <v>0.14845418766742199</v>
      </c>
      <c r="W411">
        <v>3.5056008619182002E-3</v>
      </c>
      <c r="X411">
        <v>10706.2</v>
      </c>
      <c r="Y411">
        <v>195.49</v>
      </c>
      <c r="Z411">
        <v>81648.228502736703</v>
      </c>
      <c r="AA411">
        <v>14.0539215686275</v>
      </c>
      <c r="AB411">
        <v>17.1309356335362</v>
      </c>
      <c r="AC411">
        <v>21</v>
      </c>
      <c r="AD411">
        <v>159.472695571429</v>
      </c>
      <c r="AE411">
        <v>0.2969</v>
      </c>
      <c r="AF411">
        <v>0.10654928396317299</v>
      </c>
      <c r="AG411">
        <v>0.15514983537823401</v>
      </c>
      <c r="AH411">
        <v>0.26914736370090597</v>
      </c>
      <c r="AI411">
        <v>175.04116058402499</v>
      </c>
      <c r="AJ411">
        <v>6.4787021835551002</v>
      </c>
      <c r="AK411">
        <v>1.3587553735926301</v>
      </c>
      <c r="AL411">
        <v>3.8388646537018101</v>
      </c>
      <c r="AM411">
        <v>1</v>
      </c>
      <c r="AN411">
        <v>0.66489485169565099</v>
      </c>
      <c r="AO411">
        <v>16</v>
      </c>
      <c r="AP411">
        <v>9.8360655737704892E-3</v>
      </c>
      <c r="AQ411">
        <v>45.69</v>
      </c>
      <c r="AR411">
        <v>3.7638083012236598</v>
      </c>
      <c r="AS411">
        <v>-132687.79999999999</v>
      </c>
      <c r="AT411">
        <v>0.29313704349103498</v>
      </c>
      <c r="AU411">
        <v>43603491.170000002</v>
      </c>
    </row>
    <row r="412" spans="1:47" ht="15" x14ac:dyDescent="0.25">
      <c r="A412" s="150" t="s">
        <v>1177</v>
      </c>
      <c r="B412" s="150" t="s">
        <v>679</v>
      </c>
      <c r="C412" t="s">
        <v>228</v>
      </c>
      <c r="D412" t="s">
        <v>1561</v>
      </c>
      <c r="E412">
        <v>92.248000000000005</v>
      </c>
      <c r="F412" t="s">
        <v>1561</v>
      </c>
      <c r="G412" s="151">
        <v>935402</v>
      </c>
      <c r="H412">
        <v>0.26225700783331601</v>
      </c>
      <c r="I412">
        <v>945416</v>
      </c>
      <c r="J412">
        <v>7.6533054573332E-3</v>
      </c>
      <c r="K412">
        <v>0.700023765866993</v>
      </c>
      <c r="L412" s="152">
        <v>163887.47709999999</v>
      </c>
      <c r="M412" s="151">
        <v>37430</v>
      </c>
      <c r="N412">
        <v>94</v>
      </c>
      <c r="O412">
        <v>92.58</v>
      </c>
      <c r="P412">
        <v>0</v>
      </c>
      <c r="Q412">
        <v>322.58</v>
      </c>
      <c r="R412">
        <v>9706.7000000000007</v>
      </c>
      <c r="S412">
        <v>1882.00458</v>
      </c>
      <c r="T412">
        <v>2199.2437076865299</v>
      </c>
      <c r="U412">
        <v>0.34974262655620098</v>
      </c>
      <c r="V412">
        <v>0.10927884883255699</v>
      </c>
      <c r="W412">
        <v>5.3747982908734504E-3</v>
      </c>
      <c r="X412">
        <v>8306.5</v>
      </c>
      <c r="Y412">
        <v>103.1</v>
      </c>
      <c r="Z412">
        <v>61665.082444228901</v>
      </c>
      <c r="AA412">
        <v>16.518181818181802</v>
      </c>
      <c r="AB412">
        <v>18.254166634335601</v>
      </c>
      <c r="AC412">
        <v>11</v>
      </c>
      <c r="AD412">
        <v>171.091325454545</v>
      </c>
      <c r="AE412">
        <v>0.56999999999999995</v>
      </c>
      <c r="AF412">
        <v>0.121331403725744</v>
      </c>
      <c r="AG412">
        <v>0.151485766257558</v>
      </c>
      <c r="AH412">
        <v>0.26593927132955197</v>
      </c>
      <c r="AI412">
        <v>179.971931843014</v>
      </c>
      <c r="AJ412">
        <v>4.8475059343150999</v>
      </c>
      <c r="AK412">
        <v>0.95738143179375701</v>
      </c>
      <c r="AL412">
        <v>2.2624100405068699</v>
      </c>
      <c r="AM412">
        <v>1</v>
      </c>
      <c r="AN412">
        <v>1.28671394020151</v>
      </c>
      <c r="AO412">
        <v>40</v>
      </c>
      <c r="AP412">
        <v>5.7142857142857099E-3</v>
      </c>
      <c r="AQ412">
        <v>15.05</v>
      </c>
      <c r="AR412">
        <v>2.9394380436286101</v>
      </c>
      <c r="AS412">
        <v>108725.51</v>
      </c>
      <c r="AT412">
        <v>0.46118673927751802</v>
      </c>
      <c r="AU412">
        <v>18268034.579999998</v>
      </c>
    </row>
    <row r="413" spans="1:47" ht="15" x14ac:dyDescent="0.25">
      <c r="A413" s="150" t="s">
        <v>1178</v>
      </c>
      <c r="B413" s="150" t="s">
        <v>461</v>
      </c>
      <c r="C413" t="s">
        <v>109</v>
      </c>
      <c r="D413" t="s">
        <v>1561</v>
      </c>
      <c r="E413">
        <v>105.383</v>
      </c>
      <c r="F413" t="s">
        <v>1561</v>
      </c>
      <c r="G413" s="151">
        <v>-201013</v>
      </c>
      <c r="H413">
        <v>0.493781902741604</v>
      </c>
      <c r="I413">
        <v>-136103</v>
      </c>
      <c r="J413">
        <v>0</v>
      </c>
      <c r="K413">
        <v>0.84112631541956595</v>
      </c>
      <c r="L413" s="152">
        <v>571059.11089999997</v>
      </c>
      <c r="M413" s="151">
        <v>80276</v>
      </c>
      <c r="N413">
        <v>34</v>
      </c>
      <c r="O413">
        <v>10.029999999999999</v>
      </c>
      <c r="P413">
        <v>0</v>
      </c>
      <c r="Q413">
        <v>-1</v>
      </c>
      <c r="R413">
        <v>24291.4</v>
      </c>
      <c r="S413">
        <v>1962.72875</v>
      </c>
      <c r="T413">
        <v>2387.4163814506801</v>
      </c>
      <c r="U413">
        <v>0.127161121983871</v>
      </c>
      <c r="V413">
        <v>0.142739571120054</v>
      </c>
      <c r="W413">
        <v>3.0406676419245399E-2</v>
      </c>
      <c r="X413">
        <v>19970.3</v>
      </c>
      <c r="Y413">
        <v>156.91</v>
      </c>
      <c r="Z413">
        <v>97845.879803709104</v>
      </c>
      <c r="AA413">
        <v>14.9556962025316</v>
      </c>
      <c r="AB413">
        <v>12.5086275571984</v>
      </c>
      <c r="AC413">
        <v>20</v>
      </c>
      <c r="AD413">
        <v>98.1364375</v>
      </c>
      <c r="AE413" t="s">
        <v>1556</v>
      </c>
      <c r="AF413">
        <v>0.113404000559962</v>
      </c>
      <c r="AG413">
        <v>0.143685691995284</v>
      </c>
      <c r="AH413">
        <v>0.27098473125639799</v>
      </c>
      <c r="AI413">
        <v>248.65891427941801</v>
      </c>
      <c r="AJ413">
        <v>9.5699180616740094</v>
      </c>
      <c r="AK413">
        <v>1.7783566028070901</v>
      </c>
      <c r="AL413">
        <v>4.9401658026841497</v>
      </c>
      <c r="AM413">
        <v>1</v>
      </c>
      <c r="AN413">
        <v>9.6733886352287399E-2</v>
      </c>
      <c r="AO413">
        <v>25</v>
      </c>
      <c r="AP413">
        <v>5.7500000000000002E-2</v>
      </c>
      <c r="AQ413">
        <v>2.96</v>
      </c>
      <c r="AR413">
        <v>6.1956807320659602</v>
      </c>
      <c r="AS413">
        <v>-212529.84</v>
      </c>
      <c r="AT413">
        <v>0.17938744153459299</v>
      </c>
      <c r="AU413">
        <v>47677397.009999998</v>
      </c>
    </row>
    <row r="414" spans="1:47" ht="15" x14ac:dyDescent="0.25">
      <c r="A414" s="150" t="s">
        <v>1179</v>
      </c>
      <c r="B414" s="150" t="s">
        <v>265</v>
      </c>
      <c r="C414" t="s">
        <v>237</v>
      </c>
      <c r="D414" t="s">
        <v>1561</v>
      </c>
      <c r="E414">
        <v>88.988</v>
      </c>
      <c r="F414" t="s">
        <v>1561</v>
      </c>
      <c r="G414" s="151">
        <v>1558872</v>
      </c>
      <c r="H414">
        <v>0.44554110536591102</v>
      </c>
      <c r="I414">
        <v>1407323</v>
      </c>
      <c r="J414">
        <v>6.5909995926337001E-3</v>
      </c>
      <c r="K414">
        <v>0.79549985083297703</v>
      </c>
      <c r="L414" s="152">
        <v>166901.016</v>
      </c>
      <c r="M414" s="151">
        <v>38665</v>
      </c>
      <c r="N414">
        <v>91</v>
      </c>
      <c r="O414">
        <v>78.400000000000006</v>
      </c>
      <c r="P414">
        <v>0</v>
      </c>
      <c r="Q414">
        <v>175.46</v>
      </c>
      <c r="R414">
        <v>13547.4</v>
      </c>
      <c r="S414">
        <v>3353.90038</v>
      </c>
      <c r="T414">
        <v>4121.2446705968596</v>
      </c>
      <c r="U414">
        <v>0.45139786203190702</v>
      </c>
      <c r="V414">
        <v>0.13297441649116601</v>
      </c>
      <c r="W414">
        <v>2.80092069997619E-3</v>
      </c>
      <c r="X414">
        <v>11024.9</v>
      </c>
      <c r="Y414">
        <v>215.55</v>
      </c>
      <c r="Z414">
        <v>71752.670610067304</v>
      </c>
      <c r="AA414">
        <v>7.6284403669724803</v>
      </c>
      <c r="AB414">
        <v>15.559732683832101</v>
      </c>
      <c r="AC414">
        <v>26.25</v>
      </c>
      <c r="AD414">
        <v>127.76763352381001</v>
      </c>
      <c r="AE414">
        <v>0.4037</v>
      </c>
      <c r="AF414">
        <v>0.109248537833774</v>
      </c>
      <c r="AG414">
        <v>0.17091217886020499</v>
      </c>
      <c r="AH414">
        <v>0.28617955043466797</v>
      </c>
      <c r="AI414">
        <v>215.436929584653</v>
      </c>
      <c r="AJ414">
        <v>5.4292949177500898</v>
      </c>
      <c r="AK414">
        <v>0.717782698594154</v>
      </c>
      <c r="AL414">
        <v>3.2678130077475198</v>
      </c>
      <c r="AM414">
        <v>2</v>
      </c>
      <c r="AN414">
        <v>1.24252764553257</v>
      </c>
      <c r="AO414">
        <v>61</v>
      </c>
      <c r="AP414">
        <v>8.7167070217917697E-2</v>
      </c>
      <c r="AQ414">
        <v>21.77</v>
      </c>
      <c r="AR414">
        <v>3.8912204629728002</v>
      </c>
      <c r="AS414">
        <v>-232251.77</v>
      </c>
      <c r="AT414">
        <v>0.37837538076588101</v>
      </c>
      <c r="AU414">
        <v>45436476.100000001</v>
      </c>
    </row>
    <row r="415" spans="1:47" ht="15" x14ac:dyDescent="0.25">
      <c r="A415" s="150" t="s">
        <v>1180</v>
      </c>
      <c r="B415" s="150" t="s">
        <v>266</v>
      </c>
      <c r="C415" t="s">
        <v>267</v>
      </c>
      <c r="D415" t="s">
        <v>1561</v>
      </c>
      <c r="E415">
        <v>91.171999999999997</v>
      </c>
      <c r="F415" t="s">
        <v>1561</v>
      </c>
      <c r="G415" s="151">
        <v>197739</v>
      </c>
      <c r="H415">
        <v>0.52525953771579004</v>
      </c>
      <c r="I415">
        <v>277977</v>
      </c>
      <c r="J415">
        <v>0</v>
      </c>
      <c r="K415">
        <v>0.73544102539933198</v>
      </c>
      <c r="L415" s="152">
        <v>142055.79440000001</v>
      </c>
      <c r="M415" s="151">
        <v>35487</v>
      </c>
      <c r="N415">
        <v>95</v>
      </c>
      <c r="O415">
        <v>42.51</v>
      </c>
      <c r="P415">
        <v>22.88</v>
      </c>
      <c r="Q415">
        <v>-45.37</v>
      </c>
      <c r="R415">
        <v>12059</v>
      </c>
      <c r="S415">
        <v>1528.2390459999999</v>
      </c>
      <c r="T415">
        <v>1801.28986746239</v>
      </c>
      <c r="U415">
        <v>0.428527888169139</v>
      </c>
      <c r="V415">
        <v>0.116810730930637</v>
      </c>
      <c r="W415">
        <v>4.2699904946676803E-2</v>
      </c>
      <c r="X415">
        <v>10231</v>
      </c>
      <c r="Y415">
        <v>109.65</v>
      </c>
      <c r="Z415">
        <v>56710.3526675787</v>
      </c>
      <c r="AA415">
        <v>14.0793650793651</v>
      </c>
      <c r="AB415">
        <v>13.9374286000912</v>
      </c>
      <c r="AC415">
        <v>8.42</v>
      </c>
      <c r="AD415">
        <v>181.50107434679299</v>
      </c>
      <c r="AE415">
        <v>0.33250000000000002</v>
      </c>
      <c r="AF415">
        <v>0.122769981837887</v>
      </c>
      <c r="AG415">
        <v>0.15522098066295201</v>
      </c>
      <c r="AH415">
        <v>0.28132194210304001</v>
      </c>
      <c r="AI415">
        <v>154.51705714369001</v>
      </c>
      <c r="AJ415">
        <v>7.0373080685528402</v>
      </c>
      <c r="AK415">
        <v>1.4973906893821001</v>
      </c>
      <c r="AL415">
        <v>3.9644069382863498</v>
      </c>
      <c r="AM415">
        <v>4.8</v>
      </c>
      <c r="AN415">
        <v>0.988404251759886</v>
      </c>
      <c r="AO415">
        <v>25</v>
      </c>
      <c r="AP415">
        <v>5.4229934924078099E-3</v>
      </c>
      <c r="AQ415">
        <v>13.44</v>
      </c>
      <c r="AR415">
        <v>2.9207678801980599</v>
      </c>
      <c r="AS415">
        <v>139978.1</v>
      </c>
      <c r="AT415">
        <v>0.63593890576897805</v>
      </c>
      <c r="AU415">
        <v>18429086.300000001</v>
      </c>
    </row>
    <row r="416" spans="1:47" ht="15" x14ac:dyDescent="0.25">
      <c r="A416" s="150" t="s">
        <v>1181</v>
      </c>
      <c r="B416" s="150" t="s">
        <v>715</v>
      </c>
      <c r="C416" t="s">
        <v>100</v>
      </c>
      <c r="D416" t="s">
        <v>1561</v>
      </c>
      <c r="E416">
        <v>87.96</v>
      </c>
      <c r="F416" t="s">
        <v>1561</v>
      </c>
      <c r="G416" s="151">
        <v>589932</v>
      </c>
      <c r="H416">
        <v>0.39857331546187502</v>
      </c>
      <c r="I416">
        <v>526485</v>
      </c>
      <c r="J416">
        <v>0</v>
      </c>
      <c r="K416">
        <v>0.72119455907486796</v>
      </c>
      <c r="L416" s="152">
        <v>134386.00099999999</v>
      </c>
      <c r="M416" s="151">
        <v>36137</v>
      </c>
      <c r="N416">
        <v>32</v>
      </c>
      <c r="O416">
        <v>12.5</v>
      </c>
      <c r="P416">
        <v>0</v>
      </c>
      <c r="Q416">
        <v>40.049999999999997</v>
      </c>
      <c r="R416">
        <v>11641.1</v>
      </c>
      <c r="S416">
        <v>848.65752299999997</v>
      </c>
      <c r="T416">
        <v>1033.46476704831</v>
      </c>
      <c r="U416">
        <v>0.47538450089247603</v>
      </c>
      <c r="V416">
        <v>0.14621898190608501</v>
      </c>
      <c r="W416">
        <v>2.3566632543714598E-3</v>
      </c>
      <c r="X416">
        <v>9559.4</v>
      </c>
      <c r="Y416">
        <v>54.02</v>
      </c>
      <c r="Z416">
        <v>51946.881710477603</v>
      </c>
      <c r="AA416">
        <v>10.971830985915499</v>
      </c>
      <c r="AB416">
        <v>15.710061514254001</v>
      </c>
      <c r="AC416">
        <v>5</v>
      </c>
      <c r="AD416">
        <v>169.73150459999999</v>
      </c>
      <c r="AE416">
        <v>0.48680000000000001</v>
      </c>
      <c r="AF416">
        <v>0.17062234440634799</v>
      </c>
      <c r="AG416">
        <v>0.180324985472992</v>
      </c>
      <c r="AH416">
        <v>0.353908442349464</v>
      </c>
      <c r="AI416">
        <v>148.92108603861399</v>
      </c>
      <c r="AJ416">
        <v>6.0511045789386202</v>
      </c>
      <c r="AK416">
        <v>1.12004794948688</v>
      </c>
      <c r="AL416">
        <v>3.6022157252162099</v>
      </c>
      <c r="AM416">
        <v>0.5</v>
      </c>
      <c r="AN416">
        <v>0.973322983168599</v>
      </c>
      <c r="AO416">
        <v>35</v>
      </c>
      <c r="AP416">
        <v>2.56821829855538E-2</v>
      </c>
      <c r="AQ416">
        <v>6.2</v>
      </c>
      <c r="AR416">
        <v>2.7883558238636401</v>
      </c>
      <c r="AS416">
        <v>46902.01</v>
      </c>
      <c r="AT416">
        <v>0.664605222880022</v>
      </c>
      <c r="AU416">
        <v>9879318.75</v>
      </c>
    </row>
    <row r="417" spans="1:47" ht="15" x14ac:dyDescent="0.25">
      <c r="A417" s="150" t="s">
        <v>1182</v>
      </c>
      <c r="B417" s="150" t="s">
        <v>783</v>
      </c>
      <c r="C417" t="s">
        <v>124</v>
      </c>
      <c r="D417" t="s">
        <v>1561</v>
      </c>
      <c r="E417">
        <v>89.795000000000002</v>
      </c>
      <c r="F417" t="s">
        <v>1561</v>
      </c>
      <c r="G417" s="151">
        <v>1264729</v>
      </c>
      <c r="H417">
        <v>0.32569150474792302</v>
      </c>
      <c r="I417">
        <v>1268099</v>
      </c>
      <c r="J417">
        <v>1.8446367214986398E-2</v>
      </c>
      <c r="K417">
        <v>0.71539964068478001</v>
      </c>
      <c r="L417" s="152">
        <v>189648.1403</v>
      </c>
      <c r="M417" s="151">
        <v>43142</v>
      </c>
      <c r="N417">
        <v>73</v>
      </c>
      <c r="O417">
        <v>36.72</v>
      </c>
      <c r="P417">
        <v>0</v>
      </c>
      <c r="Q417">
        <v>103.2</v>
      </c>
      <c r="R417">
        <v>10536.7</v>
      </c>
      <c r="S417">
        <v>1561.1364289999999</v>
      </c>
      <c r="T417">
        <v>1826.5630726235099</v>
      </c>
      <c r="U417">
        <v>0.16772473957815801</v>
      </c>
      <c r="V417">
        <v>0.13940925530730799</v>
      </c>
      <c r="W417">
        <v>6.4055900651845002E-4</v>
      </c>
      <c r="X417">
        <v>9005.6</v>
      </c>
      <c r="Y417">
        <v>79.739999999999995</v>
      </c>
      <c r="Z417">
        <v>62701.626285427599</v>
      </c>
      <c r="AA417">
        <v>13.380952380952399</v>
      </c>
      <c r="AB417">
        <v>19.5778333207926</v>
      </c>
      <c r="AC417">
        <v>8.11</v>
      </c>
      <c r="AD417">
        <v>192.495244019729</v>
      </c>
      <c r="AE417">
        <v>0.46310000000000001</v>
      </c>
      <c r="AF417">
        <v>0.110238231399145</v>
      </c>
      <c r="AG417">
        <v>0.158106013932682</v>
      </c>
      <c r="AH417">
        <v>0.27393997384242202</v>
      </c>
      <c r="AI417">
        <v>155.12801796261201</v>
      </c>
      <c r="AJ417">
        <v>6.6915523833905901</v>
      </c>
      <c r="AK417">
        <v>2.1450858879492598</v>
      </c>
      <c r="AL417">
        <v>3.3873475488900602</v>
      </c>
      <c r="AM417">
        <v>0.5</v>
      </c>
      <c r="AN417">
        <v>1.8035826445984899</v>
      </c>
      <c r="AO417">
        <v>102</v>
      </c>
      <c r="AP417">
        <v>0</v>
      </c>
      <c r="AQ417">
        <v>6.66</v>
      </c>
      <c r="AR417">
        <v>2.5451630858529</v>
      </c>
      <c r="AS417">
        <v>92874.590000000098</v>
      </c>
      <c r="AT417">
        <v>0.62155219733058797</v>
      </c>
      <c r="AU417">
        <v>16449299.189999999</v>
      </c>
    </row>
    <row r="418" spans="1:47" ht="15" x14ac:dyDescent="0.25">
      <c r="A418" s="150" t="s">
        <v>1183</v>
      </c>
      <c r="B418" s="150" t="s">
        <v>578</v>
      </c>
      <c r="C418" t="s">
        <v>237</v>
      </c>
      <c r="D418" t="s">
        <v>1561</v>
      </c>
      <c r="E418">
        <v>109.06</v>
      </c>
      <c r="F418" t="s">
        <v>1561</v>
      </c>
      <c r="G418" s="151">
        <v>-366348</v>
      </c>
      <c r="H418">
        <v>0.37906704184837797</v>
      </c>
      <c r="I418">
        <v>-366348</v>
      </c>
      <c r="J418">
        <v>0</v>
      </c>
      <c r="K418">
        <v>0.82257122502512003</v>
      </c>
      <c r="L418" s="152">
        <v>158502.7942</v>
      </c>
      <c r="M418" s="151">
        <v>68198</v>
      </c>
      <c r="N418">
        <v>16</v>
      </c>
      <c r="O418">
        <v>11.58</v>
      </c>
      <c r="P418">
        <v>0</v>
      </c>
      <c r="Q418">
        <v>-2</v>
      </c>
      <c r="R418">
        <v>16185.2</v>
      </c>
      <c r="S418">
        <v>1039.7615929999999</v>
      </c>
      <c r="T418">
        <v>1144.7646284408099</v>
      </c>
      <c r="U418">
        <v>1.18981765467077E-2</v>
      </c>
      <c r="V418">
        <v>6.5975796241975596E-2</v>
      </c>
      <c r="W418">
        <v>1.69966453069401E-2</v>
      </c>
      <c r="X418">
        <v>14700.6</v>
      </c>
      <c r="Y418">
        <v>73.209999999999994</v>
      </c>
      <c r="Z418">
        <v>82430.579429039703</v>
      </c>
      <c r="AA418">
        <v>16.483146067415699</v>
      </c>
      <c r="AB418">
        <v>14.2024531211583</v>
      </c>
      <c r="AC418">
        <v>14.4</v>
      </c>
      <c r="AD418">
        <v>72.205666180555596</v>
      </c>
      <c r="AE418">
        <v>0.27310000000000001</v>
      </c>
      <c r="AF418">
        <v>0.12686026831705</v>
      </c>
      <c r="AG418">
        <v>0.133029481947539</v>
      </c>
      <c r="AH418">
        <v>0.26628814197460099</v>
      </c>
      <c r="AI418">
        <v>195.81123343146999</v>
      </c>
      <c r="AJ418">
        <v>6.5427091754790103</v>
      </c>
      <c r="AK418">
        <v>0.99574703949468801</v>
      </c>
      <c r="AL418">
        <v>3.54509727550013</v>
      </c>
      <c r="AM418">
        <v>4</v>
      </c>
      <c r="AN418">
        <v>0</v>
      </c>
      <c r="AO418">
        <v>2</v>
      </c>
      <c r="AP418">
        <v>3.4632034632034597E-2</v>
      </c>
      <c r="AQ418" t="s">
        <v>1556</v>
      </c>
      <c r="AR418" t="s">
        <v>1556</v>
      </c>
      <c r="AS418" t="s">
        <v>1556</v>
      </c>
      <c r="AT418" t="s">
        <v>1556</v>
      </c>
      <c r="AU418">
        <v>16828762.350000001</v>
      </c>
    </row>
    <row r="419" spans="1:47" ht="15" x14ac:dyDescent="0.25">
      <c r="A419" s="150" t="s">
        <v>1184</v>
      </c>
      <c r="B419" s="150" t="s">
        <v>670</v>
      </c>
      <c r="C419" t="s">
        <v>664</v>
      </c>
      <c r="D419" t="s">
        <v>1561</v>
      </c>
      <c r="E419">
        <v>97.623999999999995</v>
      </c>
      <c r="F419" t="s">
        <v>1561</v>
      </c>
      <c r="G419" s="151">
        <v>1711045</v>
      </c>
      <c r="H419">
        <v>0.191421806493553</v>
      </c>
      <c r="I419">
        <v>1454857</v>
      </c>
      <c r="J419">
        <v>0</v>
      </c>
      <c r="K419">
        <v>0.65319391816244698</v>
      </c>
      <c r="L419" s="152">
        <v>153999.9002</v>
      </c>
      <c r="M419" s="151">
        <v>41080</v>
      </c>
      <c r="N419">
        <v>24</v>
      </c>
      <c r="O419">
        <v>41.08</v>
      </c>
      <c r="P419">
        <v>0</v>
      </c>
      <c r="Q419">
        <v>1.76000000000001</v>
      </c>
      <c r="R419">
        <v>10807.1</v>
      </c>
      <c r="S419">
        <v>1441.729394</v>
      </c>
      <c r="T419">
        <v>1708.38834392016</v>
      </c>
      <c r="U419">
        <v>0.13733300910975299</v>
      </c>
      <c r="V419">
        <v>0.14744132282011299</v>
      </c>
      <c r="W419">
        <v>6.5520887895554698E-3</v>
      </c>
      <c r="X419">
        <v>9120.2000000000007</v>
      </c>
      <c r="Y419">
        <v>88.7</v>
      </c>
      <c r="Z419">
        <v>60976.843968432899</v>
      </c>
      <c r="AA419">
        <v>17.1485148514851</v>
      </c>
      <c r="AB419">
        <v>16.2539954227734</v>
      </c>
      <c r="AC419">
        <v>7</v>
      </c>
      <c r="AD419">
        <v>205.961342</v>
      </c>
      <c r="AE419">
        <v>0.36809999999999998</v>
      </c>
      <c r="AF419">
        <v>0.104803566334048</v>
      </c>
      <c r="AG419">
        <v>0.23082679738407699</v>
      </c>
      <c r="AH419">
        <v>0.34033847675180701</v>
      </c>
      <c r="AI419">
        <v>168.001013926751</v>
      </c>
      <c r="AJ419">
        <v>6.5212614569055196</v>
      </c>
      <c r="AK419">
        <v>1.3837777649331999</v>
      </c>
      <c r="AL419">
        <v>3.3876829389130201</v>
      </c>
      <c r="AM419">
        <v>2</v>
      </c>
      <c r="AN419">
        <v>1.46016593500808</v>
      </c>
      <c r="AO419">
        <v>61</v>
      </c>
      <c r="AP419">
        <v>0</v>
      </c>
      <c r="AQ419">
        <v>12.51</v>
      </c>
      <c r="AR419">
        <v>3.5346892609885701</v>
      </c>
      <c r="AS419">
        <v>74898.759999999995</v>
      </c>
      <c r="AT419">
        <v>0.72580271683849096</v>
      </c>
      <c r="AU419">
        <v>15580869.710000001</v>
      </c>
    </row>
    <row r="420" spans="1:47" ht="15" x14ac:dyDescent="0.25">
      <c r="A420" s="150" t="s">
        <v>1185</v>
      </c>
      <c r="B420" s="150" t="s">
        <v>671</v>
      </c>
      <c r="C420" t="s">
        <v>664</v>
      </c>
      <c r="D420" t="s">
        <v>1561</v>
      </c>
      <c r="E420">
        <v>105.871</v>
      </c>
      <c r="F420" t="s">
        <v>1561</v>
      </c>
      <c r="G420" s="151">
        <v>-12862</v>
      </c>
      <c r="H420">
        <v>0.83154847770506402</v>
      </c>
      <c r="I420">
        <v>-147629</v>
      </c>
      <c r="J420">
        <v>0</v>
      </c>
      <c r="K420">
        <v>0.84899754884713696</v>
      </c>
      <c r="L420" s="152">
        <v>187064.92800000001</v>
      </c>
      <c r="M420" s="151">
        <v>43019</v>
      </c>
      <c r="N420">
        <v>7</v>
      </c>
      <c r="O420">
        <v>3.53</v>
      </c>
      <c r="P420">
        <v>0</v>
      </c>
      <c r="Q420">
        <v>43.21</v>
      </c>
      <c r="R420">
        <v>12264.4</v>
      </c>
      <c r="S420">
        <v>460.49330400000002</v>
      </c>
      <c r="T420">
        <v>533.96629643034896</v>
      </c>
      <c r="U420">
        <v>0.10331058364314499</v>
      </c>
      <c r="V420">
        <v>0.136669592051223</v>
      </c>
      <c r="W420">
        <v>0</v>
      </c>
      <c r="X420">
        <v>10576.8</v>
      </c>
      <c r="Y420">
        <v>27.21</v>
      </c>
      <c r="Z420">
        <v>59915.0679897097</v>
      </c>
      <c r="AA420">
        <v>17.4838709677419</v>
      </c>
      <c r="AB420">
        <v>16.923678941565601</v>
      </c>
      <c r="AC420">
        <v>6</v>
      </c>
      <c r="AD420">
        <v>76.748884000000004</v>
      </c>
      <c r="AE420">
        <v>0.28489999999999999</v>
      </c>
      <c r="AF420">
        <v>0.107385022300151</v>
      </c>
      <c r="AG420">
        <v>0.18868244347086399</v>
      </c>
      <c r="AH420">
        <v>0.31048443193323999</v>
      </c>
      <c r="AI420">
        <v>288.71212424839098</v>
      </c>
      <c r="AJ420">
        <v>3.9177515607371198</v>
      </c>
      <c r="AK420">
        <v>0.86216916133884902</v>
      </c>
      <c r="AL420">
        <v>2.44697420082738</v>
      </c>
      <c r="AM420">
        <v>0.5</v>
      </c>
      <c r="AN420">
        <v>1.54136516365457</v>
      </c>
      <c r="AO420">
        <v>43</v>
      </c>
      <c r="AP420">
        <v>0</v>
      </c>
      <c r="AQ420">
        <v>4.09</v>
      </c>
      <c r="AR420">
        <v>3.78993125880223</v>
      </c>
      <c r="AS420">
        <v>27782.99</v>
      </c>
      <c r="AT420">
        <v>0.71956650113539</v>
      </c>
      <c r="AU420">
        <v>5647662.21</v>
      </c>
    </row>
    <row r="421" spans="1:47" ht="15" x14ac:dyDescent="0.25">
      <c r="A421" s="150" t="s">
        <v>1186</v>
      </c>
      <c r="B421" s="150" t="s">
        <v>268</v>
      </c>
      <c r="C421" t="s">
        <v>269</v>
      </c>
      <c r="D421" t="s">
        <v>1561</v>
      </c>
      <c r="E421">
        <v>66.747</v>
      </c>
      <c r="F421" t="s">
        <v>1561</v>
      </c>
      <c r="G421" s="151">
        <v>4678547</v>
      </c>
      <c r="H421">
        <v>0.301254894760838</v>
      </c>
      <c r="I421">
        <v>4711521</v>
      </c>
      <c r="J421">
        <v>0</v>
      </c>
      <c r="K421">
        <v>0.67759013471724405</v>
      </c>
      <c r="L421" s="152">
        <v>59096.784200000002</v>
      </c>
      <c r="M421" s="151">
        <v>28225</v>
      </c>
      <c r="N421">
        <v>24</v>
      </c>
      <c r="O421">
        <v>95.75</v>
      </c>
      <c r="P421">
        <v>123.74</v>
      </c>
      <c r="Q421">
        <v>-140.68</v>
      </c>
      <c r="R421">
        <v>14220.6</v>
      </c>
      <c r="S421">
        <v>2747.245015</v>
      </c>
      <c r="T421">
        <v>4027.82074392398</v>
      </c>
      <c r="U421">
        <v>0.99999788369804399</v>
      </c>
      <c r="V421">
        <v>0.18008354125633</v>
      </c>
      <c r="W421">
        <v>0.23530641732732399</v>
      </c>
      <c r="X421">
        <v>9699.4</v>
      </c>
      <c r="Y421">
        <v>193.79</v>
      </c>
      <c r="Z421">
        <v>71670.203416068995</v>
      </c>
      <c r="AA421">
        <v>13.7619047619048</v>
      </c>
      <c r="AB421">
        <v>14.1764023685433</v>
      </c>
      <c r="AC421">
        <v>16.5</v>
      </c>
      <c r="AD421">
        <v>166.499697878788</v>
      </c>
      <c r="AE421">
        <v>0.748</v>
      </c>
      <c r="AF421">
        <v>0.10625138756307299</v>
      </c>
      <c r="AG421">
        <v>0.184526829311604</v>
      </c>
      <c r="AH421">
        <v>0.29758619310046702</v>
      </c>
      <c r="AI421">
        <v>197.53971598343199</v>
      </c>
      <c r="AJ421">
        <v>7.4965364757043602</v>
      </c>
      <c r="AK421">
        <v>1.6089763769371099</v>
      </c>
      <c r="AL421">
        <v>4.5260540455877196</v>
      </c>
      <c r="AM421">
        <v>1</v>
      </c>
      <c r="AN421">
        <v>0.57450399561644105</v>
      </c>
      <c r="AO421">
        <v>5</v>
      </c>
      <c r="AP421">
        <v>0</v>
      </c>
      <c r="AQ421">
        <v>85.4</v>
      </c>
      <c r="AR421">
        <v>2.6839698572481199</v>
      </c>
      <c r="AS421">
        <v>201823.59</v>
      </c>
      <c r="AT421">
        <v>0.37863791013598802</v>
      </c>
      <c r="AU421">
        <v>39067410.729999997</v>
      </c>
    </row>
    <row r="422" spans="1:47" ht="15" x14ac:dyDescent="0.25">
      <c r="A422" s="150" t="s">
        <v>1187</v>
      </c>
      <c r="B422" s="150" t="s">
        <v>682</v>
      </c>
      <c r="C422" t="s">
        <v>143</v>
      </c>
      <c r="D422" t="s">
        <v>1561</v>
      </c>
      <c r="E422">
        <v>74.549000000000007</v>
      </c>
      <c r="F422" t="s">
        <v>1561</v>
      </c>
      <c r="G422" s="151">
        <v>75076</v>
      </c>
      <c r="H422">
        <v>0.31734152112959602</v>
      </c>
      <c r="I422">
        <v>75076</v>
      </c>
      <c r="J422">
        <v>6.6473648095349896E-3</v>
      </c>
      <c r="K422">
        <v>0.59798341544029698</v>
      </c>
      <c r="L422" s="152">
        <v>126133.7994</v>
      </c>
      <c r="M422" s="151">
        <v>33463</v>
      </c>
      <c r="N422">
        <v>25</v>
      </c>
      <c r="O422">
        <v>23.57</v>
      </c>
      <c r="P422">
        <v>0</v>
      </c>
      <c r="Q422">
        <v>-18.760000000000002</v>
      </c>
      <c r="R422">
        <v>14148.7</v>
      </c>
      <c r="S422">
        <v>776.82240200000001</v>
      </c>
      <c r="T422">
        <v>1011.6898228395</v>
      </c>
      <c r="U422">
        <v>0.98817409619451202</v>
      </c>
      <c r="V422">
        <v>0.10979864996220801</v>
      </c>
      <c r="W422">
        <v>1.28729552266439E-3</v>
      </c>
      <c r="X422">
        <v>10864</v>
      </c>
      <c r="Y422">
        <v>69.02</v>
      </c>
      <c r="Z422">
        <v>43573.088959721797</v>
      </c>
      <c r="AA422">
        <v>7.8271604938271597</v>
      </c>
      <c r="AB422">
        <v>11.255033352651401</v>
      </c>
      <c r="AC422">
        <v>8</v>
      </c>
      <c r="AD422">
        <v>97.102800250000001</v>
      </c>
      <c r="AE422">
        <v>0.53439999999999999</v>
      </c>
      <c r="AF422">
        <v>0.123488191126796</v>
      </c>
      <c r="AG422">
        <v>0.14270479154187299</v>
      </c>
      <c r="AH422">
        <v>0.26857125908802498</v>
      </c>
      <c r="AI422">
        <v>230.03970990012701</v>
      </c>
      <c r="AJ422">
        <v>5.2139677112478999</v>
      </c>
      <c r="AK422">
        <v>1.2335299384443199</v>
      </c>
      <c r="AL422">
        <v>2.1011073307218799</v>
      </c>
      <c r="AM422">
        <v>3</v>
      </c>
      <c r="AN422">
        <v>1.3323942213489901</v>
      </c>
      <c r="AO422">
        <v>109</v>
      </c>
      <c r="AP422">
        <v>4.6808510638297898E-2</v>
      </c>
      <c r="AQ422">
        <v>2.59</v>
      </c>
      <c r="AR422">
        <v>7.0764288923635403</v>
      </c>
      <c r="AS422">
        <v>-243817.48</v>
      </c>
      <c r="AT422">
        <v>0.23984461079775399</v>
      </c>
      <c r="AU422">
        <v>10991032.42</v>
      </c>
    </row>
    <row r="423" spans="1:47" ht="15" x14ac:dyDescent="0.25">
      <c r="A423" s="150" t="s">
        <v>1188</v>
      </c>
      <c r="B423" s="150" t="s">
        <v>672</v>
      </c>
      <c r="C423" t="s">
        <v>664</v>
      </c>
      <c r="D423" t="s">
        <v>1561</v>
      </c>
      <c r="E423">
        <v>97.24</v>
      </c>
      <c r="F423" t="s">
        <v>1561</v>
      </c>
      <c r="G423" s="151">
        <v>29413</v>
      </c>
      <c r="H423">
        <v>0.84255188928187996</v>
      </c>
      <c r="I423">
        <v>-34655</v>
      </c>
      <c r="J423">
        <v>0</v>
      </c>
      <c r="K423">
        <v>0.71290134975722896</v>
      </c>
      <c r="L423" s="152">
        <v>190254.61180000001</v>
      </c>
      <c r="M423" s="151">
        <v>38734</v>
      </c>
      <c r="N423">
        <v>50</v>
      </c>
      <c r="O423">
        <v>19.059999999999999</v>
      </c>
      <c r="P423">
        <v>0</v>
      </c>
      <c r="Q423">
        <v>-27.96</v>
      </c>
      <c r="R423">
        <v>15142.2</v>
      </c>
      <c r="S423">
        <v>493.834225</v>
      </c>
      <c r="T423">
        <v>593.34520932148496</v>
      </c>
      <c r="U423">
        <v>0.22650534397448899</v>
      </c>
      <c r="V423">
        <v>0.16339590071951801</v>
      </c>
      <c r="W423">
        <v>1.41747972206665E-2</v>
      </c>
      <c r="X423">
        <v>12602.7</v>
      </c>
      <c r="Y423">
        <v>39.630000000000003</v>
      </c>
      <c r="Z423">
        <v>56304.686853393898</v>
      </c>
      <c r="AA423">
        <v>14.6296296296296</v>
      </c>
      <c r="AB423">
        <v>12.4611209941963</v>
      </c>
      <c r="AC423">
        <v>4</v>
      </c>
      <c r="AD423">
        <v>123.45855625</v>
      </c>
      <c r="AE423">
        <v>0.2969</v>
      </c>
      <c r="AF423">
        <v>0.104859323420862</v>
      </c>
      <c r="AG423">
        <v>0.19550576120906299</v>
      </c>
      <c r="AH423">
        <v>0.30387249443132602</v>
      </c>
      <c r="AI423">
        <v>247.77748038828199</v>
      </c>
      <c r="AJ423">
        <v>7.0219988394995099</v>
      </c>
      <c r="AK423">
        <v>1.1338343099517001</v>
      </c>
      <c r="AL423">
        <v>3.9406838780330302</v>
      </c>
      <c r="AM423">
        <v>0.5</v>
      </c>
      <c r="AN423">
        <v>1.67360404928963</v>
      </c>
      <c r="AO423">
        <v>68</v>
      </c>
      <c r="AP423">
        <v>0.17531831537708101</v>
      </c>
      <c r="AQ423">
        <v>3.82</v>
      </c>
      <c r="AR423">
        <v>3.8496169987122202</v>
      </c>
      <c r="AS423">
        <v>-15233.69</v>
      </c>
      <c r="AT423">
        <v>0.62780851880675803</v>
      </c>
      <c r="AU423">
        <v>7477742.2800000003</v>
      </c>
    </row>
    <row r="424" spans="1:47" ht="15" x14ac:dyDescent="0.25">
      <c r="A424" s="150" t="s">
        <v>1189</v>
      </c>
      <c r="B424" s="150" t="s">
        <v>608</v>
      </c>
      <c r="C424" t="s">
        <v>139</v>
      </c>
      <c r="D424" t="s">
        <v>1561</v>
      </c>
      <c r="E424">
        <v>97.341999999999999</v>
      </c>
      <c r="F424" t="s">
        <v>1561</v>
      </c>
      <c r="G424" s="151">
        <v>1040243</v>
      </c>
      <c r="H424">
        <v>0.59239304096429501</v>
      </c>
      <c r="I424">
        <v>1069014</v>
      </c>
      <c r="J424">
        <v>0</v>
      </c>
      <c r="K424">
        <v>0.71532924257012398</v>
      </c>
      <c r="L424" s="152">
        <v>180101.75210000001</v>
      </c>
      <c r="M424" s="151">
        <v>35568</v>
      </c>
      <c r="N424">
        <v>46</v>
      </c>
      <c r="O424">
        <v>14.07</v>
      </c>
      <c r="P424">
        <v>0</v>
      </c>
      <c r="Q424">
        <v>64.989999999999995</v>
      </c>
      <c r="R424">
        <v>11945.5</v>
      </c>
      <c r="S424">
        <v>951.19000700000004</v>
      </c>
      <c r="T424">
        <v>1119.34877600092</v>
      </c>
      <c r="U424">
        <v>0.23553380328984</v>
      </c>
      <c r="V424">
        <v>0.13890741284879801</v>
      </c>
      <c r="W424">
        <v>3.6239215873091102E-3</v>
      </c>
      <c r="X424">
        <v>10151</v>
      </c>
      <c r="Y424">
        <v>56.32</v>
      </c>
      <c r="Z424">
        <v>62370.632279829602</v>
      </c>
      <c r="AA424">
        <v>16.823529411764699</v>
      </c>
      <c r="AB424">
        <v>16.889027112926101</v>
      </c>
      <c r="AC424">
        <v>7.2</v>
      </c>
      <c r="AD424">
        <v>132.109723194444</v>
      </c>
      <c r="AE424">
        <v>0.23749999999999999</v>
      </c>
      <c r="AF424">
        <v>0.11194334769468101</v>
      </c>
      <c r="AG424">
        <v>0.17175854674846899</v>
      </c>
      <c r="AH424">
        <v>0.28758622018960101</v>
      </c>
      <c r="AI424">
        <v>0</v>
      </c>
      <c r="AJ424" t="s">
        <v>1556</v>
      </c>
      <c r="AK424" t="s">
        <v>1556</v>
      </c>
      <c r="AL424" t="s">
        <v>1556</v>
      </c>
      <c r="AM424">
        <v>2</v>
      </c>
      <c r="AN424">
        <v>1.5675140151781199</v>
      </c>
      <c r="AO424">
        <v>161</v>
      </c>
      <c r="AP424">
        <v>0</v>
      </c>
      <c r="AQ424">
        <v>2.64</v>
      </c>
      <c r="AR424">
        <v>3.4689734397255001</v>
      </c>
      <c r="AS424">
        <v>49971.08</v>
      </c>
      <c r="AT424">
        <v>0.63913506703702005</v>
      </c>
      <c r="AU424">
        <v>11362460.49</v>
      </c>
    </row>
    <row r="425" spans="1:47" ht="15" x14ac:dyDescent="0.25">
      <c r="A425" s="150" t="s">
        <v>1190</v>
      </c>
      <c r="B425" s="150" t="s">
        <v>270</v>
      </c>
      <c r="C425" t="s">
        <v>109</v>
      </c>
      <c r="D425" t="s">
        <v>1561</v>
      </c>
      <c r="E425">
        <v>84.641999999999996</v>
      </c>
      <c r="F425" t="s">
        <v>1561</v>
      </c>
      <c r="G425" s="151">
        <v>4315489</v>
      </c>
      <c r="H425">
        <v>0.17418147624364499</v>
      </c>
      <c r="I425">
        <v>3350113</v>
      </c>
      <c r="J425">
        <v>0</v>
      </c>
      <c r="K425">
        <v>0.75763202597842605</v>
      </c>
      <c r="L425" s="152">
        <v>188330.07509999999</v>
      </c>
      <c r="M425" s="151">
        <v>36002</v>
      </c>
      <c r="N425">
        <v>167</v>
      </c>
      <c r="O425">
        <v>1712.45</v>
      </c>
      <c r="P425">
        <v>438.46</v>
      </c>
      <c r="Q425">
        <v>-112.67</v>
      </c>
      <c r="R425">
        <v>15418.9</v>
      </c>
      <c r="S425">
        <v>9263.5591999999997</v>
      </c>
      <c r="T425">
        <v>11786.999285877</v>
      </c>
      <c r="U425">
        <v>0.39380466235915002</v>
      </c>
      <c r="V425">
        <v>0.16152354378001901</v>
      </c>
      <c r="W425">
        <v>4.2674380166966501E-2</v>
      </c>
      <c r="X425">
        <v>12117.9</v>
      </c>
      <c r="Y425">
        <v>617.13</v>
      </c>
      <c r="Z425">
        <v>76962.328002203707</v>
      </c>
      <c r="AA425">
        <v>14.5325264750378</v>
      </c>
      <c r="AB425">
        <v>15.010709574968001</v>
      </c>
      <c r="AC425">
        <v>51.75</v>
      </c>
      <c r="AD425">
        <v>179.00597487922701</v>
      </c>
      <c r="AE425">
        <v>0.18060000000000001</v>
      </c>
      <c r="AF425">
        <v>0.112570497062944</v>
      </c>
      <c r="AG425">
        <v>0.174273374756479</v>
      </c>
      <c r="AH425">
        <v>0.29306476356692601</v>
      </c>
      <c r="AI425">
        <v>187.005983618046</v>
      </c>
      <c r="AJ425">
        <v>5.2246318017064803</v>
      </c>
      <c r="AK425">
        <v>0.97758514056989898</v>
      </c>
      <c r="AL425">
        <v>2.6218957930338198</v>
      </c>
      <c r="AM425">
        <v>3</v>
      </c>
      <c r="AN425">
        <v>0.17327459745045501</v>
      </c>
      <c r="AO425">
        <v>29</v>
      </c>
      <c r="AP425">
        <v>0.25</v>
      </c>
      <c r="AQ425">
        <v>13.48</v>
      </c>
      <c r="AR425">
        <v>3.1233379097901501</v>
      </c>
      <c r="AS425">
        <v>955437.67</v>
      </c>
      <c r="AT425">
        <v>0.43537141630064702</v>
      </c>
      <c r="AU425">
        <v>142833718.02000001</v>
      </c>
    </row>
    <row r="426" spans="1:47" ht="15" x14ac:dyDescent="0.25">
      <c r="A426" s="150" t="s">
        <v>1191</v>
      </c>
      <c r="B426" s="150" t="s">
        <v>532</v>
      </c>
      <c r="C426" t="s">
        <v>246</v>
      </c>
      <c r="D426" t="s">
        <v>1561</v>
      </c>
      <c r="E426">
        <v>95.438999999999993</v>
      </c>
      <c r="F426" t="s">
        <v>1561</v>
      </c>
      <c r="G426" s="151">
        <v>902229</v>
      </c>
      <c r="H426">
        <v>0.94430937402839898</v>
      </c>
      <c r="I426">
        <v>902229</v>
      </c>
      <c r="J426">
        <v>0</v>
      </c>
      <c r="K426">
        <v>0.62194756009756502</v>
      </c>
      <c r="L426" s="152">
        <v>363886.43900000001</v>
      </c>
      <c r="M426" s="151">
        <v>37076</v>
      </c>
      <c r="N426">
        <v>25</v>
      </c>
      <c r="O426">
        <v>14.05</v>
      </c>
      <c r="P426">
        <v>0</v>
      </c>
      <c r="Q426">
        <v>39.950000000000003</v>
      </c>
      <c r="R426">
        <v>15175.7</v>
      </c>
      <c r="S426">
        <v>806.03319399999998</v>
      </c>
      <c r="T426">
        <v>915.01093256060597</v>
      </c>
      <c r="U426">
        <v>0.23481652171262801</v>
      </c>
      <c r="V426">
        <v>0.14669350701703199</v>
      </c>
      <c r="W426">
        <v>2.3448165833229902E-3</v>
      </c>
      <c r="X426">
        <v>13368.3</v>
      </c>
      <c r="Y426">
        <v>65.760000000000005</v>
      </c>
      <c r="Z426">
        <v>56543.056873479298</v>
      </c>
      <c r="AA426">
        <v>15.3913043478261</v>
      </c>
      <c r="AB426">
        <v>12.257195772506099</v>
      </c>
      <c r="AC426">
        <v>10.62</v>
      </c>
      <c r="AD426">
        <v>75.897664218455702</v>
      </c>
      <c r="AE426">
        <v>0.3206</v>
      </c>
      <c r="AF426">
        <v>0.12521048818592401</v>
      </c>
      <c r="AG426">
        <v>0.164295041829783</v>
      </c>
      <c r="AH426">
        <v>0.29497467905427799</v>
      </c>
      <c r="AI426">
        <v>203.84892486202</v>
      </c>
      <c r="AJ426">
        <v>5.97548284025829</v>
      </c>
      <c r="AK426">
        <v>1.74573090944501</v>
      </c>
      <c r="AL426">
        <v>3.7434491111259902</v>
      </c>
      <c r="AM426">
        <v>2.4</v>
      </c>
      <c r="AN426">
        <v>1.9117560977711601</v>
      </c>
      <c r="AO426">
        <v>146</v>
      </c>
      <c r="AP426">
        <v>4.2207792207792201E-2</v>
      </c>
      <c r="AQ426">
        <v>3.75</v>
      </c>
      <c r="AR426">
        <v>3.6946115864750699</v>
      </c>
      <c r="AS426">
        <v>15305.08</v>
      </c>
      <c r="AT426">
        <v>0.60809461458040703</v>
      </c>
      <c r="AU426">
        <v>12232157.59</v>
      </c>
    </row>
    <row r="427" spans="1:47" ht="15" x14ac:dyDescent="0.25">
      <c r="A427" s="150" t="s">
        <v>1192</v>
      </c>
      <c r="B427" s="150" t="s">
        <v>383</v>
      </c>
      <c r="C427" t="s">
        <v>384</v>
      </c>
      <c r="D427" t="s">
        <v>1561</v>
      </c>
      <c r="E427">
        <v>85.155000000000001</v>
      </c>
      <c r="F427" t="s">
        <v>1561</v>
      </c>
      <c r="G427" s="151">
        <v>-565308</v>
      </c>
      <c r="H427">
        <v>0.413798614501244</v>
      </c>
      <c r="I427">
        <v>-317412</v>
      </c>
      <c r="J427">
        <v>0</v>
      </c>
      <c r="K427">
        <v>0.78942377432178001</v>
      </c>
      <c r="L427" s="152">
        <v>141863.80549999999</v>
      </c>
      <c r="M427" s="151">
        <v>31972</v>
      </c>
      <c r="N427">
        <v>87</v>
      </c>
      <c r="O427">
        <v>62.56</v>
      </c>
      <c r="P427">
        <v>0</v>
      </c>
      <c r="Q427">
        <v>-213.27</v>
      </c>
      <c r="R427">
        <v>12862.4</v>
      </c>
      <c r="S427">
        <v>1322.023365</v>
      </c>
      <c r="T427">
        <v>1627.1196995540399</v>
      </c>
      <c r="U427">
        <v>0.47817597686709601</v>
      </c>
      <c r="V427">
        <v>0.17447628847316199</v>
      </c>
      <c r="W427">
        <v>1.09614484763664E-2</v>
      </c>
      <c r="X427">
        <v>10450.6</v>
      </c>
      <c r="Y427">
        <v>108.97</v>
      </c>
      <c r="Z427">
        <v>55562.966963384402</v>
      </c>
      <c r="AA427">
        <v>13.1491228070175</v>
      </c>
      <c r="AB427">
        <v>12.1319938056346</v>
      </c>
      <c r="AC427">
        <v>9.5</v>
      </c>
      <c r="AD427">
        <v>139.16035421052601</v>
      </c>
      <c r="AE427">
        <v>0.26119999999999999</v>
      </c>
      <c r="AF427">
        <v>9.8835512240652998E-2</v>
      </c>
      <c r="AG427">
        <v>0.20604353351899701</v>
      </c>
      <c r="AH427">
        <v>0.30696751727698202</v>
      </c>
      <c r="AI427">
        <v>0</v>
      </c>
      <c r="AJ427" t="s">
        <v>1556</v>
      </c>
      <c r="AK427" t="s">
        <v>1556</v>
      </c>
      <c r="AL427" t="s">
        <v>1556</v>
      </c>
      <c r="AM427">
        <v>1.5</v>
      </c>
      <c r="AN427">
        <v>1.3725954199069501</v>
      </c>
      <c r="AO427">
        <v>178</v>
      </c>
      <c r="AP427">
        <v>0</v>
      </c>
      <c r="AQ427">
        <v>2.94</v>
      </c>
      <c r="AR427">
        <v>3.1586649811232199</v>
      </c>
      <c r="AS427">
        <v>79952.069999999905</v>
      </c>
      <c r="AT427">
        <v>0.52997046185589403</v>
      </c>
      <c r="AU427">
        <v>17004367.309999999</v>
      </c>
    </row>
    <row r="428" spans="1:47" ht="15" x14ac:dyDescent="0.25">
      <c r="A428" s="150" t="s">
        <v>1193</v>
      </c>
      <c r="B428" s="150" t="s">
        <v>477</v>
      </c>
      <c r="C428" t="s">
        <v>204</v>
      </c>
      <c r="D428" t="s">
        <v>1561</v>
      </c>
      <c r="E428">
        <v>88.126000000000005</v>
      </c>
      <c r="F428" t="s">
        <v>1561</v>
      </c>
      <c r="G428" s="151">
        <v>2587153</v>
      </c>
      <c r="H428">
        <v>0.38879901705541098</v>
      </c>
      <c r="I428">
        <v>2398383</v>
      </c>
      <c r="J428">
        <v>5.1877753815774297E-3</v>
      </c>
      <c r="K428">
        <v>0.69768333694457296</v>
      </c>
      <c r="L428" s="152">
        <v>304886.23830000003</v>
      </c>
      <c r="M428" s="151">
        <v>37045</v>
      </c>
      <c r="N428">
        <v>59</v>
      </c>
      <c r="O428">
        <v>39.46</v>
      </c>
      <c r="P428">
        <v>0</v>
      </c>
      <c r="Q428">
        <v>155.97999999999999</v>
      </c>
      <c r="R428">
        <v>13442.5</v>
      </c>
      <c r="S428">
        <v>1783.321267</v>
      </c>
      <c r="T428">
        <v>2073.1065345976099</v>
      </c>
      <c r="U428">
        <v>0.241178219515957</v>
      </c>
      <c r="V428">
        <v>0.109611729314951</v>
      </c>
      <c r="W428">
        <v>6.4262520792334604E-3</v>
      </c>
      <c r="X428">
        <v>11563.5</v>
      </c>
      <c r="Y428">
        <v>119.04</v>
      </c>
      <c r="Z428">
        <v>72816.480510752706</v>
      </c>
      <c r="AA428">
        <v>15.648</v>
      </c>
      <c r="AB428">
        <v>14.9808574176747</v>
      </c>
      <c r="AC428">
        <v>10.8</v>
      </c>
      <c r="AD428">
        <v>165.12233953703699</v>
      </c>
      <c r="AE428">
        <v>0.30880000000000002</v>
      </c>
      <c r="AF428">
        <v>0.10751652353645701</v>
      </c>
      <c r="AG428">
        <v>0.15023688490322801</v>
      </c>
      <c r="AH428">
        <v>0.27072315860819401</v>
      </c>
      <c r="AI428">
        <v>196.69142430520901</v>
      </c>
      <c r="AJ428">
        <v>5.5770926605923101</v>
      </c>
      <c r="AK428">
        <v>0.77815668084524103</v>
      </c>
      <c r="AL428">
        <v>2.6443313452919899</v>
      </c>
      <c r="AM428">
        <v>2</v>
      </c>
      <c r="AN428">
        <v>0.96373719238617095</v>
      </c>
      <c r="AO428">
        <v>49</v>
      </c>
      <c r="AP428">
        <v>2.65225933202358E-2</v>
      </c>
      <c r="AQ428">
        <v>8.8800000000000008</v>
      </c>
      <c r="AR428">
        <v>4.9823894926033496</v>
      </c>
      <c r="AS428">
        <v>-35110.580000000104</v>
      </c>
      <c r="AT428">
        <v>0.46950784966629</v>
      </c>
      <c r="AU428">
        <v>23972352.41</v>
      </c>
    </row>
    <row r="429" spans="1:47" ht="15" x14ac:dyDescent="0.25">
      <c r="A429" s="150" t="s">
        <v>1194</v>
      </c>
      <c r="B429" s="150" t="s">
        <v>399</v>
      </c>
      <c r="C429" t="s">
        <v>164</v>
      </c>
      <c r="D429" t="s">
        <v>1561</v>
      </c>
      <c r="E429">
        <v>81.881</v>
      </c>
      <c r="F429" t="s">
        <v>1561</v>
      </c>
      <c r="G429" s="151">
        <v>48792</v>
      </c>
      <c r="H429">
        <v>0.20912187488440201</v>
      </c>
      <c r="I429">
        <v>306575</v>
      </c>
      <c r="J429">
        <v>0</v>
      </c>
      <c r="K429">
        <v>0.71932010108440503</v>
      </c>
      <c r="L429" s="152">
        <v>242580.42819999999</v>
      </c>
      <c r="M429" s="151">
        <v>31872</v>
      </c>
      <c r="N429">
        <v>15</v>
      </c>
      <c r="O429">
        <v>18.32</v>
      </c>
      <c r="P429">
        <v>0</v>
      </c>
      <c r="Q429">
        <v>261.58999999999997</v>
      </c>
      <c r="R429">
        <v>12759.4</v>
      </c>
      <c r="S429">
        <v>680.35499800000002</v>
      </c>
      <c r="T429">
        <v>923.13160462574297</v>
      </c>
      <c r="U429">
        <v>1</v>
      </c>
      <c r="V429">
        <v>0.16286838095661299</v>
      </c>
      <c r="W429">
        <v>0</v>
      </c>
      <c r="X429">
        <v>9403.7999999999993</v>
      </c>
      <c r="Y429">
        <v>49.46</v>
      </c>
      <c r="Z429">
        <v>58377.137484836203</v>
      </c>
      <c r="AA429">
        <v>10.137931034482801</v>
      </c>
      <c r="AB429">
        <v>13.755661099878701</v>
      </c>
      <c r="AC429">
        <v>6</v>
      </c>
      <c r="AD429">
        <v>113.39249966666701</v>
      </c>
      <c r="AE429">
        <v>0.46310000000000001</v>
      </c>
      <c r="AF429">
        <v>0.112215299387981</v>
      </c>
      <c r="AG429">
        <v>0.197512303656246</v>
      </c>
      <c r="AH429">
        <v>0.31388079413159597</v>
      </c>
      <c r="AI429">
        <v>231.620257752556</v>
      </c>
      <c r="AJ429">
        <v>5.9630777236267596</v>
      </c>
      <c r="AK429">
        <v>1.7272669814194299</v>
      </c>
      <c r="AL429">
        <v>3.3335545486851501</v>
      </c>
      <c r="AM429">
        <v>2</v>
      </c>
      <c r="AN429">
        <v>1.57682722846449</v>
      </c>
      <c r="AO429">
        <v>34</v>
      </c>
      <c r="AP429">
        <v>0.24635036496350399</v>
      </c>
      <c r="AQ429">
        <v>9.82</v>
      </c>
      <c r="AR429">
        <v>2.81562450399338</v>
      </c>
      <c r="AS429">
        <v>102046.71</v>
      </c>
      <c r="AT429">
        <v>0.72635282937655099</v>
      </c>
      <c r="AU429">
        <v>8680939.3200000003</v>
      </c>
    </row>
    <row r="430" spans="1:47" ht="15" x14ac:dyDescent="0.25">
      <c r="A430" s="150" t="s">
        <v>1195</v>
      </c>
      <c r="B430" s="150" t="s">
        <v>554</v>
      </c>
      <c r="C430" t="s">
        <v>269</v>
      </c>
      <c r="D430" t="s">
        <v>1561</v>
      </c>
      <c r="E430">
        <v>94.619</v>
      </c>
      <c r="F430" t="s">
        <v>1561</v>
      </c>
      <c r="G430" s="151">
        <v>1436452</v>
      </c>
      <c r="H430">
        <v>0.99688391054009196</v>
      </c>
      <c r="I430">
        <v>1436452</v>
      </c>
      <c r="J430">
        <v>0</v>
      </c>
      <c r="K430">
        <v>0.78735884811919499</v>
      </c>
      <c r="L430" s="152">
        <v>211101.5313</v>
      </c>
      <c r="M430" s="151">
        <v>40314</v>
      </c>
      <c r="N430">
        <v>34</v>
      </c>
      <c r="O430">
        <v>11.43</v>
      </c>
      <c r="P430">
        <v>0</v>
      </c>
      <c r="Q430">
        <v>-36.24</v>
      </c>
      <c r="R430">
        <v>17460.400000000001</v>
      </c>
      <c r="S430">
        <v>1501.3998810000001</v>
      </c>
      <c r="T430">
        <v>1716.07364508981</v>
      </c>
      <c r="U430">
        <v>0.26060636140412702</v>
      </c>
      <c r="V430">
        <v>9.4010206598651003E-2</v>
      </c>
      <c r="W430">
        <v>2.6621817082720298E-2</v>
      </c>
      <c r="X430">
        <v>15276.2</v>
      </c>
      <c r="Y430">
        <v>108.13</v>
      </c>
      <c r="Z430">
        <v>77573.9198187367</v>
      </c>
      <c r="AA430">
        <v>17.1465517241379</v>
      </c>
      <c r="AB430">
        <v>13.885137158975301</v>
      </c>
      <c r="AC430">
        <v>9</v>
      </c>
      <c r="AD430">
        <v>166.82220899999999</v>
      </c>
      <c r="AE430">
        <v>0.4037</v>
      </c>
      <c r="AF430">
        <v>0.117734160993908</v>
      </c>
      <c r="AG430">
        <v>0.13324552435870299</v>
      </c>
      <c r="AH430">
        <v>0.25290533483522998</v>
      </c>
      <c r="AI430">
        <v>459.57110342943997</v>
      </c>
      <c r="AJ430">
        <v>5.1632610579710096</v>
      </c>
      <c r="AK430">
        <v>1.2804122318840601</v>
      </c>
      <c r="AL430">
        <v>3.0740701739130398</v>
      </c>
      <c r="AM430">
        <v>0</v>
      </c>
      <c r="AN430">
        <v>1.13575242363398</v>
      </c>
      <c r="AO430">
        <v>24</v>
      </c>
      <c r="AP430">
        <v>0.25</v>
      </c>
      <c r="AQ430">
        <v>23.17</v>
      </c>
      <c r="AR430">
        <v>4.4547801647373104</v>
      </c>
      <c r="AS430">
        <v>-91675.440000000104</v>
      </c>
      <c r="AT430">
        <v>0.32961830832121197</v>
      </c>
      <c r="AU430">
        <v>26215003.07</v>
      </c>
    </row>
    <row r="431" spans="1:47" ht="15" x14ac:dyDescent="0.25">
      <c r="A431" s="150" t="s">
        <v>1196</v>
      </c>
      <c r="B431" s="150" t="s">
        <v>716</v>
      </c>
      <c r="C431" t="s">
        <v>100</v>
      </c>
      <c r="D431" t="s">
        <v>1561</v>
      </c>
      <c r="E431">
        <v>95.03</v>
      </c>
      <c r="F431" t="s">
        <v>1561</v>
      </c>
      <c r="G431" s="151">
        <v>956694</v>
      </c>
      <c r="H431">
        <v>0.334391824452072</v>
      </c>
      <c r="I431">
        <v>1060496</v>
      </c>
      <c r="J431">
        <v>1.2824208413819101E-2</v>
      </c>
      <c r="K431">
        <v>0.80046757712624095</v>
      </c>
      <c r="L431" s="152">
        <v>166589.95540000001</v>
      </c>
      <c r="M431" s="151">
        <v>35585</v>
      </c>
      <c r="N431">
        <v>87</v>
      </c>
      <c r="O431">
        <v>80.42</v>
      </c>
      <c r="P431">
        <v>9.3000000000000007</v>
      </c>
      <c r="Q431">
        <v>192.07</v>
      </c>
      <c r="R431">
        <v>11599.9</v>
      </c>
      <c r="S431">
        <v>4324.2029060000004</v>
      </c>
      <c r="T431">
        <v>5091.0471125653303</v>
      </c>
      <c r="U431">
        <v>0.34778786280201401</v>
      </c>
      <c r="V431">
        <v>0.117368939902377</v>
      </c>
      <c r="W431">
        <v>6.0743770750335798E-3</v>
      </c>
      <c r="X431">
        <v>9852.7000000000007</v>
      </c>
      <c r="Y431">
        <v>270.76</v>
      </c>
      <c r="Z431">
        <v>70375.271753582507</v>
      </c>
      <c r="AA431">
        <v>15.874576271186401</v>
      </c>
      <c r="AB431">
        <v>15.9706120032501</v>
      </c>
      <c r="AC431">
        <v>32</v>
      </c>
      <c r="AD431">
        <v>135.13134081250001</v>
      </c>
      <c r="AE431">
        <v>0.39179999999999998</v>
      </c>
      <c r="AF431">
        <v>0.111660937288574</v>
      </c>
      <c r="AG431">
        <v>0.13876495088515101</v>
      </c>
      <c r="AH431">
        <v>0.25092153634411102</v>
      </c>
      <c r="AI431">
        <v>164.710355985316</v>
      </c>
      <c r="AJ431">
        <v>5.4230134322511603</v>
      </c>
      <c r="AK431">
        <v>1.1016699824918801</v>
      </c>
      <c r="AL431">
        <v>3.5494565322692702</v>
      </c>
      <c r="AM431">
        <v>1.5</v>
      </c>
      <c r="AN431">
        <v>0.90842039209567005</v>
      </c>
      <c r="AO431">
        <v>24</v>
      </c>
      <c r="AP431">
        <v>0.232517482517483</v>
      </c>
      <c r="AQ431">
        <v>69.709999999999994</v>
      </c>
      <c r="AR431">
        <v>3.1789000526678302</v>
      </c>
      <c r="AS431">
        <v>-98584.46</v>
      </c>
      <c r="AT431">
        <v>0.56411681148700399</v>
      </c>
      <c r="AU431">
        <v>50160450.579999998</v>
      </c>
    </row>
    <row r="432" spans="1:47" ht="15" x14ac:dyDescent="0.25">
      <c r="A432" s="150" t="s">
        <v>1197</v>
      </c>
      <c r="B432" s="150" t="s">
        <v>385</v>
      </c>
      <c r="C432" t="s">
        <v>124</v>
      </c>
      <c r="D432" t="s">
        <v>1561</v>
      </c>
      <c r="E432">
        <v>104.941</v>
      </c>
      <c r="F432" t="s">
        <v>1561</v>
      </c>
      <c r="G432" s="151">
        <v>4004873</v>
      </c>
      <c r="H432">
        <v>0.108445191042202</v>
      </c>
      <c r="I432">
        <v>4004873</v>
      </c>
      <c r="J432">
        <v>5.2133013590314799E-3</v>
      </c>
      <c r="K432">
        <v>0.781971796882728</v>
      </c>
      <c r="L432" s="152">
        <v>178779.7224</v>
      </c>
      <c r="M432" s="151">
        <v>55404</v>
      </c>
      <c r="N432">
        <v>134</v>
      </c>
      <c r="O432">
        <v>123.22</v>
      </c>
      <c r="P432">
        <v>0</v>
      </c>
      <c r="Q432">
        <v>-56.97</v>
      </c>
      <c r="R432">
        <v>12047.4</v>
      </c>
      <c r="S432">
        <v>5162.8936999999996</v>
      </c>
      <c r="T432">
        <v>5948.9316790131497</v>
      </c>
      <c r="U432">
        <v>0.10268375039369899</v>
      </c>
      <c r="V432">
        <v>0.105605447386995</v>
      </c>
      <c r="W432">
        <v>1.29145391856509E-2</v>
      </c>
      <c r="X432">
        <v>10455.6</v>
      </c>
      <c r="Y432">
        <v>316.29000000000002</v>
      </c>
      <c r="Z432">
        <v>71414.617692623899</v>
      </c>
      <c r="AA432">
        <v>11.5465465465465</v>
      </c>
      <c r="AB432">
        <v>16.323290967150399</v>
      </c>
      <c r="AC432">
        <v>34</v>
      </c>
      <c r="AD432">
        <v>151.84981470588201</v>
      </c>
      <c r="AE432">
        <v>0.34439999999999998</v>
      </c>
      <c r="AF432">
        <v>0.112228063782967</v>
      </c>
      <c r="AG432">
        <v>0.15540744447369001</v>
      </c>
      <c r="AH432">
        <v>0.27068871592850602</v>
      </c>
      <c r="AI432">
        <v>162.70061884094201</v>
      </c>
      <c r="AJ432">
        <v>6.4944445158725097</v>
      </c>
      <c r="AK432">
        <v>1.0937719730573401</v>
      </c>
      <c r="AL432">
        <v>3.6007200781899198</v>
      </c>
      <c r="AM432">
        <v>2.4</v>
      </c>
      <c r="AN432">
        <v>0.92214495300488497</v>
      </c>
      <c r="AO432">
        <v>28</v>
      </c>
      <c r="AP432">
        <v>9.6741344195519302E-2</v>
      </c>
      <c r="AQ432">
        <v>49.07</v>
      </c>
      <c r="AR432">
        <v>3.82782976692125</v>
      </c>
      <c r="AS432">
        <v>-59023.900000000103</v>
      </c>
      <c r="AT432">
        <v>0.25930441122797299</v>
      </c>
      <c r="AU432">
        <v>62199557.450000003</v>
      </c>
    </row>
    <row r="433" spans="1:47" ht="15" x14ac:dyDescent="0.25">
      <c r="A433" s="150" t="s">
        <v>1198</v>
      </c>
      <c r="B433" s="150" t="s">
        <v>498</v>
      </c>
      <c r="C433" t="s">
        <v>392</v>
      </c>
      <c r="D433" t="s">
        <v>1561</v>
      </c>
      <c r="E433">
        <v>99.037999999999997</v>
      </c>
      <c r="F433" t="s">
        <v>1561</v>
      </c>
      <c r="G433" s="151">
        <v>336635</v>
      </c>
      <c r="H433">
        <v>0.34644972119697598</v>
      </c>
      <c r="I433">
        <v>358215</v>
      </c>
      <c r="J433">
        <v>0</v>
      </c>
      <c r="K433">
        <v>0.76746737171087998</v>
      </c>
      <c r="L433" s="152">
        <v>207451.7568</v>
      </c>
      <c r="M433" s="151">
        <v>33195</v>
      </c>
      <c r="N433">
        <v>13</v>
      </c>
      <c r="O433">
        <v>4.83</v>
      </c>
      <c r="P433">
        <v>0</v>
      </c>
      <c r="Q433">
        <v>188.47</v>
      </c>
      <c r="R433">
        <v>11886.3</v>
      </c>
      <c r="S433">
        <v>488.93321600000002</v>
      </c>
      <c r="T433">
        <v>564.68158513146898</v>
      </c>
      <c r="U433">
        <v>0.25023933739040499</v>
      </c>
      <c r="V433">
        <v>0.102808202337392</v>
      </c>
      <c r="W433">
        <v>0</v>
      </c>
      <c r="X433">
        <v>10291.799999999999</v>
      </c>
      <c r="Y433">
        <v>31.67</v>
      </c>
      <c r="Z433">
        <v>60530.280707293998</v>
      </c>
      <c r="AA433">
        <v>14.675000000000001</v>
      </c>
      <c r="AB433">
        <v>15.4383712030313</v>
      </c>
      <c r="AC433">
        <v>5</v>
      </c>
      <c r="AD433">
        <v>97.7866432</v>
      </c>
      <c r="AE433">
        <v>0.3206</v>
      </c>
      <c r="AF433">
        <v>0.129815310261505</v>
      </c>
      <c r="AG433">
        <v>2.1763465743184801E-2</v>
      </c>
      <c r="AH433">
        <v>0.26518028217898298</v>
      </c>
      <c r="AI433">
        <v>176.658073482167</v>
      </c>
      <c r="AJ433">
        <v>6.3188706092111104</v>
      </c>
      <c r="AK433">
        <v>0.71990159075647797</v>
      </c>
      <c r="AL433">
        <v>4.47786289855744</v>
      </c>
      <c r="AM433">
        <v>4</v>
      </c>
      <c r="AN433">
        <v>0.67269582446742104</v>
      </c>
      <c r="AO433">
        <v>36</v>
      </c>
      <c r="AP433">
        <v>0.105042016806723</v>
      </c>
      <c r="AQ433">
        <v>2</v>
      </c>
      <c r="AR433">
        <v>3.1528846317340702</v>
      </c>
      <c r="AS433">
        <v>63323.23</v>
      </c>
      <c r="AT433">
        <v>0.61865981576783102</v>
      </c>
      <c r="AU433">
        <v>5811616.46</v>
      </c>
    </row>
    <row r="434" spans="1:47" ht="15" x14ac:dyDescent="0.25">
      <c r="A434" s="150" t="s">
        <v>1199</v>
      </c>
      <c r="B434" s="150" t="s">
        <v>484</v>
      </c>
      <c r="C434" t="s">
        <v>216</v>
      </c>
      <c r="D434" t="s">
        <v>1561</v>
      </c>
      <c r="E434">
        <v>95.965999999999994</v>
      </c>
      <c r="F434" t="s">
        <v>1561</v>
      </c>
      <c r="G434" s="151">
        <v>162224</v>
      </c>
      <c r="H434">
        <v>0.23233068828216299</v>
      </c>
      <c r="I434">
        <v>-2337776</v>
      </c>
      <c r="J434">
        <v>0</v>
      </c>
      <c r="K434">
        <v>0.78380863302605697</v>
      </c>
      <c r="L434" s="152">
        <v>141225.07810000001</v>
      </c>
      <c r="M434" s="151">
        <v>47321.5</v>
      </c>
      <c r="N434">
        <v>263</v>
      </c>
      <c r="O434">
        <v>351.67</v>
      </c>
      <c r="P434">
        <v>17.420000000000002</v>
      </c>
      <c r="Q434">
        <v>-92.3</v>
      </c>
      <c r="R434">
        <v>12349.5</v>
      </c>
      <c r="S434">
        <v>10232.349652000001</v>
      </c>
      <c r="T434">
        <v>12795.046682468599</v>
      </c>
      <c r="U434">
        <v>0.30035934976081302</v>
      </c>
      <c r="V434">
        <v>0.13945576016561201</v>
      </c>
      <c r="W434">
        <v>4.6597233598912997E-2</v>
      </c>
      <c r="X434">
        <v>9876.1</v>
      </c>
      <c r="Y434">
        <v>565.65</v>
      </c>
      <c r="Z434">
        <v>76730.670555997494</v>
      </c>
      <c r="AA434">
        <v>13.5103448275862</v>
      </c>
      <c r="AB434">
        <v>18.089542388402698</v>
      </c>
      <c r="AC434">
        <v>86</v>
      </c>
      <c r="AD434">
        <v>118.980809906977</v>
      </c>
      <c r="AE434" t="s">
        <v>1556</v>
      </c>
      <c r="AF434">
        <v>0.112183525878323</v>
      </c>
      <c r="AG434">
        <v>0.126770952964776</v>
      </c>
      <c r="AH434">
        <v>0.26614895469184902</v>
      </c>
      <c r="AI434">
        <v>157.49295663337799</v>
      </c>
      <c r="AJ434">
        <v>6.4053896841683304</v>
      </c>
      <c r="AK434">
        <v>1.4882663046075</v>
      </c>
      <c r="AL434">
        <v>3.8375655575502199</v>
      </c>
      <c r="AM434">
        <v>0.5</v>
      </c>
      <c r="AN434">
        <v>0.57216530079110794</v>
      </c>
      <c r="AO434">
        <v>39</v>
      </c>
      <c r="AP434">
        <v>4.24929178470255E-3</v>
      </c>
      <c r="AQ434">
        <v>36.46</v>
      </c>
      <c r="AR434">
        <v>4.3434895588791003</v>
      </c>
      <c r="AS434">
        <v>63949.589999999902</v>
      </c>
      <c r="AT434">
        <v>0.25495393203924299</v>
      </c>
      <c r="AU434">
        <v>126364880.42</v>
      </c>
    </row>
    <row r="435" spans="1:47" ht="15" x14ac:dyDescent="0.25">
      <c r="A435" s="150" t="s">
        <v>1200</v>
      </c>
      <c r="B435" s="150" t="s">
        <v>499</v>
      </c>
      <c r="C435" t="s">
        <v>392</v>
      </c>
      <c r="D435" t="s">
        <v>1561</v>
      </c>
      <c r="E435">
        <v>97.503</v>
      </c>
      <c r="F435" t="s">
        <v>1561</v>
      </c>
      <c r="G435" s="151">
        <v>-583040</v>
      </c>
      <c r="H435">
        <v>5.78308928860378E-2</v>
      </c>
      <c r="I435">
        <v>-566825</v>
      </c>
      <c r="J435">
        <v>0</v>
      </c>
      <c r="K435">
        <v>0.79536848718527797</v>
      </c>
      <c r="L435" s="152">
        <v>147189.73250000001</v>
      </c>
      <c r="M435" s="151">
        <v>34108</v>
      </c>
      <c r="N435">
        <v>74</v>
      </c>
      <c r="O435">
        <v>46.85</v>
      </c>
      <c r="P435">
        <v>0</v>
      </c>
      <c r="Q435">
        <v>-69.61</v>
      </c>
      <c r="R435">
        <v>12722.2</v>
      </c>
      <c r="S435">
        <v>1127.72028</v>
      </c>
      <c r="T435">
        <v>1335.8007607075999</v>
      </c>
      <c r="U435">
        <v>0.24518956331972699</v>
      </c>
      <c r="V435">
        <v>0.14905194664052701</v>
      </c>
      <c r="W435">
        <v>1.5961404897320799E-2</v>
      </c>
      <c r="X435">
        <v>10740.5</v>
      </c>
      <c r="Y435">
        <v>77.849999999999994</v>
      </c>
      <c r="Z435">
        <v>62564.915093127798</v>
      </c>
      <c r="AA435">
        <v>16.060606060606101</v>
      </c>
      <c r="AB435">
        <v>14.4858096339114</v>
      </c>
      <c r="AC435">
        <v>12</v>
      </c>
      <c r="AD435">
        <v>93.976690000000005</v>
      </c>
      <c r="AE435">
        <v>0.3206</v>
      </c>
      <c r="AF435">
        <v>0.119929022704425</v>
      </c>
      <c r="AG435">
        <v>0.17561726976495001</v>
      </c>
      <c r="AH435">
        <v>0.30185937190932299</v>
      </c>
      <c r="AI435">
        <v>233.11188480178799</v>
      </c>
      <c r="AJ435">
        <v>4.3284247865036001</v>
      </c>
      <c r="AK435">
        <v>1.33977891473458</v>
      </c>
      <c r="AL435">
        <v>1.7459014017536201</v>
      </c>
      <c r="AM435">
        <v>0.5</v>
      </c>
      <c r="AN435">
        <v>1.5705666551453701</v>
      </c>
      <c r="AO435">
        <v>74</v>
      </c>
      <c r="AP435">
        <v>1.9455252918287899E-3</v>
      </c>
      <c r="AQ435">
        <v>5.62</v>
      </c>
      <c r="AR435">
        <v>3.5620816249792102</v>
      </c>
      <c r="AS435">
        <v>1263.78999999998</v>
      </c>
      <c r="AT435">
        <v>0.53393855197259799</v>
      </c>
      <c r="AU435">
        <v>14347131.73</v>
      </c>
    </row>
    <row r="436" spans="1:47" ht="15" x14ac:dyDescent="0.25">
      <c r="A436" s="150" t="s">
        <v>1201</v>
      </c>
      <c r="B436" s="150" t="s">
        <v>271</v>
      </c>
      <c r="C436" t="s">
        <v>272</v>
      </c>
      <c r="D436" t="s">
        <v>1561</v>
      </c>
      <c r="E436">
        <v>81.674000000000007</v>
      </c>
      <c r="F436" t="s">
        <v>1561</v>
      </c>
      <c r="G436" s="151">
        <v>2959419</v>
      </c>
      <c r="H436">
        <v>0.51068891239174496</v>
      </c>
      <c r="I436">
        <v>3073058</v>
      </c>
      <c r="J436">
        <v>0</v>
      </c>
      <c r="K436">
        <v>0.65788700676362399</v>
      </c>
      <c r="L436" s="152">
        <v>120053.4808</v>
      </c>
      <c r="M436" s="151">
        <v>32416</v>
      </c>
      <c r="N436">
        <v>114</v>
      </c>
      <c r="O436">
        <v>70.16</v>
      </c>
      <c r="P436">
        <v>24.58</v>
      </c>
      <c r="Q436">
        <v>-133.37</v>
      </c>
      <c r="R436">
        <v>13356</v>
      </c>
      <c r="S436">
        <v>3051.0038450000002</v>
      </c>
      <c r="T436">
        <v>3800.81432662609</v>
      </c>
      <c r="U436">
        <v>0.50068982295890896</v>
      </c>
      <c r="V436">
        <v>0.15424553488230699</v>
      </c>
      <c r="W436">
        <v>8.6808710658966698E-3</v>
      </c>
      <c r="X436">
        <v>10721.2</v>
      </c>
      <c r="Y436">
        <v>206.85</v>
      </c>
      <c r="Z436">
        <v>65518.060140198198</v>
      </c>
      <c r="AA436">
        <v>13.9627906976744</v>
      </c>
      <c r="AB436">
        <v>14.749837297558599</v>
      </c>
      <c r="AC436">
        <v>25</v>
      </c>
      <c r="AD436">
        <v>122.0401538</v>
      </c>
      <c r="AE436">
        <v>0.26119999999999999</v>
      </c>
      <c r="AF436">
        <v>0.117870164138299</v>
      </c>
      <c r="AG436">
        <v>0.14229410059008399</v>
      </c>
      <c r="AH436">
        <v>0.29092055218750401</v>
      </c>
      <c r="AI436">
        <v>183.47469503107101</v>
      </c>
      <c r="AJ436">
        <v>5.1148826507461802</v>
      </c>
      <c r="AK436">
        <v>1.14035522757073</v>
      </c>
      <c r="AL436">
        <v>2.8432819919182801</v>
      </c>
      <c r="AM436">
        <v>4.5</v>
      </c>
      <c r="AN436">
        <v>1.4574246618739799</v>
      </c>
      <c r="AO436">
        <v>53</v>
      </c>
      <c r="AP436">
        <v>2.49632892804699E-2</v>
      </c>
      <c r="AQ436">
        <v>20.32</v>
      </c>
      <c r="AR436">
        <v>2.3987802590484102</v>
      </c>
      <c r="AS436">
        <v>433055.34</v>
      </c>
      <c r="AT436">
        <v>0.54027208943823002</v>
      </c>
      <c r="AU436">
        <v>40749179.119999997</v>
      </c>
    </row>
    <row r="437" spans="1:47" ht="15" x14ac:dyDescent="0.25">
      <c r="A437" s="150" t="s">
        <v>1202</v>
      </c>
      <c r="B437" s="150" t="s">
        <v>717</v>
      </c>
      <c r="C437" t="s">
        <v>100</v>
      </c>
      <c r="D437" t="s">
        <v>1561</v>
      </c>
      <c r="E437">
        <v>94.631</v>
      </c>
      <c r="F437" t="s">
        <v>1561</v>
      </c>
      <c r="G437" s="151">
        <v>1775252</v>
      </c>
      <c r="H437">
        <v>0.52670967687715298</v>
      </c>
      <c r="I437">
        <v>-4134673</v>
      </c>
      <c r="J437">
        <v>0</v>
      </c>
      <c r="K437">
        <v>0.72130750260745502</v>
      </c>
      <c r="L437" s="152">
        <v>176839.01199999999</v>
      </c>
      <c r="M437" s="151">
        <v>35747</v>
      </c>
      <c r="N437">
        <v>266</v>
      </c>
      <c r="O437">
        <v>161.25</v>
      </c>
      <c r="P437">
        <v>27.88</v>
      </c>
      <c r="Q437">
        <v>-108.7</v>
      </c>
      <c r="R437">
        <v>9945.5</v>
      </c>
      <c r="S437">
        <v>5957.5759779999998</v>
      </c>
      <c r="T437">
        <v>7254.8934270913796</v>
      </c>
      <c r="U437">
        <v>0.42819908305330601</v>
      </c>
      <c r="V437">
        <v>0.131039364648116</v>
      </c>
      <c r="W437">
        <v>8.7067208528347501E-3</v>
      </c>
      <c r="X437">
        <v>8167.1</v>
      </c>
      <c r="Y437">
        <v>310.8</v>
      </c>
      <c r="Z437">
        <v>59359.006016731</v>
      </c>
      <c r="AA437">
        <v>12.7465564738292</v>
      </c>
      <c r="AB437">
        <v>19.168519877734902</v>
      </c>
      <c r="AC437">
        <v>26.08</v>
      </c>
      <c r="AD437">
        <v>228.43466173312899</v>
      </c>
      <c r="AE437">
        <v>0.33250000000000002</v>
      </c>
      <c r="AF437">
        <v>0.105563632565374</v>
      </c>
      <c r="AG437">
        <v>0.182867960901723</v>
      </c>
      <c r="AH437">
        <v>0.290863565098541</v>
      </c>
      <c r="AI437">
        <v>160.99719139830299</v>
      </c>
      <c r="AJ437">
        <v>5.9348361835911501</v>
      </c>
      <c r="AK437">
        <v>1.0037169565230999</v>
      </c>
      <c r="AL437">
        <v>3.4950197205242501</v>
      </c>
      <c r="AM437">
        <v>0</v>
      </c>
      <c r="AN437">
        <v>0.92245789826550895</v>
      </c>
      <c r="AO437">
        <v>29</v>
      </c>
      <c r="AP437">
        <v>7.2188024622272001E-2</v>
      </c>
      <c r="AQ437">
        <v>68.69</v>
      </c>
      <c r="AR437">
        <v>3.26534693222382</v>
      </c>
      <c r="AS437">
        <v>446052.4</v>
      </c>
      <c r="AT437">
        <v>0.45620903703731203</v>
      </c>
      <c r="AU437">
        <v>59251261.359999999</v>
      </c>
    </row>
    <row r="438" spans="1:47" ht="15" x14ac:dyDescent="0.25">
      <c r="A438" s="150" t="s">
        <v>1203</v>
      </c>
      <c r="B438" s="150" t="s">
        <v>596</v>
      </c>
      <c r="C438" t="s">
        <v>233</v>
      </c>
      <c r="D438" t="s">
        <v>1561</v>
      </c>
      <c r="E438">
        <v>89.328999999999994</v>
      </c>
      <c r="F438" t="s">
        <v>1561</v>
      </c>
      <c r="G438" s="151">
        <v>1936607</v>
      </c>
      <c r="H438">
        <v>0.28197446524624098</v>
      </c>
      <c r="I438">
        <v>1936607</v>
      </c>
      <c r="J438">
        <v>0</v>
      </c>
      <c r="K438">
        <v>0.60930783433636004</v>
      </c>
      <c r="L438" s="152">
        <v>177988.3566</v>
      </c>
      <c r="M438" s="151">
        <v>38436</v>
      </c>
      <c r="N438">
        <v>28</v>
      </c>
      <c r="O438">
        <v>50.16</v>
      </c>
      <c r="P438">
        <v>0</v>
      </c>
      <c r="Q438">
        <v>142.9</v>
      </c>
      <c r="R438">
        <v>9666.2999999999993</v>
      </c>
      <c r="S438">
        <v>1265.9666199999999</v>
      </c>
      <c r="T438">
        <v>1473.6694613052</v>
      </c>
      <c r="U438">
        <v>0.29449976651043103</v>
      </c>
      <c r="V438">
        <v>0.106494279446325</v>
      </c>
      <c r="W438">
        <v>1.9796867155944399E-2</v>
      </c>
      <c r="X438">
        <v>8303.9</v>
      </c>
      <c r="Y438">
        <v>76</v>
      </c>
      <c r="Z438">
        <v>47504.513157894697</v>
      </c>
      <c r="AA438">
        <v>14.1842105263158</v>
      </c>
      <c r="AB438">
        <v>16.6574555263158</v>
      </c>
      <c r="AC438">
        <v>7</v>
      </c>
      <c r="AD438">
        <v>180.85237428571401</v>
      </c>
      <c r="AE438">
        <v>0.39179999999999998</v>
      </c>
      <c r="AF438">
        <v>0.129997010666657</v>
      </c>
      <c r="AG438">
        <v>0.139962593396525</v>
      </c>
      <c r="AH438">
        <v>0.27507262335341798</v>
      </c>
      <c r="AI438">
        <v>166.44514687124999</v>
      </c>
      <c r="AJ438">
        <v>4.6073986540998701</v>
      </c>
      <c r="AK438">
        <v>0.85321516368157801</v>
      </c>
      <c r="AL438">
        <v>2.7580445058230598</v>
      </c>
      <c r="AM438">
        <v>0.5</v>
      </c>
      <c r="AN438">
        <v>0.79808534668248299</v>
      </c>
      <c r="AO438">
        <v>35</v>
      </c>
      <c r="AP438">
        <v>0.10479573712255801</v>
      </c>
      <c r="AQ438">
        <v>5.26</v>
      </c>
      <c r="AR438">
        <v>3.0903116502547601</v>
      </c>
      <c r="AS438">
        <v>-24747.98</v>
      </c>
      <c r="AT438">
        <v>0.40506158404432901</v>
      </c>
      <c r="AU438">
        <v>12237204.16</v>
      </c>
    </row>
    <row r="439" spans="1:47" ht="15" x14ac:dyDescent="0.25">
      <c r="A439" s="150" t="s">
        <v>1204</v>
      </c>
      <c r="B439" s="150" t="s">
        <v>678</v>
      </c>
      <c r="C439" t="s">
        <v>228</v>
      </c>
      <c r="D439" t="s">
        <v>1561</v>
      </c>
      <c r="E439">
        <v>86.766999999999996</v>
      </c>
      <c r="F439" t="s">
        <v>1561</v>
      </c>
      <c r="G439" s="151">
        <v>-210671</v>
      </c>
      <c r="H439">
        <v>0.53310003008726503</v>
      </c>
      <c r="I439">
        <v>-204799</v>
      </c>
      <c r="J439">
        <v>0</v>
      </c>
      <c r="K439">
        <v>0.76615733687115095</v>
      </c>
      <c r="L439" s="152">
        <v>126331.8743</v>
      </c>
      <c r="M439" s="151">
        <v>29514</v>
      </c>
      <c r="N439" t="s">
        <v>1556</v>
      </c>
      <c r="O439">
        <v>43.17</v>
      </c>
      <c r="P439">
        <v>0</v>
      </c>
      <c r="Q439">
        <v>62.81</v>
      </c>
      <c r="R439">
        <v>14522</v>
      </c>
      <c r="S439">
        <v>686.73217599999998</v>
      </c>
      <c r="T439">
        <v>813.30643277892898</v>
      </c>
      <c r="U439">
        <v>0.473153611197621</v>
      </c>
      <c r="V439">
        <v>0.122113748169563</v>
      </c>
      <c r="W439">
        <v>0</v>
      </c>
      <c r="X439">
        <v>12261.9</v>
      </c>
      <c r="Y439">
        <v>57</v>
      </c>
      <c r="Z439">
        <v>50140.789473684199</v>
      </c>
      <c r="AA439">
        <v>14.1864406779661</v>
      </c>
      <c r="AB439">
        <v>12.0479329122807</v>
      </c>
      <c r="AC439">
        <v>7.25</v>
      </c>
      <c r="AD439">
        <v>94.721679448275907</v>
      </c>
      <c r="AE439">
        <v>0.23749999999999999</v>
      </c>
      <c r="AF439">
        <v>0.1083297636947</v>
      </c>
      <c r="AG439">
        <v>0.19369257715975</v>
      </c>
      <c r="AH439">
        <v>0.30456382983229802</v>
      </c>
      <c r="AI439">
        <v>221.914751231927</v>
      </c>
      <c r="AJ439">
        <v>6.5596489409170804</v>
      </c>
      <c r="AK439">
        <v>1.9284801438357999</v>
      </c>
      <c r="AL439">
        <v>3.6647971731541502</v>
      </c>
      <c r="AM439">
        <v>0.5</v>
      </c>
      <c r="AN439">
        <v>1.45201786005275</v>
      </c>
      <c r="AO439">
        <v>66</v>
      </c>
      <c r="AP439">
        <v>2.37529691211401E-2</v>
      </c>
      <c r="AQ439">
        <v>3.18</v>
      </c>
      <c r="AR439">
        <v>3.4844636549036698</v>
      </c>
      <c r="AS439">
        <v>-24993.360000000001</v>
      </c>
      <c r="AT439">
        <v>0.50364936187615295</v>
      </c>
      <c r="AU439">
        <v>9972706.6699999999</v>
      </c>
    </row>
    <row r="440" spans="1:47" ht="15" x14ac:dyDescent="0.25">
      <c r="A440" s="150" t="s">
        <v>1205</v>
      </c>
      <c r="B440" s="150" t="s">
        <v>589</v>
      </c>
      <c r="C440" t="s">
        <v>136</v>
      </c>
      <c r="D440" t="s">
        <v>1561</v>
      </c>
      <c r="E440">
        <v>100.694</v>
      </c>
      <c r="F440" t="s">
        <v>1561</v>
      </c>
      <c r="G440" s="151">
        <v>563764</v>
      </c>
      <c r="H440">
        <v>0.30364845865489598</v>
      </c>
      <c r="I440">
        <v>363764</v>
      </c>
      <c r="J440">
        <v>2.7079993530289399E-2</v>
      </c>
      <c r="K440">
        <v>0.63431019836418201</v>
      </c>
      <c r="L440" s="152">
        <v>220173.88099999999</v>
      </c>
      <c r="M440" s="151">
        <v>43708</v>
      </c>
      <c r="N440">
        <v>54</v>
      </c>
      <c r="O440">
        <v>45.94</v>
      </c>
      <c r="P440">
        <v>0</v>
      </c>
      <c r="Q440">
        <v>-51.26</v>
      </c>
      <c r="R440">
        <v>11135.5</v>
      </c>
      <c r="S440">
        <v>1706.6415979999999</v>
      </c>
      <c r="T440">
        <v>1953.8279462589501</v>
      </c>
      <c r="U440">
        <v>0.15806199867395901</v>
      </c>
      <c r="V440">
        <v>9.9133329574449994E-2</v>
      </c>
      <c r="W440">
        <v>5.1505395217725097E-3</v>
      </c>
      <c r="X440">
        <v>9726.7000000000007</v>
      </c>
      <c r="Y440">
        <v>100.49</v>
      </c>
      <c r="Z440">
        <v>60513.523733704802</v>
      </c>
      <c r="AA440">
        <v>13.5</v>
      </c>
      <c r="AB440">
        <v>16.983198308289399</v>
      </c>
      <c r="AC440">
        <v>12.17</v>
      </c>
      <c r="AD440">
        <v>140.23349202958099</v>
      </c>
      <c r="AE440">
        <v>0.42749999999999999</v>
      </c>
      <c r="AF440">
        <v>0.131425217764784</v>
      </c>
      <c r="AG440">
        <v>0.14303500929797</v>
      </c>
      <c r="AH440">
        <v>0.278558828965913</v>
      </c>
      <c r="AI440">
        <v>234.20324482211501</v>
      </c>
      <c r="AJ440">
        <v>5.1439381437624601</v>
      </c>
      <c r="AK440">
        <v>1.13276389100853</v>
      </c>
      <c r="AL440">
        <v>2.3302658237032201</v>
      </c>
      <c r="AM440">
        <v>1</v>
      </c>
      <c r="AN440">
        <v>0.81366754160920096</v>
      </c>
      <c r="AO440">
        <v>18</v>
      </c>
      <c r="AP440">
        <v>0</v>
      </c>
      <c r="AQ440">
        <v>30.72</v>
      </c>
      <c r="AR440">
        <v>2.5187199450837299</v>
      </c>
      <c r="AS440">
        <v>20883.689999999999</v>
      </c>
      <c r="AT440">
        <v>0.27203850109261302</v>
      </c>
      <c r="AU440">
        <v>19004330.41</v>
      </c>
    </row>
    <row r="441" spans="1:47" ht="15" x14ac:dyDescent="0.25">
      <c r="A441" s="150" t="s">
        <v>1206</v>
      </c>
      <c r="B441" s="150" t="s">
        <v>273</v>
      </c>
      <c r="C441" t="s">
        <v>274</v>
      </c>
      <c r="D441" t="s">
        <v>1561</v>
      </c>
      <c r="E441">
        <v>90.492000000000004</v>
      </c>
      <c r="F441" t="s">
        <v>1561</v>
      </c>
      <c r="G441" s="151">
        <v>436272</v>
      </c>
      <c r="H441">
        <v>0.43449043878946397</v>
      </c>
      <c r="I441">
        <v>426507</v>
      </c>
      <c r="J441">
        <v>0</v>
      </c>
      <c r="K441">
        <v>0.75690565875359705</v>
      </c>
      <c r="L441" s="152">
        <v>433033.92249999999</v>
      </c>
      <c r="M441" s="151">
        <v>32169.5</v>
      </c>
      <c r="N441">
        <v>24</v>
      </c>
      <c r="O441">
        <v>14.18</v>
      </c>
      <c r="P441">
        <v>0</v>
      </c>
      <c r="Q441">
        <v>-2.80000000000001</v>
      </c>
      <c r="R441">
        <v>14300.9</v>
      </c>
      <c r="S441">
        <v>1559.4405730000001</v>
      </c>
      <c r="T441">
        <v>1953.1732207472501</v>
      </c>
      <c r="U441">
        <v>0.46255097083459001</v>
      </c>
      <c r="V441">
        <v>0.188667851852794</v>
      </c>
      <c r="W441">
        <v>6.4125559980540497E-4</v>
      </c>
      <c r="X441">
        <v>11418.1</v>
      </c>
      <c r="Y441">
        <v>103.5</v>
      </c>
      <c r="Z441">
        <v>64998</v>
      </c>
      <c r="AA441">
        <v>10.538461538461499</v>
      </c>
      <c r="AB441">
        <v>15.0670586763285</v>
      </c>
      <c r="AC441">
        <v>14</v>
      </c>
      <c r="AD441">
        <v>111.388612357143</v>
      </c>
      <c r="AE441">
        <v>0.46310000000000001</v>
      </c>
      <c r="AF441">
        <v>0.118122062182646</v>
      </c>
      <c r="AG441">
        <v>0.12625551726748799</v>
      </c>
      <c r="AH441">
        <v>0.24516318407469101</v>
      </c>
      <c r="AI441">
        <v>223.04857653591401</v>
      </c>
      <c r="AJ441">
        <v>8.6300698327636098</v>
      </c>
      <c r="AK441">
        <v>1.2856002196469001</v>
      </c>
      <c r="AL441">
        <v>3.8509591439520898</v>
      </c>
      <c r="AM441">
        <v>1</v>
      </c>
      <c r="AN441">
        <v>0.54270194311432196</v>
      </c>
      <c r="AO441">
        <v>48</v>
      </c>
      <c r="AP441">
        <v>3.56612184249629E-2</v>
      </c>
      <c r="AQ441">
        <v>2.96</v>
      </c>
      <c r="AR441">
        <v>4.1265309147374403</v>
      </c>
      <c r="AS441">
        <v>-127498.68</v>
      </c>
      <c r="AT441">
        <v>0.34354912506463597</v>
      </c>
      <c r="AU441">
        <v>22301460.309999999</v>
      </c>
    </row>
    <row r="442" spans="1:47" ht="15" x14ac:dyDescent="0.25">
      <c r="A442" s="150" t="s">
        <v>1207</v>
      </c>
      <c r="B442" s="150" t="s">
        <v>275</v>
      </c>
      <c r="C442" t="s">
        <v>250</v>
      </c>
      <c r="D442" t="s">
        <v>1561</v>
      </c>
      <c r="E442">
        <v>74.8</v>
      </c>
      <c r="F442" t="s">
        <v>1561</v>
      </c>
      <c r="G442" s="151">
        <v>888673</v>
      </c>
      <c r="H442">
        <v>2.2381599111975899E-2</v>
      </c>
      <c r="I442">
        <v>1173700</v>
      </c>
      <c r="J442">
        <v>0</v>
      </c>
      <c r="K442">
        <v>0.563778343009262</v>
      </c>
      <c r="L442" s="152">
        <v>93718.970100000006</v>
      </c>
      <c r="M442" s="151">
        <v>24991</v>
      </c>
      <c r="N442">
        <v>45</v>
      </c>
      <c r="O442">
        <v>312.42</v>
      </c>
      <c r="P442">
        <v>96.17</v>
      </c>
      <c r="Q442">
        <v>-578.13</v>
      </c>
      <c r="R442">
        <v>15067.4</v>
      </c>
      <c r="S442">
        <v>1645.486187</v>
      </c>
      <c r="T442">
        <v>2424.2551326900498</v>
      </c>
      <c r="U442">
        <v>0.97695669018703202</v>
      </c>
      <c r="V442">
        <v>0.223724903258638</v>
      </c>
      <c r="W442">
        <v>1.4068000195251699E-2</v>
      </c>
      <c r="X442">
        <v>10227.200000000001</v>
      </c>
      <c r="Y442">
        <v>135.05000000000001</v>
      </c>
      <c r="Z442">
        <v>56955.900037023297</v>
      </c>
      <c r="AA442">
        <v>14.147887323943699</v>
      </c>
      <c r="AB442">
        <v>12.1842738763421</v>
      </c>
      <c r="AC442">
        <v>17.899999999999999</v>
      </c>
      <c r="AD442">
        <v>91.926602625698294</v>
      </c>
      <c r="AE442">
        <v>0.26119999999999999</v>
      </c>
      <c r="AF442">
        <v>8.7728916449575006E-2</v>
      </c>
      <c r="AG442">
        <v>0.217261899908369</v>
      </c>
      <c r="AH442">
        <v>0.30771433159505401</v>
      </c>
      <c r="AI442">
        <v>241.53530010762699</v>
      </c>
      <c r="AJ442">
        <v>5.7534174460237102</v>
      </c>
      <c r="AK442">
        <v>1.6416188988106499</v>
      </c>
      <c r="AL442">
        <v>2.9768703185110801</v>
      </c>
      <c r="AM442">
        <v>2.5</v>
      </c>
      <c r="AN442">
        <v>0.71265779808354102</v>
      </c>
      <c r="AO442">
        <v>16</v>
      </c>
      <c r="AP442">
        <v>0.02</v>
      </c>
      <c r="AQ442">
        <v>8</v>
      </c>
      <c r="AR442">
        <v>2.3381465412971201</v>
      </c>
      <c r="AS442">
        <v>368663.46</v>
      </c>
      <c r="AT442">
        <v>0.74574041717893502</v>
      </c>
      <c r="AU442">
        <v>24793274.640000001</v>
      </c>
    </row>
    <row r="443" spans="1:47" ht="15" x14ac:dyDescent="0.25">
      <c r="A443" s="150" t="s">
        <v>1208</v>
      </c>
      <c r="B443" s="150" t="s">
        <v>661</v>
      </c>
      <c r="C443" t="s">
        <v>171</v>
      </c>
      <c r="D443" t="s">
        <v>1561</v>
      </c>
      <c r="E443">
        <v>82.004999999999995</v>
      </c>
      <c r="F443" t="s">
        <v>1561</v>
      </c>
      <c r="G443" s="151">
        <v>-443631</v>
      </c>
      <c r="H443">
        <v>0.39969064936340298</v>
      </c>
      <c r="I443">
        <v>-443631</v>
      </c>
      <c r="J443">
        <v>0</v>
      </c>
      <c r="K443">
        <v>0.77884533055332394</v>
      </c>
      <c r="L443" s="152">
        <v>120148.8008</v>
      </c>
      <c r="M443" s="151">
        <v>36686</v>
      </c>
      <c r="N443">
        <v>94</v>
      </c>
      <c r="O443">
        <v>36.51</v>
      </c>
      <c r="P443">
        <v>0</v>
      </c>
      <c r="Q443">
        <v>-31.58</v>
      </c>
      <c r="R443">
        <v>12405.9</v>
      </c>
      <c r="S443">
        <v>1322.3420430000001</v>
      </c>
      <c r="T443">
        <v>1599.3747105606999</v>
      </c>
      <c r="U443">
        <v>0.405261689921176</v>
      </c>
      <c r="V443">
        <v>0.165804815902688</v>
      </c>
      <c r="W443">
        <v>1.4599558489573001E-3</v>
      </c>
      <c r="X443">
        <v>10257</v>
      </c>
      <c r="Y443">
        <v>84.2</v>
      </c>
      <c r="Z443">
        <v>55437.3705463183</v>
      </c>
      <c r="AA443">
        <v>11.635294117647099</v>
      </c>
      <c r="AB443">
        <v>15.704774857482199</v>
      </c>
      <c r="AC443">
        <v>11</v>
      </c>
      <c r="AD443">
        <v>120.212913</v>
      </c>
      <c r="AE443">
        <v>0.39179999999999998</v>
      </c>
      <c r="AF443">
        <v>0.11327691124186499</v>
      </c>
      <c r="AG443">
        <v>0.19548594703715699</v>
      </c>
      <c r="AH443">
        <v>0.31171201389140402</v>
      </c>
      <c r="AI443">
        <v>152.78951544309299</v>
      </c>
      <c r="AJ443">
        <v>10.5881009701049</v>
      </c>
      <c r="AK443">
        <v>0.71370005939417902</v>
      </c>
      <c r="AL443">
        <v>4.7045758265690001</v>
      </c>
      <c r="AM443">
        <v>0</v>
      </c>
      <c r="AN443">
        <v>1.48448793626762</v>
      </c>
      <c r="AO443">
        <v>82</v>
      </c>
      <c r="AP443">
        <v>4.8821548821548801E-2</v>
      </c>
      <c r="AQ443">
        <v>8.7100000000000009</v>
      </c>
      <c r="AR443">
        <v>6.2026481499851203</v>
      </c>
      <c r="AS443">
        <v>-163545.82999999999</v>
      </c>
      <c r="AT443">
        <v>0.38978400520974599</v>
      </c>
      <c r="AU443">
        <v>16404791.949999999</v>
      </c>
    </row>
    <row r="444" spans="1:47" ht="15" x14ac:dyDescent="0.25">
      <c r="A444" s="150" t="s">
        <v>1209</v>
      </c>
      <c r="B444" s="150" t="s">
        <v>276</v>
      </c>
      <c r="C444" t="s">
        <v>145</v>
      </c>
      <c r="D444" t="s">
        <v>1561</v>
      </c>
      <c r="E444">
        <v>78.302999999999997</v>
      </c>
      <c r="F444" t="s">
        <v>1561</v>
      </c>
      <c r="G444" s="151">
        <v>3018246</v>
      </c>
      <c r="H444">
        <v>0.49853674716600399</v>
      </c>
      <c r="I444">
        <v>3018246</v>
      </c>
      <c r="J444">
        <v>0</v>
      </c>
      <c r="K444">
        <v>0.76311164437537604</v>
      </c>
      <c r="L444" s="152">
        <v>252335.0202</v>
      </c>
      <c r="M444" s="151">
        <v>38662</v>
      </c>
      <c r="N444">
        <v>106</v>
      </c>
      <c r="O444">
        <v>136.91999999999999</v>
      </c>
      <c r="P444">
        <v>31</v>
      </c>
      <c r="Q444">
        <v>-62.39</v>
      </c>
      <c r="R444">
        <v>15003.9</v>
      </c>
      <c r="S444">
        <v>5608.3399369999997</v>
      </c>
      <c r="T444">
        <v>7313.78588565054</v>
      </c>
      <c r="U444">
        <v>0.58444304425550397</v>
      </c>
      <c r="V444">
        <v>0.141716118482138</v>
      </c>
      <c r="W444">
        <v>0.22188595912138301</v>
      </c>
      <c r="X444">
        <v>11505.3</v>
      </c>
      <c r="Y444">
        <v>389.32</v>
      </c>
      <c r="Z444">
        <v>68571.773733689493</v>
      </c>
      <c r="AA444">
        <v>13.6058394160584</v>
      </c>
      <c r="AB444">
        <v>14.405476053118299</v>
      </c>
      <c r="AC444">
        <v>42.6</v>
      </c>
      <c r="AD444">
        <v>131.651172230047</v>
      </c>
      <c r="AE444" t="s">
        <v>1556</v>
      </c>
      <c r="AF444">
        <v>0.119181944629212</v>
      </c>
      <c r="AG444">
        <v>0.14329211241210699</v>
      </c>
      <c r="AH444">
        <v>0.26700193607121703</v>
      </c>
      <c r="AI444">
        <v>146.62520625307801</v>
      </c>
      <c r="AJ444">
        <v>8.6149788769390199</v>
      </c>
      <c r="AK444">
        <v>1.44895283367626</v>
      </c>
      <c r="AL444">
        <v>4.4357082731380801</v>
      </c>
      <c r="AM444">
        <v>1.49</v>
      </c>
      <c r="AN444">
        <v>0.60670197177637097</v>
      </c>
      <c r="AO444">
        <v>29</v>
      </c>
      <c r="AP444">
        <v>0.103044496487119</v>
      </c>
      <c r="AQ444">
        <v>49.1</v>
      </c>
      <c r="AR444">
        <v>3.6086824691021802</v>
      </c>
      <c r="AS444">
        <v>-761349.64</v>
      </c>
      <c r="AT444">
        <v>0.38853347019891599</v>
      </c>
      <c r="AU444">
        <v>84147234.019999996</v>
      </c>
    </row>
    <row r="445" spans="1:47" ht="15" x14ac:dyDescent="0.25">
      <c r="A445" s="150" t="s">
        <v>1210</v>
      </c>
      <c r="B445" s="150" t="s">
        <v>407</v>
      </c>
      <c r="C445" t="s">
        <v>104</v>
      </c>
      <c r="D445" t="s">
        <v>1561</v>
      </c>
      <c r="E445">
        <v>86.363</v>
      </c>
      <c r="F445" t="s">
        <v>1561</v>
      </c>
      <c r="G445" s="151">
        <v>374082</v>
      </c>
      <c r="H445">
        <v>0.32109519618520699</v>
      </c>
      <c r="I445">
        <v>254241</v>
      </c>
      <c r="J445">
        <v>7.7838356822000502E-3</v>
      </c>
      <c r="K445">
        <v>0.65428511012812995</v>
      </c>
      <c r="L445" s="152">
        <v>148634.22169999999</v>
      </c>
      <c r="M445" s="151">
        <v>28829.5</v>
      </c>
      <c r="N445">
        <v>25</v>
      </c>
      <c r="O445">
        <v>32.44</v>
      </c>
      <c r="P445">
        <v>0</v>
      </c>
      <c r="Q445">
        <v>4.2699999999999996</v>
      </c>
      <c r="R445">
        <v>13950.4</v>
      </c>
      <c r="S445">
        <v>1044.0996150000001</v>
      </c>
      <c r="T445">
        <v>1277.00419046549</v>
      </c>
      <c r="U445">
        <v>0.411826317932317</v>
      </c>
      <c r="V445">
        <v>0.14087576787393</v>
      </c>
      <c r="W445">
        <v>0</v>
      </c>
      <c r="X445">
        <v>11406.1</v>
      </c>
      <c r="Y445">
        <v>66.86</v>
      </c>
      <c r="Z445">
        <v>52838.468142387101</v>
      </c>
      <c r="AA445">
        <v>12.657142857142899</v>
      </c>
      <c r="AB445">
        <v>15.616207224050299</v>
      </c>
      <c r="AC445">
        <v>9</v>
      </c>
      <c r="AD445">
        <v>116.011068333333</v>
      </c>
      <c r="AE445">
        <v>0.34439999999999998</v>
      </c>
      <c r="AF445">
        <v>0.106658512378682</v>
      </c>
      <c r="AG445">
        <v>0.23475638660738199</v>
      </c>
      <c r="AH445">
        <v>0.345789524345267</v>
      </c>
      <c r="AI445">
        <v>261.90987533311198</v>
      </c>
      <c r="AJ445">
        <v>5.32094613471806</v>
      </c>
      <c r="AK445">
        <v>1.1110309368829101</v>
      </c>
      <c r="AL445">
        <v>2.6861254296789299</v>
      </c>
      <c r="AM445">
        <v>0.5</v>
      </c>
      <c r="AN445">
        <v>1.4391797401930899</v>
      </c>
      <c r="AO445">
        <v>177</v>
      </c>
      <c r="AP445">
        <v>1.2552301255230099E-2</v>
      </c>
      <c r="AQ445">
        <v>3.2</v>
      </c>
      <c r="AR445">
        <v>3.2576451866920402</v>
      </c>
      <c r="AS445">
        <v>-13296.39</v>
      </c>
      <c r="AT445">
        <v>0.51913416113823396</v>
      </c>
      <c r="AU445">
        <v>14565625.24</v>
      </c>
    </row>
    <row r="446" spans="1:47" ht="15" x14ac:dyDescent="0.25">
      <c r="A446" s="150" t="s">
        <v>1211</v>
      </c>
      <c r="B446" s="150" t="s">
        <v>277</v>
      </c>
      <c r="C446" t="s">
        <v>210</v>
      </c>
      <c r="D446" t="s">
        <v>1561</v>
      </c>
      <c r="E446">
        <v>77.89</v>
      </c>
      <c r="F446" t="s">
        <v>1561</v>
      </c>
      <c r="G446" s="151">
        <v>-41793</v>
      </c>
      <c r="H446">
        <v>0.108075845062113</v>
      </c>
      <c r="I446">
        <v>-407697</v>
      </c>
      <c r="J446">
        <v>0</v>
      </c>
      <c r="K446">
        <v>0.73111032261402098</v>
      </c>
      <c r="L446" s="152">
        <v>124884.44349999999</v>
      </c>
      <c r="M446" s="151">
        <v>30955</v>
      </c>
      <c r="N446">
        <v>51</v>
      </c>
      <c r="O446">
        <v>265.01</v>
      </c>
      <c r="P446">
        <v>18</v>
      </c>
      <c r="Q446">
        <v>-218.62</v>
      </c>
      <c r="R446">
        <v>13547.8</v>
      </c>
      <c r="S446">
        <v>2109.1411629999998</v>
      </c>
      <c r="T446">
        <v>3160.39705377992</v>
      </c>
      <c r="U446">
        <v>1</v>
      </c>
      <c r="V446">
        <v>0.218107652095546</v>
      </c>
      <c r="W446">
        <v>5.1041780364702903E-3</v>
      </c>
      <c r="X446">
        <v>9041.2999999999993</v>
      </c>
      <c r="Y446">
        <v>150.53</v>
      </c>
      <c r="Z446">
        <v>62580.654155317898</v>
      </c>
      <c r="AA446">
        <v>13.5316455696203</v>
      </c>
      <c r="AB446">
        <v>14.011434019796701</v>
      </c>
      <c r="AC446">
        <v>23</v>
      </c>
      <c r="AD446">
        <v>91.701789695652195</v>
      </c>
      <c r="AE446">
        <v>0.41560000000000002</v>
      </c>
      <c r="AF446">
        <v>0.116357297784199</v>
      </c>
      <c r="AG446">
        <v>0.17448685223925001</v>
      </c>
      <c r="AH446">
        <v>0.29604823638713701</v>
      </c>
      <c r="AI446">
        <v>216.132048436058</v>
      </c>
      <c r="AJ446">
        <v>6.3949787541159102</v>
      </c>
      <c r="AK446">
        <v>0.96456300605677703</v>
      </c>
      <c r="AL446">
        <v>3.9159547485702602</v>
      </c>
      <c r="AM446">
        <v>4.4000000000000004</v>
      </c>
      <c r="AN446">
        <v>0.98215052111157897</v>
      </c>
      <c r="AO446">
        <v>26</v>
      </c>
      <c r="AP446">
        <v>0</v>
      </c>
      <c r="AQ446">
        <v>23.46</v>
      </c>
      <c r="AR446">
        <v>3.5522374181276102</v>
      </c>
      <c r="AS446">
        <v>-142118.73000000001</v>
      </c>
      <c r="AT446">
        <v>0.42570776841729002</v>
      </c>
      <c r="AU446">
        <v>28574125.5</v>
      </c>
    </row>
    <row r="447" spans="1:47" ht="15" x14ac:dyDescent="0.25">
      <c r="A447" s="150" t="s">
        <v>1212</v>
      </c>
      <c r="B447" s="150" t="s">
        <v>278</v>
      </c>
      <c r="C447" t="s">
        <v>145</v>
      </c>
      <c r="D447" t="s">
        <v>1561</v>
      </c>
      <c r="E447">
        <v>86.263000000000005</v>
      </c>
      <c r="F447" t="s">
        <v>1561</v>
      </c>
      <c r="G447" s="151">
        <v>2253061</v>
      </c>
      <c r="H447">
        <v>0.34395065897634503</v>
      </c>
      <c r="I447">
        <v>2253061</v>
      </c>
      <c r="J447">
        <v>9.0050429617049808E-3</v>
      </c>
      <c r="K447">
        <v>0.62143197614350099</v>
      </c>
      <c r="L447" s="152">
        <v>132514.7286</v>
      </c>
      <c r="M447" s="151">
        <v>35145.5</v>
      </c>
      <c r="N447">
        <v>17</v>
      </c>
      <c r="O447">
        <v>47.47</v>
      </c>
      <c r="P447">
        <v>0</v>
      </c>
      <c r="Q447">
        <v>309.13</v>
      </c>
      <c r="R447">
        <v>10157.6</v>
      </c>
      <c r="S447">
        <v>1601.5086449999999</v>
      </c>
      <c r="T447">
        <v>1939.8605708606799</v>
      </c>
      <c r="U447">
        <v>0.45316432619069602</v>
      </c>
      <c r="V447">
        <v>0.13507923524196799</v>
      </c>
      <c r="W447">
        <v>3.1319299559572501E-2</v>
      </c>
      <c r="X447">
        <v>8385.9</v>
      </c>
      <c r="Y447">
        <v>94.08</v>
      </c>
      <c r="Z447">
        <v>67888.123299319705</v>
      </c>
      <c r="AA447">
        <v>12.9714285714286</v>
      </c>
      <c r="AB447">
        <v>17.022838488520399</v>
      </c>
      <c r="AC447">
        <v>8.1</v>
      </c>
      <c r="AD447">
        <v>197.71711666666701</v>
      </c>
      <c r="AE447">
        <v>0.23749999999999999</v>
      </c>
      <c r="AF447">
        <v>0.13486066913220099</v>
      </c>
      <c r="AG447">
        <v>0.118779063830579</v>
      </c>
      <c r="AH447">
        <v>0.25674473618612798</v>
      </c>
      <c r="AI447">
        <v>134.59808704310799</v>
      </c>
      <c r="AJ447">
        <v>5.5081323065503804</v>
      </c>
      <c r="AK447">
        <v>1.09225324735572</v>
      </c>
      <c r="AL447">
        <v>1.99663077565411</v>
      </c>
      <c r="AM447">
        <v>0.5</v>
      </c>
      <c r="AN447">
        <v>0.96300368280302795</v>
      </c>
      <c r="AO447">
        <v>3</v>
      </c>
      <c r="AP447">
        <v>4.1666666666666699E-2</v>
      </c>
      <c r="AQ447">
        <v>20.67</v>
      </c>
      <c r="AR447">
        <v>2.6902180241423501</v>
      </c>
      <c r="AS447">
        <v>107906.94</v>
      </c>
      <c r="AT447">
        <v>0.36838528725033698</v>
      </c>
      <c r="AU447">
        <v>16267457.050000001</v>
      </c>
    </row>
    <row r="448" spans="1:47" ht="15" x14ac:dyDescent="0.25">
      <c r="A448" s="150" t="s">
        <v>1213</v>
      </c>
      <c r="B448" s="150" t="s">
        <v>728</v>
      </c>
      <c r="C448" t="s">
        <v>98</v>
      </c>
      <c r="D448" t="s">
        <v>1561</v>
      </c>
      <c r="E448">
        <v>105.095</v>
      </c>
      <c r="F448" t="s">
        <v>1561</v>
      </c>
      <c r="G448" s="151">
        <v>-205101</v>
      </c>
      <c r="H448">
        <v>0.48963911170641899</v>
      </c>
      <c r="I448">
        <v>-291425</v>
      </c>
      <c r="J448">
        <v>5.9935489952449303E-3</v>
      </c>
      <c r="K448">
        <v>0.79343798925615805</v>
      </c>
      <c r="L448" s="152">
        <v>386979.0319</v>
      </c>
      <c r="M448" s="151">
        <v>63784</v>
      </c>
      <c r="N448" t="s">
        <v>1556</v>
      </c>
      <c r="O448">
        <v>42.92</v>
      </c>
      <c r="P448">
        <v>0</v>
      </c>
      <c r="Q448">
        <v>-18.829999999999998</v>
      </c>
      <c r="R448">
        <v>14221</v>
      </c>
      <c r="S448">
        <v>2693.8517900000002</v>
      </c>
      <c r="T448">
        <v>3072.8307058525402</v>
      </c>
      <c r="U448">
        <v>5.2838096931828601E-2</v>
      </c>
      <c r="V448">
        <v>9.2832159114440399E-2</v>
      </c>
      <c r="W448">
        <v>5.1029340407773502E-3</v>
      </c>
      <c r="X448">
        <v>12467.1</v>
      </c>
      <c r="Y448">
        <v>164.08</v>
      </c>
      <c r="Z448">
        <v>76483.782301316402</v>
      </c>
      <c r="AA448">
        <v>10.9565217391304</v>
      </c>
      <c r="AB448">
        <v>16.417916808873699</v>
      </c>
      <c r="AC448">
        <v>14.72</v>
      </c>
      <c r="AD448">
        <v>183.006235733696</v>
      </c>
      <c r="AE448">
        <v>0.39179999999999998</v>
      </c>
      <c r="AF448">
        <v>0.10826370900211101</v>
      </c>
      <c r="AG448">
        <v>0.15904209624874299</v>
      </c>
      <c r="AH448">
        <v>0.26825596249799299</v>
      </c>
      <c r="AI448">
        <v>172.028395073658</v>
      </c>
      <c r="AJ448">
        <v>8.5393225137510491</v>
      </c>
      <c r="AK448">
        <v>1.2262619357428199</v>
      </c>
      <c r="AL448">
        <v>4.8906604390411301</v>
      </c>
      <c r="AM448">
        <v>1.75</v>
      </c>
      <c r="AN448">
        <v>1.16126263467762</v>
      </c>
      <c r="AO448">
        <v>50</v>
      </c>
      <c r="AP448">
        <v>7.6530612244898001E-3</v>
      </c>
      <c r="AQ448">
        <v>21.82</v>
      </c>
      <c r="AR448">
        <v>6.6831262068374402</v>
      </c>
      <c r="AS448">
        <v>-147291.60999999999</v>
      </c>
      <c r="AT448">
        <v>0.40044684286229598</v>
      </c>
      <c r="AU448">
        <v>38309198.43</v>
      </c>
    </row>
    <row r="449" spans="1:47" ht="15" x14ac:dyDescent="0.25">
      <c r="A449" s="150" t="s">
        <v>1214</v>
      </c>
      <c r="B449" s="150" t="s">
        <v>492</v>
      </c>
      <c r="C449" t="s">
        <v>122</v>
      </c>
      <c r="D449" t="s">
        <v>1561</v>
      </c>
      <c r="E449">
        <v>82.323999999999998</v>
      </c>
      <c r="F449" t="s">
        <v>1561</v>
      </c>
      <c r="G449" s="151">
        <v>2168446</v>
      </c>
      <c r="H449">
        <v>0.56878129373838004</v>
      </c>
      <c r="I449">
        <v>1236282</v>
      </c>
      <c r="J449">
        <v>1.40272873769867E-2</v>
      </c>
      <c r="K449">
        <v>0.70197734701167402</v>
      </c>
      <c r="L449" s="152">
        <v>104798.11350000001</v>
      </c>
      <c r="M449" s="151">
        <v>36367</v>
      </c>
      <c r="N449">
        <v>179</v>
      </c>
      <c r="O449">
        <v>317.2</v>
      </c>
      <c r="P449">
        <v>69.209999999999994</v>
      </c>
      <c r="Q449">
        <v>529.4</v>
      </c>
      <c r="R449">
        <v>11310.4</v>
      </c>
      <c r="S449">
        <v>7163.1517050000002</v>
      </c>
      <c r="T449">
        <v>9165.4373514627496</v>
      </c>
      <c r="U449">
        <v>0.61800799038082099</v>
      </c>
      <c r="V449">
        <v>0.12005357591404001</v>
      </c>
      <c r="W449">
        <v>0.12953702465247499</v>
      </c>
      <c r="X449">
        <v>8839.5</v>
      </c>
      <c r="Y449">
        <v>402.24</v>
      </c>
      <c r="Z449">
        <v>67448.962708830601</v>
      </c>
      <c r="AA449">
        <v>9.5193236714975793</v>
      </c>
      <c r="AB449">
        <v>17.808153602327</v>
      </c>
      <c r="AC449">
        <v>49</v>
      </c>
      <c r="AD449">
        <v>146.18676948979601</v>
      </c>
      <c r="AE449">
        <v>0.42749999999999999</v>
      </c>
      <c r="AF449">
        <v>0.11351106182182399</v>
      </c>
      <c r="AG449">
        <v>0.167203695758813</v>
      </c>
      <c r="AH449">
        <v>0.28524748147103401</v>
      </c>
      <c r="AI449">
        <v>1.13078716374889</v>
      </c>
      <c r="AJ449">
        <v>869.294409876543</v>
      </c>
      <c r="AK449">
        <v>150.240303703704</v>
      </c>
      <c r="AL449">
        <v>401.15390493827198</v>
      </c>
      <c r="AM449">
        <v>0.5</v>
      </c>
      <c r="AN449">
        <v>7.8413499288032804E-2</v>
      </c>
      <c r="AO449">
        <v>11</v>
      </c>
      <c r="AP449">
        <v>0</v>
      </c>
      <c r="AQ449">
        <v>7</v>
      </c>
      <c r="AR449">
        <v>3.1882434754846201</v>
      </c>
      <c r="AS449">
        <v>341721.39</v>
      </c>
      <c r="AT449">
        <v>0.30179840757369197</v>
      </c>
      <c r="AU449">
        <v>81018056.760000005</v>
      </c>
    </row>
    <row r="450" spans="1:47" ht="15" x14ac:dyDescent="0.25">
      <c r="A450" s="150" t="s">
        <v>1215</v>
      </c>
      <c r="B450" s="150" t="s">
        <v>462</v>
      </c>
      <c r="C450" t="s">
        <v>109</v>
      </c>
      <c r="D450" t="s">
        <v>1561</v>
      </c>
      <c r="E450">
        <v>69.087000000000003</v>
      </c>
      <c r="F450" t="s">
        <v>1561</v>
      </c>
      <c r="G450" s="151">
        <v>1469902</v>
      </c>
      <c r="H450">
        <v>0.254257509970507</v>
      </c>
      <c r="I450">
        <v>1244902</v>
      </c>
      <c r="J450">
        <v>1.4578627168713901E-2</v>
      </c>
      <c r="K450">
        <v>0.535304726777733</v>
      </c>
      <c r="L450" s="152">
        <v>229992.66589999999</v>
      </c>
      <c r="M450" s="151">
        <v>35672</v>
      </c>
      <c r="N450">
        <v>16</v>
      </c>
      <c r="O450">
        <v>86.66</v>
      </c>
      <c r="P450">
        <v>104.84</v>
      </c>
      <c r="Q450">
        <v>-34.72</v>
      </c>
      <c r="R450">
        <v>18093.8</v>
      </c>
      <c r="S450">
        <v>677.52447900000004</v>
      </c>
      <c r="T450">
        <v>917.57836950615399</v>
      </c>
      <c r="U450">
        <v>0.75989276839103004</v>
      </c>
      <c r="V450">
        <v>0.152160576031379</v>
      </c>
      <c r="W450">
        <v>1.0947470135614101E-2</v>
      </c>
      <c r="X450">
        <v>13360.1</v>
      </c>
      <c r="Y450">
        <v>54.72</v>
      </c>
      <c r="Z450">
        <v>67749.342105263204</v>
      </c>
      <c r="AA450">
        <v>13.065573770491801</v>
      </c>
      <c r="AB450">
        <v>12.381660800438601</v>
      </c>
      <c r="AC450">
        <v>10.33</v>
      </c>
      <c r="AD450">
        <v>65.588042497579906</v>
      </c>
      <c r="AE450">
        <v>0.59370000000000001</v>
      </c>
      <c r="AF450">
        <v>0.143326431195061</v>
      </c>
      <c r="AG450">
        <v>0.14704169092186001</v>
      </c>
      <c r="AH450">
        <v>0.29841512047267099</v>
      </c>
      <c r="AI450">
        <v>210.37468669821999</v>
      </c>
      <c r="AJ450">
        <v>5.4576564188193704</v>
      </c>
      <c r="AK450">
        <v>1.6755559375306901</v>
      </c>
      <c r="AL450">
        <v>3.4415005542537198</v>
      </c>
      <c r="AM450">
        <v>4.91</v>
      </c>
      <c r="AN450">
        <v>0.14943711810129101</v>
      </c>
      <c r="AO450">
        <v>4</v>
      </c>
      <c r="AP450">
        <v>5.6338028169014096E-3</v>
      </c>
      <c r="AQ450">
        <v>9</v>
      </c>
      <c r="AR450">
        <v>8.7347406960213405</v>
      </c>
      <c r="AS450">
        <v>-241620.4</v>
      </c>
      <c r="AT450">
        <v>0.19963198341584301</v>
      </c>
      <c r="AU450">
        <v>12258977.68</v>
      </c>
    </row>
    <row r="451" spans="1:47" ht="15" x14ac:dyDescent="0.25">
      <c r="A451" s="150" t="s">
        <v>1216</v>
      </c>
      <c r="B451" s="150" t="s">
        <v>597</v>
      </c>
      <c r="C451" t="s">
        <v>233</v>
      </c>
      <c r="D451" t="s">
        <v>1561</v>
      </c>
      <c r="E451">
        <v>78.126000000000005</v>
      </c>
      <c r="F451" t="s">
        <v>1561</v>
      </c>
      <c r="G451" s="151">
        <v>-264144</v>
      </c>
      <c r="H451">
        <v>0.14653574697167401</v>
      </c>
      <c r="I451">
        <v>-205777</v>
      </c>
      <c r="J451">
        <v>0</v>
      </c>
      <c r="K451">
        <v>0.71843878091690405</v>
      </c>
      <c r="L451" s="152">
        <v>224839.8077</v>
      </c>
      <c r="M451" s="151">
        <v>39403</v>
      </c>
      <c r="N451">
        <v>12</v>
      </c>
      <c r="O451">
        <v>35.869999999999997</v>
      </c>
      <c r="P451">
        <v>5.5</v>
      </c>
      <c r="Q451">
        <v>20.39</v>
      </c>
      <c r="R451">
        <v>14048.1</v>
      </c>
      <c r="S451">
        <v>601.64118900000005</v>
      </c>
      <c r="T451">
        <v>700.07132598939097</v>
      </c>
      <c r="U451">
        <v>0.471912168234213</v>
      </c>
      <c r="V451">
        <v>0.134137386993296</v>
      </c>
      <c r="W451">
        <v>0</v>
      </c>
      <c r="X451">
        <v>12072.9</v>
      </c>
      <c r="Y451">
        <v>50</v>
      </c>
      <c r="Z451">
        <v>54472.06</v>
      </c>
      <c r="AA451">
        <v>13.314814814814801</v>
      </c>
      <c r="AB451">
        <v>12.032823779999999</v>
      </c>
      <c r="AC451">
        <v>8</v>
      </c>
      <c r="AD451">
        <v>75.205148625000007</v>
      </c>
      <c r="AE451">
        <v>0.2969</v>
      </c>
      <c r="AF451">
        <v>0.116131843060332</v>
      </c>
      <c r="AG451">
        <v>0.18634221431105</v>
      </c>
      <c r="AH451">
        <v>0.30594824380840102</v>
      </c>
      <c r="AI451">
        <v>218.42420765510499</v>
      </c>
      <c r="AJ451">
        <v>5.8314327349653396</v>
      </c>
      <c r="AK451">
        <v>1.26463135306248</v>
      </c>
      <c r="AL451">
        <v>3.1583506958976701</v>
      </c>
      <c r="AM451">
        <v>0</v>
      </c>
      <c r="AN451">
        <v>1.8222103865652499</v>
      </c>
      <c r="AO451">
        <v>122</v>
      </c>
      <c r="AP451">
        <v>8.9900110987791299E-2</v>
      </c>
      <c r="AQ451">
        <v>3.03</v>
      </c>
      <c r="AR451">
        <v>3.1895298890002302</v>
      </c>
      <c r="AS451">
        <v>-10313.42</v>
      </c>
      <c r="AT451">
        <v>0.53597837475629795</v>
      </c>
      <c r="AU451">
        <v>8451901.7100000009</v>
      </c>
    </row>
    <row r="452" spans="1:47" ht="15" x14ac:dyDescent="0.25">
      <c r="A452" s="150" t="s">
        <v>1217</v>
      </c>
      <c r="B452" s="150" t="s">
        <v>526</v>
      </c>
      <c r="C452" t="s">
        <v>212</v>
      </c>
      <c r="D452" t="s">
        <v>1561</v>
      </c>
      <c r="E452">
        <v>82.233999999999995</v>
      </c>
      <c r="F452" t="s">
        <v>1561</v>
      </c>
      <c r="G452" s="151">
        <v>895131</v>
      </c>
      <c r="H452">
        <v>0.96915531860190396</v>
      </c>
      <c r="I452">
        <v>907474</v>
      </c>
      <c r="J452">
        <v>0</v>
      </c>
      <c r="K452">
        <v>0.610111027137067</v>
      </c>
      <c r="L452" s="152">
        <v>190080.72949999999</v>
      </c>
      <c r="M452" s="151">
        <v>35786</v>
      </c>
      <c r="N452">
        <v>30</v>
      </c>
      <c r="O452">
        <v>9.07</v>
      </c>
      <c r="P452">
        <v>0</v>
      </c>
      <c r="Q452">
        <v>39.68</v>
      </c>
      <c r="R452">
        <v>13169.4</v>
      </c>
      <c r="S452">
        <v>490.89584000000002</v>
      </c>
      <c r="T452">
        <v>574.12663607870695</v>
      </c>
      <c r="U452">
        <v>0.38866340158841001</v>
      </c>
      <c r="V452">
        <v>0.10840263995718501</v>
      </c>
      <c r="W452">
        <v>0</v>
      </c>
      <c r="X452">
        <v>11260.3</v>
      </c>
      <c r="Y452">
        <v>33.6</v>
      </c>
      <c r="Z452">
        <v>51730.476190476198</v>
      </c>
      <c r="AA452">
        <v>11.3589743589744</v>
      </c>
      <c r="AB452">
        <v>14.6099952380952</v>
      </c>
      <c r="AC452">
        <v>10.4</v>
      </c>
      <c r="AD452">
        <v>47.201523076923102</v>
      </c>
      <c r="AE452">
        <v>0.28489999999999999</v>
      </c>
      <c r="AF452">
        <v>0.127639222746812</v>
      </c>
      <c r="AG452">
        <v>0.17390734974726901</v>
      </c>
      <c r="AH452">
        <v>0.30498133250051601</v>
      </c>
      <c r="AI452">
        <v>185.17166492997799</v>
      </c>
      <c r="AJ452">
        <v>7.7920880088008797</v>
      </c>
      <c r="AK452">
        <v>1.3996427942794301</v>
      </c>
      <c r="AL452">
        <v>3.525699669967</v>
      </c>
      <c r="AM452">
        <v>0.5</v>
      </c>
      <c r="AN452">
        <v>1.6172113152939001</v>
      </c>
      <c r="AO452">
        <v>98</v>
      </c>
      <c r="AP452">
        <v>1.4223194748358901E-2</v>
      </c>
      <c r="AQ452">
        <v>1.69</v>
      </c>
      <c r="AR452">
        <v>2.8701646397307798</v>
      </c>
      <c r="AS452">
        <v>19962.53</v>
      </c>
      <c r="AT452">
        <v>0.57543322790793605</v>
      </c>
      <c r="AU452">
        <v>6464813.9500000002</v>
      </c>
    </row>
    <row r="453" spans="1:47" ht="15" x14ac:dyDescent="0.25">
      <c r="A453" s="150" t="s">
        <v>1218</v>
      </c>
      <c r="B453" s="150" t="s">
        <v>453</v>
      </c>
      <c r="C453" t="s">
        <v>155</v>
      </c>
      <c r="D453" t="s">
        <v>1561</v>
      </c>
      <c r="E453">
        <v>89.878</v>
      </c>
      <c r="F453" t="s">
        <v>1561</v>
      </c>
      <c r="G453" s="151">
        <v>327378</v>
      </c>
      <c r="H453">
        <v>0.45580607595589601</v>
      </c>
      <c r="I453">
        <v>86765</v>
      </c>
      <c r="J453">
        <v>1.2232749049228501E-2</v>
      </c>
      <c r="K453">
        <v>0.58854377180356798</v>
      </c>
      <c r="L453" s="152">
        <v>140761.17939999999</v>
      </c>
      <c r="M453" s="151">
        <v>33453.5</v>
      </c>
      <c r="N453">
        <v>44</v>
      </c>
      <c r="O453">
        <v>17.989999999999998</v>
      </c>
      <c r="P453">
        <v>7.9</v>
      </c>
      <c r="Q453">
        <v>32.67</v>
      </c>
      <c r="R453">
        <v>11191.1</v>
      </c>
      <c r="S453">
        <v>1218.8944779999999</v>
      </c>
      <c r="T453">
        <v>1497.42523247604</v>
      </c>
      <c r="U453">
        <v>0.58425666278225596</v>
      </c>
      <c r="V453">
        <v>0.13786207258541699</v>
      </c>
      <c r="W453">
        <v>0</v>
      </c>
      <c r="X453">
        <v>9109.5</v>
      </c>
      <c r="Y453">
        <v>71.89</v>
      </c>
      <c r="Z453">
        <v>66657.918347475294</v>
      </c>
      <c r="AA453">
        <v>14.935897435897401</v>
      </c>
      <c r="AB453">
        <v>16.954993434413701</v>
      </c>
      <c r="AC453">
        <v>11.11</v>
      </c>
      <c r="AD453">
        <v>109.71147416741699</v>
      </c>
      <c r="AE453">
        <v>0.43940000000000001</v>
      </c>
      <c r="AF453">
        <v>0.122882144685995</v>
      </c>
      <c r="AG453">
        <v>0.176446928680974</v>
      </c>
      <c r="AH453">
        <v>0.303927217155818</v>
      </c>
      <c r="AI453">
        <v>161.77774496407201</v>
      </c>
      <c r="AJ453">
        <v>7.8861840357016098</v>
      </c>
      <c r="AK453">
        <v>1.8372497591155701</v>
      </c>
      <c r="AL453">
        <v>3.8691308382777998</v>
      </c>
      <c r="AM453">
        <v>0.5</v>
      </c>
      <c r="AN453">
        <v>1.67016980515255</v>
      </c>
      <c r="AO453">
        <v>153</v>
      </c>
      <c r="AP453">
        <v>8.7544483985765101E-2</v>
      </c>
      <c r="AQ453">
        <v>2.8</v>
      </c>
      <c r="AR453">
        <v>2.90102948944886</v>
      </c>
      <c r="AS453">
        <v>65994.850000000006</v>
      </c>
      <c r="AT453">
        <v>0.58103197565447195</v>
      </c>
      <c r="AU453">
        <v>13640787.449999999</v>
      </c>
    </row>
    <row r="454" spans="1:47" ht="15" x14ac:dyDescent="0.25">
      <c r="A454" s="150" t="s">
        <v>1219</v>
      </c>
      <c r="B454" s="150" t="s">
        <v>421</v>
      </c>
      <c r="C454" t="s">
        <v>360</v>
      </c>
      <c r="D454" t="s">
        <v>1561</v>
      </c>
      <c r="E454">
        <v>78.847999999999999</v>
      </c>
      <c r="F454" t="s">
        <v>1561</v>
      </c>
      <c r="G454" s="151">
        <v>149817</v>
      </c>
      <c r="H454">
        <v>0.42300176059029398</v>
      </c>
      <c r="I454">
        <v>307086</v>
      </c>
      <c r="J454">
        <v>4.6389789298949997E-3</v>
      </c>
      <c r="K454">
        <v>0.69774982978242805</v>
      </c>
      <c r="L454" s="152">
        <v>132285.274</v>
      </c>
      <c r="M454" s="151">
        <v>30810</v>
      </c>
      <c r="N454">
        <v>9</v>
      </c>
      <c r="O454">
        <v>13.89</v>
      </c>
      <c r="P454">
        <v>0</v>
      </c>
      <c r="Q454">
        <v>-54</v>
      </c>
      <c r="R454">
        <v>15434.9</v>
      </c>
      <c r="S454">
        <v>711.17191500000001</v>
      </c>
      <c r="T454">
        <v>903.17704290227402</v>
      </c>
      <c r="U454">
        <v>0.53312723970546605</v>
      </c>
      <c r="V454">
        <v>0.21243985007478799</v>
      </c>
      <c r="W454">
        <v>3.4030590198433201E-3</v>
      </c>
      <c r="X454">
        <v>12153.6</v>
      </c>
      <c r="Y454">
        <v>105.42</v>
      </c>
      <c r="Z454">
        <v>55301.151394422297</v>
      </c>
      <c r="AA454">
        <v>16.75</v>
      </c>
      <c r="AB454">
        <v>6.7460815310187803</v>
      </c>
      <c r="AC454">
        <v>11</v>
      </c>
      <c r="AD454">
        <v>64.651992272727298</v>
      </c>
      <c r="AE454">
        <v>0.39179999999999998</v>
      </c>
      <c r="AF454">
        <v>0.119260076267811</v>
      </c>
      <c r="AG454">
        <v>0.173616035986046</v>
      </c>
      <c r="AH454">
        <v>0.297971261955916</v>
      </c>
      <c r="AI454">
        <v>398.53936020519001</v>
      </c>
      <c r="AJ454">
        <v>6.6219881099389601</v>
      </c>
      <c r="AK454">
        <v>1.1536152489150799</v>
      </c>
      <c r="AL454">
        <v>1.8399930494301899</v>
      </c>
      <c r="AM454">
        <v>3.1</v>
      </c>
      <c r="AN454">
        <v>1.3478345243179399</v>
      </c>
      <c r="AO454">
        <v>99</v>
      </c>
      <c r="AP454">
        <v>0</v>
      </c>
      <c r="AQ454">
        <v>2.2599999999999998</v>
      </c>
      <c r="AR454">
        <v>3.36583232704232</v>
      </c>
      <c r="AS454">
        <v>-34797.360000000001</v>
      </c>
      <c r="AT454">
        <v>0.60832298505801097</v>
      </c>
      <c r="AU454">
        <v>10976864.220000001</v>
      </c>
    </row>
    <row r="455" spans="1:47" ht="15" x14ac:dyDescent="0.25">
      <c r="A455" s="150" t="s">
        <v>1220</v>
      </c>
      <c r="B455" s="150" t="s">
        <v>386</v>
      </c>
      <c r="C455" t="s">
        <v>267</v>
      </c>
      <c r="D455" t="s">
        <v>1561</v>
      </c>
      <c r="E455">
        <v>92.566000000000003</v>
      </c>
      <c r="F455" t="s">
        <v>1561</v>
      </c>
      <c r="G455" s="151">
        <v>472329</v>
      </c>
      <c r="H455">
        <v>0.52667271037464902</v>
      </c>
      <c r="I455">
        <v>590018</v>
      </c>
      <c r="J455">
        <v>0</v>
      </c>
      <c r="K455">
        <v>0.70404244130537696</v>
      </c>
      <c r="L455" s="152">
        <v>102073.8438</v>
      </c>
      <c r="M455" s="151">
        <v>34292.5</v>
      </c>
      <c r="N455">
        <v>30</v>
      </c>
      <c r="O455">
        <v>52.94</v>
      </c>
      <c r="P455">
        <v>2</v>
      </c>
      <c r="Q455">
        <v>-27.91</v>
      </c>
      <c r="R455">
        <v>13004.5</v>
      </c>
      <c r="S455">
        <v>882.70657100000005</v>
      </c>
      <c r="T455">
        <v>1032.0433832871799</v>
      </c>
      <c r="U455">
        <v>0.38400274693321601</v>
      </c>
      <c r="V455">
        <v>0.13002429433597101</v>
      </c>
      <c r="W455">
        <v>0</v>
      </c>
      <c r="X455">
        <v>11122.8</v>
      </c>
      <c r="Y455">
        <v>75.8</v>
      </c>
      <c r="Z455">
        <v>48783.825857519798</v>
      </c>
      <c r="AA455">
        <v>10.741176470588201</v>
      </c>
      <c r="AB455">
        <v>11.645205422163601</v>
      </c>
      <c r="AC455">
        <v>10.96</v>
      </c>
      <c r="AD455">
        <v>80.538920711678799</v>
      </c>
      <c r="AE455">
        <v>0.30880000000000002</v>
      </c>
      <c r="AF455">
        <v>0.112610294151437</v>
      </c>
      <c r="AG455">
        <v>0.18810498171241299</v>
      </c>
      <c r="AH455">
        <v>0.30114300131034899</v>
      </c>
      <c r="AI455">
        <v>221.50056023543499</v>
      </c>
      <c r="AJ455">
        <v>6.1260907324058902</v>
      </c>
      <c r="AK455">
        <v>1.3520743657937799</v>
      </c>
      <c r="AL455">
        <v>2.9332310761047502</v>
      </c>
      <c r="AM455">
        <v>4</v>
      </c>
      <c r="AN455">
        <v>0.87015375258065297</v>
      </c>
      <c r="AO455">
        <v>9</v>
      </c>
      <c r="AP455">
        <v>0</v>
      </c>
      <c r="AQ455">
        <v>18.440000000000001</v>
      </c>
      <c r="AR455">
        <v>3.1828908485029999</v>
      </c>
      <c r="AS455">
        <v>49485.81</v>
      </c>
      <c r="AT455">
        <v>0.66480504060706502</v>
      </c>
      <c r="AU455">
        <v>11479196.73</v>
      </c>
    </row>
    <row r="456" spans="1:47" ht="15" x14ac:dyDescent="0.25">
      <c r="A456" s="150" t="s">
        <v>1221</v>
      </c>
      <c r="B456" s="150" t="s">
        <v>598</v>
      </c>
      <c r="C456" t="s">
        <v>233</v>
      </c>
      <c r="D456" t="s">
        <v>1561</v>
      </c>
      <c r="E456">
        <v>91.119</v>
      </c>
      <c r="F456" t="s">
        <v>1561</v>
      </c>
      <c r="G456" s="151">
        <v>779670</v>
      </c>
      <c r="H456">
        <v>0.12685067344026699</v>
      </c>
      <c r="I456">
        <v>629670</v>
      </c>
      <c r="J456">
        <v>0</v>
      </c>
      <c r="K456">
        <v>0.70240804171837801</v>
      </c>
      <c r="L456" s="152">
        <v>178257.12729999999</v>
      </c>
      <c r="M456" s="151">
        <v>37562</v>
      </c>
      <c r="N456">
        <v>0</v>
      </c>
      <c r="O456">
        <v>81.260000000000005</v>
      </c>
      <c r="P456">
        <v>0</v>
      </c>
      <c r="Q456">
        <v>218.76</v>
      </c>
      <c r="R456">
        <v>11429.4</v>
      </c>
      <c r="S456">
        <v>1764.3884479999999</v>
      </c>
      <c r="T456">
        <v>2050.0432789996798</v>
      </c>
      <c r="U456">
        <v>0.351278549064724</v>
      </c>
      <c r="V456">
        <v>0.107685987297963</v>
      </c>
      <c r="W456">
        <v>3.1787795971785901E-3</v>
      </c>
      <c r="X456">
        <v>9836.9</v>
      </c>
      <c r="Y456">
        <v>114.86</v>
      </c>
      <c r="Z456">
        <v>62847.190666898801</v>
      </c>
      <c r="AA456">
        <v>14.319148936170199</v>
      </c>
      <c r="AB456">
        <v>15.361208845551101</v>
      </c>
      <c r="AC456">
        <v>14.26</v>
      </c>
      <c r="AD456">
        <v>123.729905189341</v>
      </c>
      <c r="AE456">
        <v>0.42749999999999999</v>
      </c>
      <c r="AF456">
        <v>0.106434808136997</v>
      </c>
      <c r="AG456">
        <v>0.19346497386839501</v>
      </c>
      <c r="AH456">
        <v>0.30188975818098202</v>
      </c>
      <c r="AI456">
        <v>153.594295126557</v>
      </c>
      <c r="AJ456">
        <v>5.5920053505535101</v>
      </c>
      <c r="AK456">
        <v>1.3928622140221401</v>
      </c>
      <c r="AL456">
        <v>3.16440974169742</v>
      </c>
      <c r="AM456">
        <v>0.5</v>
      </c>
      <c r="AN456">
        <v>2.3311213622758999</v>
      </c>
      <c r="AO456">
        <v>121</v>
      </c>
      <c r="AP456">
        <v>0</v>
      </c>
      <c r="AQ456">
        <v>8.69</v>
      </c>
      <c r="AR456">
        <v>3.3022919698475901</v>
      </c>
      <c r="AS456">
        <v>207731.81</v>
      </c>
      <c r="AT456">
        <v>0.58891352604356995</v>
      </c>
      <c r="AU456">
        <v>20165974.649999999</v>
      </c>
    </row>
    <row r="457" spans="1:47" ht="15" x14ac:dyDescent="0.25">
      <c r="A457" s="150" t="s">
        <v>1222</v>
      </c>
      <c r="B457" s="150" t="s">
        <v>454</v>
      </c>
      <c r="C457" t="s">
        <v>155</v>
      </c>
      <c r="D457" t="s">
        <v>1561</v>
      </c>
      <c r="E457">
        <v>88.716999999999999</v>
      </c>
      <c r="F457" t="s">
        <v>1561</v>
      </c>
      <c r="G457" s="151">
        <v>1878510</v>
      </c>
      <c r="H457">
        <v>0.29824545670393499</v>
      </c>
      <c r="I457">
        <v>1846092</v>
      </c>
      <c r="J457">
        <v>0</v>
      </c>
      <c r="K457">
        <v>0.71735701645394201</v>
      </c>
      <c r="L457" s="152">
        <v>217515.53779999999</v>
      </c>
      <c r="M457" s="151">
        <v>32740</v>
      </c>
      <c r="N457">
        <v>173</v>
      </c>
      <c r="O457">
        <v>47.86</v>
      </c>
      <c r="P457">
        <v>0</v>
      </c>
      <c r="Q457">
        <v>3.55000000000001</v>
      </c>
      <c r="R457">
        <v>11770.6</v>
      </c>
      <c r="S457">
        <v>1744.0198330000001</v>
      </c>
      <c r="T457">
        <v>2114.35559853218</v>
      </c>
      <c r="U457">
        <v>0.57043429333524098</v>
      </c>
      <c r="V457">
        <v>0.129208097715481</v>
      </c>
      <c r="W457">
        <v>0</v>
      </c>
      <c r="X457">
        <v>9708.9</v>
      </c>
      <c r="Y457">
        <v>112.03</v>
      </c>
      <c r="Z457">
        <v>58157.750870302603</v>
      </c>
      <c r="AA457">
        <v>13.2148760330579</v>
      </c>
      <c r="AB457">
        <v>15.5674358029099</v>
      </c>
      <c r="AC457">
        <v>13.75</v>
      </c>
      <c r="AD457">
        <v>126.837806036364</v>
      </c>
      <c r="AE457">
        <v>0.28489999999999999</v>
      </c>
      <c r="AF457">
        <v>0.107335765001116</v>
      </c>
      <c r="AG457">
        <v>0.227018234226087</v>
      </c>
      <c r="AH457">
        <v>0.33561897830049497</v>
      </c>
      <c r="AI457">
        <v>188.92847074635301</v>
      </c>
      <c r="AJ457">
        <v>6.0103275011760404</v>
      </c>
      <c r="AK457">
        <v>1.1265040137179601</v>
      </c>
      <c r="AL457">
        <v>2.9093686702377899</v>
      </c>
      <c r="AM457">
        <v>1.8</v>
      </c>
      <c r="AN457">
        <v>1.1723417890188499</v>
      </c>
      <c r="AO457">
        <v>376</v>
      </c>
      <c r="AP457">
        <v>0</v>
      </c>
      <c r="AQ457">
        <v>1.1299999999999999</v>
      </c>
      <c r="AR457">
        <v>2.9544577135756902</v>
      </c>
      <c r="AS457">
        <v>68359</v>
      </c>
      <c r="AT457">
        <v>0.50440621591511703</v>
      </c>
      <c r="AU457">
        <v>20528083.059999999</v>
      </c>
    </row>
    <row r="458" spans="1:47" ht="15" x14ac:dyDescent="0.25">
      <c r="A458" s="150" t="s">
        <v>1520</v>
      </c>
      <c r="B458" s="150" t="s">
        <v>527</v>
      </c>
      <c r="C458" t="s">
        <v>179</v>
      </c>
      <c r="D458" t="s">
        <v>1561</v>
      </c>
      <c r="E458">
        <v>89.463999999999999</v>
      </c>
      <c r="F458" t="s">
        <v>1561</v>
      </c>
      <c r="G458" s="151">
        <v>536295</v>
      </c>
      <c r="H458">
        <v>0.249684954865416</v>
      </c>
      <c r="I458">
        <v>239740</v>
      </c>
      <c r="J458">
        <v>0</v>
      </c>
      <c r="K458">
        <v>0.66362880390345902</v>
      </c>
      <c r="L458" s="152">
        <v>144488.04569999999</v>
      </c>
      <c r="M458" s="151">
        <v>37420</v>
      </c>
      <c r="N458">
        <v>63</v>
      </c>
      <c r="O458">
        <v>24.01</v>
      </c>
      <c r="P458">
        <v>0</v>
      </c>
      <c r="Q458">
        <v>-10.92</v>
      </c>
      <c r="R458">
        <v>12096.5</v>
      </c>
      <c r="S458">
        <v>979.22107100000005</v>
      </c>
      <c r="T458">
        <v>1161.02981497205</v>
      </c>
      <c r="U458">
        <v>0.28127683437073397</v>
      </c>
      <c r="V458">
        <v>0.14983479455784701</v>
      </c>
      <c r="W458">
        <v>1.3016958455543701E-3</v>
      </c>
      <c r="X458">
        <v>10202.299999999999</v>
      </c>
      <c r="Y458">
        <v>70.64</v>
      </c>
      <c r="Z458">
        <v>56588.554218573001</v>
      </c>
      <c r="AA458">
        <v>14.1547619047619</v>
      </c>
      <c r="AB458">
        <v>13.8621329416761</v>
      </c>
      <c r="AC458">
        <v>5.13</v>
      </c>
      <c r="AD458">
        <v>190.88130038986401</v>
      </c>
      <c r="AE458">
        <v>0.28489999999999999</v>
      </c>
      <c r="AF458">
        <v>0.104815499705569</v>
      </c>
      <c r="AG458">
        <v>0.22377080403513799</v>
      </c>
      <c r="AH458">
        <v>0.33354765033942302</v>
      </c>
      <c r="AI458">
        <v>170.925651986915</v>
      </c>
      <c r="AJ458">
        <v>7.2515314803971904</v>
      </c>
      <c r="AK458">
        <v>2.2012807843512099</v>
      </c>
      <c r="AL458">
        <v>3.9218462246226999</v>
      </c>
      <c r="AM458">
        <v>0.5</v>
      </c>
      <c r="AN458">
        <v>1.4163429477774301</v>
      </c>
      <c r="AO458">
        <v>143</v>
      </c>
      <c r="AP458">
        <v>0</v>
      </c>
      <c r="AQ458">
        <v>2.17</v>
      </c>
      <c r="AR458">
        <v>3.60971571518854</v>
      </c>
      <c r="AS458">
        <v>23506.91</v>
      </c>
      <c r="AT458">
        <v>0.45117493187603203</v>
      </c>
      <c r="AU458">
        <v>11845182.93</v>
      </c>
    </row>
    <row r="459" spans="1:47" ht="15" x14ac:dyDescent="0.25">
      <c r="A459" s="150" t="s">
        <v>1223</v>
      </c>
      <c r="B459" s="150" t="s">
        <v>553</v>
      </c>
      <c r="C459" t="s">
        <v>269</v>
      </c>
      <c r="D459" t="s">
        <v>1561</v>
      </c>
      <c r="E459">
        <v>92.626000000000005</v>
      </c>
      <c r="F459" t="s">
        <v>1561</v>
      </c>
      <c r="G459" s="151">
        <v>3520984</v>
      </c>
      <c r="H459">
        <v>0.38435778431797302</v>
      </c>
      <c r="I459">
        <v>3986828</v>
      </c>
      <c r="J459">
        <v>1.6320927186575099E-3</v>
      </c>
      <c r="K459">
        <v>0.66002600763916597</v>
      </c>
      <c r="L459" s="152">
        <v>256305.62340000001</v>
      </c>
      <c r="M459" s="151">
        <v>45653.5</v>
      </c>
      <c r="N459">
        <v>151</v>
      </c>
      <c r="O459">
        <v>141.05000000000001</v>
      </c>
      <c r="P459">
        <v>0</v>
      </c>
      <c r="Q459">
        <v>-67.42</v>
      </c>
      <c r="R459">
        <v>11066.4</v>
      </c>
      <c r="S459">
        <v>4217.4225770000003</v>
      </c>
      <c r="T459">
        <v>4888.7254468955198</v>
      </c>
      <c r="U459">
        <v>0.22436040940272101</v>
      </c>
      <c r="V459">
        <v>0.12572121368429801</v>
      </c>
      <c r="W459">
        <v>3.05423197813929E-2</v>
      </c>
      <c r="X459">
        <v>9546.7999999999993</v>
      </c>
      <c r="Y459">
        <v>230.74</v>
      </c>
      <c r="Z459">
        <v>68972.044812342894</v>
      </c>
      <c r="AA459">
        <v>14.8163265306122</v>
      </c>
      <c r="AB459">
        <v>18.277813023316298</v>
      </c>
      <c r="AC459">
        <v>27.87</v>
      </c>
      <c r="AD459">
        <v>151.324814388231</v>
      </c>
      <c r="AE459">
        <v>0.55810000000000004</v>
      </c>
      <c r="AF459">
        <v>0.106862525852018</v>
      </c>
      <c r="AG459">
        <v>0.17651242816509399</v>
      </c>
      <c r="AH459">
        <v>0.28819472220882802</v>
      </c>
      <c r="AI459">
        <v>119.925141663128</v>
      </c>
      <c r="AJ459">
        <v>9.1854053482279703</v>
      </c>
      <c r="AK459">
        <v>1.34552544115466</v>
      </c>
      <c r="AL459">
        <v>4.5676709604073</v>
      </c>
      <c r="AM459">
        <v>2.5</v>
      </c>
      <c r="AN459">
        <v>1.3295735837312599</v>
      </c>
      <c r="AO459">
        <v>64</v>
      </c>
      <c r="AP459">
        <v>0</v>
      </c>
      <c r="AQ459">
        <v>29.45</v>
      </c>
      <c r="AR459">
        <v>2.7750366544263998</v>
      </c>
      <c r="AS459">
        <v>37978.359999999899</v>
      </c>
      <c r="AT459">
        <v>0.33015425288268402</v>
      </c>
      <c r="AU459">
        <v>46671755.539999999</v>
      </c>
    </row>
    <row r="460" spans="1:47" ht="15" x14ac:dyDescent="0.25">
      <c r="A460" s="150" t="s">
        <v>1224</v>
      </c>
      <c r="B460" s="150" t="s">
        <v>569</v>
      </c>
      <c r="C460" t="s">
        <v>115</v>
      </c>
      <c r="D460" t="s">
        <v>1561</v>
      </c>
      <c r="E460">
        <v>88.298000000000002</v>
      </c>
      <c r="F460" t="s">
        <v>1561</v>
      </c>
      <c r="G460" s="151">
        <v>1616057</v>
      </c>
      <c r="H460">
        <v>1.2712089863260601</v>
      </c>
      <c r="I460">
        <v>1579477</v>
      </c>
      <c r="J460">
        <v>0</v>
      </c>
      <c r="K460">
        <v>0.59019302993564704</v>
      </c>
      <c r="L460" s="152">
        <v>128900.3187</v>
      </c>
      <c r="M460" s="151">
        <v>36931.5</v>
      </c>
      <c r="N460">
        <v>31</v>
      </c>
      <c r="O460">
        <v>10.53</v>
      </c>
      <c r="P460">
        <v>0</v>
      </c>
      <c r="Q460">
        <v>24.39</v>
      </c>
      <c r="R460">
        <v>14458.8</v>
      </c>
      <c r="S460">
        <v>549.949342</v>
      </c>
      <c r="T460">
        <v>658.45369855539604</v>
      </c>
      <c r="U460">
        <v>0.47133902380412301</v>
      </c>
      <c r="V460">
        <v>0.162084507049015</v>
      </c>
      <c r="W460">
        <v>1.3587669680310301E-3</v>
      </c>
      <c r="X460">
        <v>12076.2</v>
      </c>
      <c r="Y460">
        <v>47.71</v>
      </c>
      <c r="Z460">
        <v>50973.7136868581</v>
      </c>
      <c r="AA460">
        <v>11.4385964912281</v>
      </c>
      <c r="AB460">
        <v>11.526919765248399</v>
      </c>
      <c r="AC460">
        <v>5.3</v>
      </c>
      <c r="AD460">
        <v>103.764026792453</v>
      </c>
      <c r="AE460">
        <v>0.21379999999999999</v>
      </c>
      <c r="AF460">
        <v>0.122474040534403</v>
      </c>
      <c r="AG460">
        <v>0.15885737951175799</v>
      </c>
      <c r="AH460">
        <v>0.28571043592501799</v>
      </c>
      <c r="AI460">
        <v>229.97572747345899</v>
      </c>
      <c r="AJ460">
        <v>7.3161636687092297</v>
      </c>
      <c r="AK460">
        <v>0.94363241747380899</v>
      </c>
      <c r="AL460">
        <v>2.3869851749357598</v>
      </c>
      <c r="AM460">
        <v>5</v>
      </c>
      <c r="AN460">
        <v>1.2385565541957899</v>
      </c>
      <c r="AO460">
        <v>62</v>
      </c>
      <c r="AP460">
        <v>0</v>
      </c>
      <c r="AQ460">
        <v>2.19</v>
      </c>
      <c r="AR460">
        <v>4.07001078592568</v>
      </c>
      <c r="AS460">
        <v>-9050.7999999999902</v>
      </c>
      <c r="AT460">
        <v>0.567860383846853</v>
      </c>
      <c r="AU460">
        <v>7951625.7599999998</v>
      </c>
    </row>
    <row r="461" spans="1:47" ht="15" x14ac:dyDescent="0.25">
      <c r="A461" s="150" t="s">
        <v>1225</v>
      </c>
      <c r="B461" s="150" t="s">
        <v>557</v>
      </c>
      <c r="C461" t="s">
        <v>206</v>
      </c>
      <c r="D461" t="s">
        <v>1561</v>
      </c>
      <c r="E461">
        <v>83.972999999999999</v>
      </c>
      <c r="F461" t="s">
        <v>1561</v>
      </c>
      <c r="G461" s="151">
        <v>1492481</v>
      </c>
      <c r="H461">
        <v>0.83230697185567803</v>
      </c>
      <c r="I461">
        <v>1492481</v>
      </c>
      <c r="J461">
        <v>1.35863003397783E-2</v>
      </c>
      <c r="K461">
        <v>0.61850609774851995</v>
      </c>
      <c r="L461" s="152">
        <v>326412.11969999998</v>
      </c>
      <c r="M461" s="151">
        <v>30664</v>
      </c>
      <c r="N461">
        <v>21</v>
      </c>
      <c r="O461">
        <v>28.7</v>
      </c>
      <c r="P461">
        <v>0</v>
      </c>
      <c r="Q461">
        <v>-79.08</v>
      </c>
      <c r="R461">
        <v>16889.2</v>
      </c>
      <c r="S461">
        <v>1330.8061339999999</v>
      </c>
      <c r="T461">
        <v>1997.1549020775101</v>
      </c>
      <c r="U461">
        <v>0.99970148920278401</v>
      </c>
      <c r="V461">
        <v>0.17386643335084001</v>
      </c>
      <c r="W461">
        <v>0</v>
      </c>
      <c r="X461">
        <v>11254.2</v>
      </c>
      <c r="Y461">
        <v>211.2</v>
      </c>
      <c r="Z461">
        <v>61418.692234848502</v>
      </c>
      <c r="AA461">
        <v>16.3632075471698</v>
      </c>
      <c r="AB461">
        <v>6.3011654071969696</v>
      </c>
      <c r="AC461">
        <v>21</v>
      </c>
      <c r="AD461">
        <v>63.371720666666697</v>
      </c>
      <c r="AE461">
        <v>0.41560000000000002</v>
      </c>
      <c r="AF461">
        <v>0.110551398277893</v>
      </c>
      <c r="AG461">
        <v>0.15007494167494601</v>
      </c>
      <c r="AH461">
        <v>0.26201057933868799</v>
      </c>
      <c r="AI461">
        <v>253.846139846542</v>
      </c>
      <c r="AJ461">
        <v>12.6072033035344</v>
      </c>
      <c r="AK461">
        <v>1.1969757563199299</v>
      </c>
      <c r="AL461">
        <v>4.8944213782487704</v>
      </c>
      <c r="AM461">
        <v>0.5</v>
      </c>
      <c r="AN461">
        <v>1.3714123151469599</v>
      </c>
      <c r="AO461">
        <v>137</v>
      </c>
      <c r="AP461">
        <v>0</v>
      </c>
      <c r="AQ461">
        <v>4.13</v>
      </c>
      <c r="AR461">
        <v>4.9700359727301597</v>
      </c>
      <c r="AS461">
        <v>-373092.07</v>
      </c>
      <c r="AT461">
        <v>0.368945131751583</v>
      </c>
      <c r="AU461">
        <v>22476285.670000002</v>
      </c>
    </row>
    <row r="462" spans="1:47" ht="15" x14ac:dyDescent="0.25">
      <c r="A462" s="150" t="s">
        <v>1226</v>
      </c>
      <c r="B462" s="150" t="s">
        <v>279</v>
      </c>
      <c r="C462" t="s">
        <v>109</v>
      </c>
      <c r="D462" t="s">
        <v>1561</v>
      </c>
      <c r="E462">
        <v>109.38500000000001</v>
      </c>
      <c r="F462" t="s">
        <v>1561</v>
      </c>
      <c r="G462" s="151">
        <v>830843</v>
      </c>
      <c r="H462">
        <v>0.18217345553686001</v>
      </c>
      <c r="I462">
        <v>241262</v>
      </c>
      <c r="J462">
        <v>0</v>
      </c>
      <c r="K462">
        <v>0.78177308051239802</v>
      </c>
      <c r="L462" s="152">
        <v>341182.09039999999</v>
      </c>
      <c r="M462" s="151">
        <v>51674</v>
      </c>
      <c r="N462">
        <v>30</v>
      </c>
      <c r="O462">
        <v>27.47</v>
      </c>
      <c r="P462">
        <v>0</v>
      </c>
      <c r="Q462">
        <v>0</v>
      </c>
      <c r="R462">
        <v>16162.1</v>
      </c>
      <c r="S462">
        <v>2525.1285720000001</v>
      </c>
      <c r="T462">
        <v>2981.2684727660799</v>
      </c>
      <c r="U462">
        <v>0.100388518751433</v>
      </c>
      <c r="V462">
        <v>0.114188863964112</v>
      </c>
      <c r="W462">
        <v>3.5917043989631699E-2</v>
      </c>
      <c r="X462">
        <v>13689.2</v>
      </c>
      <c r="Y462">
        <v>179.09</v>
      </c>
      <c r="Z462">
        <v>86184.152102294902</v>
      </c>
      <c r="AA462">
        <v>17.050761421319802</v>
      </c>
      <c r="AB462">
        <v>14.0997742587526</v>
      </c>
      <c r="AC462">
        <v>17.89</v>
      </c>
      <c r="AD462">
        <v>141.14748865287899</v>
      </c>
      <c r="AE462">
        <v>0.41560000000000002</v>
      </c>
      <c r="AF462">
        <v>0.11964132399349001</v>
      </c>
      <c r="AG462">
        <v>0.105624940652573</v>
      </c>
      <c r="AH462">
        <v>0.230244882825063</v>
      </c>
      <c r="AI462">
        <v>205.45607291160101</v>
      </c>
      <c r="AJ462">
        <v>10.222207119079901</v>
      </c>
      <c r="AK462">
        <v>1.3032558215738901</v>
      </c>
      <c r="AL462">
        <v>4.4014652189752201</v>
      </c>
      <c r="AM462">
        <v>1</v>
      </c>
      <c r="AN462">
        <v>0.68881576389193</v>
      </c>
      <c r="AO462">
        <v>5</v>
      </c>
      <c r="AP462">
        <v>3.4013605442176902E-2</v>
      </c>
      <c r="AQ462">
        <v>139.80000000000001</v>
      </c>
      <c r="AR462">
        <v>12.1065181839421</v>
      </c>
      <c r="AS462">
        <v>-170337.72</v>
      </c>
      <c r="AT462">
        <v>5.6503173485844098E-2</v>
      </c>
      <c r="AU462">
        <v>40811279.289999999</v>
      </c>
    </row>
    <row r="463" spans="1:47" ht="15" x14ac:dyDescent="0.25">
      <c r="A463" s="150" t="s">
        <v>1227</v>
      </c>
      <c r="B463" s="150" t="s">
        <v>511</v>
      </c>
      <c r="C463" t="s">
        <v>134</v>
      </c>
      <c r="D463" t="s">
        <v>1561</v>
      </c>
      <c r="E463">
        <v>82.072000000000003</v>
      </c>
      <c r="F463" t="s">
        <v>1561</v>
      </c>
      <c r="G463" s="151">
        <v>593194</v>
      </c>
      <c r="H463">
        <v>0.42529767753451198</v>
      </c>
      <c r="I463">
        <v>461223</v>
      </c>
      <c r="J463">
        <v>0</v>
      </c>
      <c r="K463">
        <v>0.65100490792646304</v>
      </c>
      <c r="L463" s="152">
        <v>188344.40289999999</v>
      </c>
      <c r="M463" s="151">
        <v>31557</v>
      </c>
      <c r="N463">
        <v>20</v>
      </c>
      <c r="O463">
        <v>47.36</v>
      </c>
      <c r="P463">
        <v>0</v>
      </c>
      <c r="Q463">
        <v>-46.41</v>
      </c>
      <c r="R463">
        <v>12411.9</v>
      </c>
      <c r="S463">
        <v>1523.174767</v>
      </c>
      <c r="T463">
        <v>2012.95303565724</v>
      </c>
      <c r="U463">
        <v>0.84654712639419705</v>
      </c>
      <c r="V463">
        <v>0.154719291643833</v>
      </c>
      <c r="W463">
        <v>3.7542763469374102E-3</v>
      </c>
      <c r="X463">
        <v>9391.9</v>
      </c>
      <c r="Y463">
        <v>101</v>
      </c>
      <c r="Z463">
        <v>59832.7524752475</v>
      </c>
      <c r="AA463">
        <v>14.351851851851899</v>
      </c>
      <c r="AB463">
        <v>15.080938287128699</v>
      </c>
      <c r="AC463">
        <v>14</v>
      </c>
      <c r="AD463">
        <v>108.79819764285701</v>
      </c>
      <c r="AE463">
        <v>0.46310000000000001</v>
      </c>
      <c r="AF463">
        <v>0.106862074392599</v>
      </c>
      <c r="AG463">
        <v>0.159570739761242</v>
      </c>
      <c r="AH463">
        <v>0.27114321287183502</v>
      </c>
      <c r="AI463">
        <v>191.83616110941</v>
      </c>
      <c r="AJ463">
        <v>5.5736161875427799</v>
      </c>
      <c r="AK463">
        <v>1.13793312799452</v>
      </c>
      <c r="AL463">
        <v>2.5769292607802901</v>
      </c>
      <c r="AM463">
        <v>0</v>
      </c>
      <c r="AN463">
        <v>1.13351678212816</v>
      </c>
      <c r="AO463">
        <v>128</v>
      </c>
      <c r="AP463">
        <v>2.5525525525525498E-2</v>
      </c>
      <c r="AQ463">
        <v>3.07</v>
      </c>
      <c r="AR463">
        <v>3.1917430959428899</v>
      </c>
      <c r="AS463">
        <v>-89929.570000000094</v>
      </c>
      <c r="AT463">
        <v>0.55956225744849897</v>
      </c>
      <c r="AU463">
        <v>18905470.16</v>
      </c>
    </row>
    <row r="464" spans="1:47" ht="15" x14ac:dyDescent="0.25">
      <c r="A464" s="150" t="s">
        <v>1228</v>
      </c>
      <c r="B464" s="150" t="s">
        <v>656</v>
      </c>
      <c r="C464" t="s">
        <v>210</v>
      </c>
      <c r="D464" t="s">
        <v>1561</v>
      </c>
      <c r="E464">
        <v>89.837000000000003</v>
      </c>
      <c r="F464" t="s">
        <v>1561</v>
      </c>
      <c r="G464" s="151">
        <v>-627561</v>
      </c>
      <c r="H464">
        <v>0.18166014057169499</v>
      </c>
      <c r="I464">
        <v>-627561</v>
      </c>
      <c r="J464">
        <v>0</v>
      </c>
      <c r="K464">
        <v>0.70402539762788396</v>
      </c>
      <c r="L464" s="152">
        <v>178799.821</v>
      </c>
      <c r="M464" s="151">
        <v>40745</v>
      </c>
      <c r="N464">
        <v>22</v>
      </c>
      <c r="O464">
        <v>195.61</v>
      </c>
      <c r="P464">
        <v>0</v>
      </c>
      <c r="Q464">
        <v>26.64</v>
      </c>
      <c r="R464">
        <v>13083.5</v>
      </c>
      <c r="S464">
        <v>988.95777899999996</v>
      </c>
      <c r="T464">
        <v>1180.3912507346299</v>
      </c>
      <c r="U464">
        <v>0.27782861496658501</v>
      </c>
      <c r="V464">
        <v>0.16535158474141501</v>
      </c>
      <c r="W464">
        <v>6.0669930783769097E-3</v>
      </c>
      <c r="X464">
        <v>10961.7</v>
      </c>
      <c r="Y464">
        <v>78.31</v>
      </c>
      <c r="Z464">
        <v>58390.522027838102</v>
      </c>
      <c r="AA464">
        <v>12.119047619047601</v>
      </c>
      <c r="AB464">
        <v>12.628754680117501</v>
      </c>
      <c r="AC464">
        <v>12.38</v>
      </c>
      <c r="AD464">
        <v>79.883503957996794</v>
      </c>
      <c r="AE464">
        <v>0.27310000000000001</v>
      </c>
      <c r="AF464">
        <v>0.11067765342140699</v>
      </c>
      <c r="AG464">
        <v>0.18998973032212799</v>
      </c>
      <c r="AH464">
        <v>0.30213651222501497</v>
      </c>
      <c r="AI464">
        <v>0</v>
      </c>
      <c r="AJ464" t="s">
        <v>1556</v>
      </c>
      <c r="AK464" t="s">
        <v>1556</v>
      </c>
      <c r="AL464" t="s">
        <v>1556</v>
      </c>
      <c r="AM464">
        <v>2.5</v>
      </c>
      <c r="AN464">
        <v>0.95581684397683297</v>
      </c>
      <c r="AO464">
        <v>28</v>
      </c>
      <c r="AP464">
        <v>9.5693779904306199E-3</v>
      </c>
      <c r="AQ464">
        <v>14.89</v>
      </c>
      <c r="AR464">
        <v>3.4526805216397398</v>
      </c>
      <c r="AS464">
        <v>-63307.23</v>
      </c>
      <c r="AT464">
        <v>0.35763238921176799</v>
      </c>
      <c r="AU464">
        <v>12939037.85</v>
      </c>
    </row>
    <row r="465" spans="1:47" ht="15" x14ac:dyDescent="0.25">
      <c r="A465" s="150" t="s">
        <v>1229</v>
      </c>
      <c r="B465" s="150" t="s">
        <v>427</v>
      </c>
      <c r="C465" t="s">
        <v>198</v>
      </c>
      <c r="D465" t="s">
        <v>1561</v>
      </c>
      <c r="E465">
        <v>98.451999999999998</v>
      </c>
      <c r="F465" t="s">
        <v>1561</v>
      </c>
      <c r="G465" s="151">
        <v>-1161484</v>
      </c>
      <c r="H465">
        <v>0.10570744076174</v>
      </c>
      <c r="I465">
        <v>-292929</v>
      </c>
      <c r="J465">
        <v>0</v>
      </c>
      <c r="K465">
        <v>0.84025761689665601</v>
      </c>
      <c r="L465" s="152">
        <v>154069.15210000001</v>
      </c>
      <c r="M465" s="151">
        <v>44399</v>
      </c>
      <c r="N465">
        <v>79</v>
      </c>
      <c r="O465">
        <v>43.74</v>
      </c>
      <c r="P465">
        <v>0</v>
      </c>
      <c r="Q465">
        <v>-9.58</v>
      </c>
      <c r="R465">
        <v>11472.1</v>
      </c>
      <c r="S465">
        <v>2564.0664160000001</v>
      </c>
      <c r="T465">
        <v>2962.6123132868602</v>
      </c>
      <c r="U465">
        <v>0.243953509588029</v>
      </c>
      <c r="V465">
        <v>0.135027811619682</v>
      </c>
      <c r="W465">
        <v>1.9945388185295702E-3</v>
      </c>
      <c r="X465">
        <v>9928.7999999999993</v>
      </c>
      <c r="Y465">
        <v>155.57</v>
      </c>
      <c r="Z465">
        <v>67417.813910136902</v>
      </c>
      <c r="AA465">
        <v>15.0625</v>
      </c>
      <c r="AB465">
        <v>16.4817536543035</v>
      </c>
      <c r="AC465">
        <v>19.27</v>
      </c>
      <c r="AD465">
        <v>133.06001120913299</v>
      </c>
      <c r="AE465">
        <v>0.41560000000000002</v>
      </c>
      <c r="AF465">
        <v>0.108992996213333</v>
      </c>
      <c r="AG465">
        <v>0.16188606448811099</v>
      </c>
      <c r="AH465">
        <v>0.27413433138943899</v>
      </c>
      <c r="AI465">
        <v>158.03490793820399</v>
      </c>
      <c r="AJ465">
        <v>6.6371698765090903</v>
      </c>
      <c r="AK465">
        <v>1.7601287474211</v>
      </c>
      <c r="AL465">
        <v>2.6088411004609902</v>
      </c>
      <c r="AM465">
        <v>0.7</v>
      </c>
      <c r="AN465">
        <v>2.47022974248131</v>
      </c>
      <c r="AO465">
        <v>70</v>
      </c>
      <c r="AP465">
        <v>1.15546218487395E-2</v>
      </c>
      <c r="AQ465">
        <v>25.69</v>
      </c>
      <c r="AR465">
        <v>3.3934902901950399</v>
      </c>
      <c r="AS465">
        <v>68415.25</v>
      </c>
      <c r="AT465">
        <v>0.46742375629460098</v>
      </c>
      <c r="AU465">
        <v>29415318.48</v>
      </c>
    </row>
    <row r="466" spans="1:47" ht="15" x14ac:dyDescent="0.25">
      <c r="A466" s="150" t="s">
        <v>1230</v>
      </c>
      <c r="B466" s="150" t="s">
        <v>387</v>
      </c>
      <c r="C466" t="s">
        <v>124</v>
      </c>
      <c r="D466" t="s">
        <v>1561</v>
      </c>
      <c r="E466">
        <v>83.164000000000001</v>
      </c>
      <c r="F466" t="s">
        <v>1561</v>
      </c>
      <c r="G466" s="151">
        <v>4937792</v>
      </c>
      <c r="H466">
        <v>1.2259896849684899</v>
      </c>
      <c r="I466">
        <v>4937792</v>
      </c>
      <c r="J466">
        <v>0</v>
      </c>
      <c r="K466">
        <v>0.68555983483384997</v>
      </c>
      <c r="L466" s="152">
        <v>240819.79949999999</v>
      </c>
      <c r="M466" s="151">
        <v>38229</v>
      </c>
      <c r="N466">
        <v>49</v>
      </c>
      <c r="O466">
        <v>67.180000000000007</v>
      </c>
      <c r="P466">
        <v>0</v>
      </c>
      <c r="Q466">
        <v>202.81</v>
      </c>
      <c r="R466">
        <v>14649.2</v>
      </c>
      <c r="S466">
        <v>1598.555153</v>
      </c>
      <c r="T466">
        <v>1907.4885648669799</v>
      </c>
      <c r="U466">
        <v>0.458978942717781</v>
      </c>
      <c r="V466">
        <v>0.12854109701149599</v>
      </c>
      <c r="W466">
        <v>6.1190306644365103E-3</v>
      </c>
      <c r="X466">
        <v>12276.7</v>
      </c>
      <c r="Y466">
        <v>103.05</v>
      </c>
      <c r="Z466">
        <v>76092.669577874796</v>
      </c>
      <c r="AA466">
        <v>17.094339622641499</v>
      </c>
      <c r="AB466">
        <v>15.5124226394954</v>
      </c>
      <c r="AC466">
        <v>11.6</v>
      </c>
      <c r="AD466">
        <v>137.806478706897</v>
      </c>
      <c r="AE466">
        <v>0.46310000000000001</v>
      </c>
      <c r="AF466">
        <v>0.106686861303805</v>
      </c>
      <c r="AG466">
        <v>0.16097752736170201</v>
      </c>
      <c r="AH466">
        <v>0.27354939715490301</v>
      </c>
      <c r="AI466">
        <v>0</v>
      </c>
      <c r="AJ466" t="s">
        <v>1556</v>
      </c>
      <c r="AK466" t="s">
        <v>1556</v>
      </c>
      <c r="AL466" t="s">
        <v>1556</v>
      </c>
      <c r="AM466">
        <v>7</v>
      </c>
      <c r="AN466">
        <v>0.684107212586756</v>
      </c>
      <c r="AO466">
        <v>26</v>
      </c>
      <c r="AP466">
        <v>0</v>
      </c>
      <c r="AQ466">
        <v>10.38</v>
      </c>
      <c r="AR466">
        <v>3.9440496218336101</v>
      </c>
      <c r="AS466">
        <v>-79184.3</v>
      </c>
      <c r="AT466">
        <v>0.27285055873619102</v>
      </c>
      <c r="AU466">
        <v>23417613.199999999</v>
      </c>
    </row>
    <row r="467" spans="1:47" ht="15" x14ac:dyDescent="0.25">
      <c r="A467" s="150" t="s">
        <v>1231</v>
      </c>
      <c r="B467" s="150" t="s">
        <v>706</v>
      </c>
      <c r="C467" t="s">
        <v>289</v>
      </c>
      <c r="D467" t="s">
        <v>1561</v>
      </c>
      <c r="E467">
        <v>106.455</v>
      </c>
      <c r="F467" t="s">
        <v>1561</v>
      </c>
      <c r="G467" s="151">
        <v>56102</v>
      </c>
      <c r="H467">
        <v>0.82605890520145597</v>
      </c>
      <c r="I467">
        <v>56102</v>
      </c>
      <c r="J467">
        <v>0</v>
      </c>
      <c r="K467">
        <v>0.86827705784989695</v>
      </c>
      <c r="L467" s="152">
        <v>154755.84039999999</v>
      </c>
      <c r="M467" s="151">
        <v>43809</v>
      </c>
      <c r="N467">
        <v>17</v>
      </c>
      <c r="O467">
        <v>3.06</v>
      </c>
      <c r="P467">
        <v>0</v>
      </c>
      <c r="Q467">
        <v>69.23</v>
      </c>
      <c r="R467">
        <v>12509.8</v>
      </c>
      <c r="S467">
        <v>398.15465799999998</v>
      </c>
      <c r="T467">
        <v>444.11131384560701</v>
      </c>
      <c r="U467">
        <v>5.5497620223747303E-2</v>
      </c>
      <c r="V467">
        <v>9.3211864420784996E-2</v>
      </c>
      <c r="W467">
        <v>0</v>
      </c>
      <c r="X467">
        <v>11215.3</v>
      </c>
      <c r="Y467">
        <v>27.46</v>
      </c>
      <c r="Z467">
        <v>60495.841951930102</v>
      </c>
      <c r="AA467">
        <v>15.21875</v>
      </c>
      <c r="AB467">
        <v>14.4994412964312</v>
      </c>
      <c r="AC467">
        <v>4.8899999999999997</v>
      </c>
      <c r="AD467">
        <v>81.422220449897694</v>
      </c>
      <c r="AE467">
        <v>0.23749999999999999</v>
      </c>
      <c r="AF467">
        <v>0.102140950222094</v>
      </c>
      <c r="AG467">
        <v>0.22474253270449701</v>
      </c>
      <c r="AH467">
        <v>0.32863657792152401</v>
      </c>
      <c r="AI467">
        <v>186.874618957742</v>
      </c>
      <c r="AJ467">
        <v>6.0044107250856804</v>
      </c>
      <c r="AK467">
        <v>0.92674215442510599</v>
      </c>
      <c r="AL467">
        <v>2.2987014313554202</v>
      </c>
      <c r="AM467">
        <v>0.5</v>
      </c>
      <c r="AN467">
        <v>1.16415922770404</v>
      </c>
      <c r="AO467">
        <v>22</v>
      </c>
      <c r="AP467">
        <v>1.26582278481013E-2</v>
      </c>
      <c r="AQ467">
        <v>5.59</v>
      </c>
      <c r="AR467">
        <v>2.7299337441197902</v>
      </c>
      <c r="AS467">
        <v>71260.84</v>
      </c>
      <c r="AT467">
        <v>0.842386226710928</v>
      </c>
      <c r="AU467">
        <v>4980819.97</v>
      </c>
    </row>
    <row r="468" spans="1:47" ht="15" x14ac:dyDescent="0.25">
      <c r="A468" s="150" t="s">
        <v>1232</v>
      </c>
      <c r="B468" s="150" t="s">
        <v>283</v>
      </c>
      <c r="C468" t="s">
        <v>168</v>
      </c>
      <c r="D468" t="s">
        <v>1561</v>
      </c>
      <c r="E468">
        <v>88.828000000000003</v>
      </c>
      <c r="F468" t="s">
        <v>1561</v>
      </c>
      <c r="G468" s="151">
        <v>530878</v>
      </c>
      <c r="H468">
        <v>0.127963669260487</v>
      </c>
      <c r="I468">
        <v>346857</v>
      </c>
      <c r="J468">
        <v>7.02889965883138E-3</v>
      </c>
      <c r="K468">
        <v>0.68360929523641001</v>
      </c>
      <c r="L468" s="152">
        <v>153845.73439999999</v>
      </c>
      <c r="M468" s="151">
        <v>31085</v>
      </c>
      <c r="N468">
        <v>56</v>
      </c>
      <c r="O468">
        <v>65.61</v>
      </c>
      <c r="P468">
        <v>0</v>
      </c>
      <c r="Q468">
        <v>-207.21</v>
      </c>
      <c r="R468">
        <v>10868.9</v>
      </c>
      <c r="S468">
        <v>1911.031851</v>
      </c>
      <c r="T468">
        <v>2391.40438345845</v>
      </c>
      <c r="U468">
        <v>0.64283803347242097</v>
      </c>
      <c r="V468">
        <v>0.11842917054552</v>
      </c>
      <c r="W468">
        <v>3.3998179552058097E-2</v>
      </c>
      <c r="X468">
        <v>8685.6</v>
      </c>
      <c r="Y468">
        <v>123.44</v>
      </c>
      <c r="Z468">
        <v>57889.247245625404</v>
      </c>
      <c r="AA468">
        <v>14.875968992248101</v>
      </c>
      <c r="AB468">
        <v>15.4814634721322</v>
      </c>
      <c r="AC468">
        <v>20.149999999999999</v>
      </c>
      <c r="AD468">
        <v>94.840290372208401</v>
      </c>
      <c r="AE468">
        <v>0.23749999999999999</v>
      </c>
      <c r="AF468">
        <v>0.108989977346945</v>
      </c>
      <c r="AG468">
        <v>0.182623725424129</v>
      </c>
      <c r="AH468">
        <v>0.29843535268851401</v>
      </c>
      <c r="AI468">
        <v>264.66120893554898</v>
      </c>
      <c r="AJ468">
        <v>3.0556131568125</v>
      </c>
      <c r="AK468">
        <v>0.44853524089715602</v>
      </c>
      <c r="AL468">
        <v>1.70767978314511</v>
      </c>
      <c r="AM468">
        <v>3</v>
      </c>
      <c r="AN468">
        <v>1.1377881113521799</v>
      </c>
      <c r="AO468">
        <v>18</v>
      </c>
      <c r="AP468">
        <v>0.8</v>
      </c>
      <c r="AQ468">
        <v>27.44</v>
      </c>
      <c r="AR468">
        <v>2.9202845544650899</v>
      </c>
      <c r="AS468">
        <v>64275.28</v>
      </c>
      <c r="AT468">
        <v>0.37993726888554202</v>
      </c>
      <c r="AU468">
        <v>20770807.93</v>
      </c>
    </row>
    <row r="469" spans="1:47" ht="15" x14ac:dyDescent="0.25">
      <c r="A469" s="150" t="s">
        <v>1233</v>
      </c>
      <c r="B469" s="150" t="s">
        <v>284</v>
      </c>
      <c r="C469" t="s">
        <v>204</v>
      </c>
      <c r="D469" t="s">
        <v>1561</v>
      </c>
      <c r="E469">
        <v>72.141999999999996</v>
      </c>
      <c r="F469" t="s">
        <v>1561</v>
      </c>
      <c r="G469" s="151">
        <v>3600103</v>
      </c>
      <c r="H469">
        <v>0.27226972311606601</v>
      </c>
      <c r="I469">
        <v>3600103</v>
      </c>
      <c r="J469">
        <v>0</v>
      </c>
      <c r="K469">
        <v>0.65473408132475397</v>
      </c>
      <c r="L469" s="152">
        <v>121688.7787</v>
      </c>
      <c r="M469" s="151">
        <v>24615</v>
      </c>
      <c r="N469">
        <v>51</v>
      </c>
      <c r="O469">
        <v>396.77</v>
      </c>
      <c r="P469">
        <v>101.57</v>
      </c>
      <c r="Q469">
        <v>-317.42</v>
      </c>
      <c r="R469">
        <v>15028.7</v>
      </c>
      <c r="S469">
        <v>3049.1559160000002</v>
      </c>
      <c r="T469">
        <v>4344.5702081045101</v>
      </c>
      <c r="U469">
        <v>0.98000981790397901</v>
      </c>
      <c r="V469">
        <v>0.150883408285508</v>
      </c>
      <c r="W469">
        <v>7.3898739916060099E-3</v>
      </c>
      <c r="X469">
        <v>10547.6</v>
      </c>
      <c r="Y469">
        <v>213.63</v>
      </c>
      <c r="Z469">
        <v>72256.155830173695</v>
      </c>
      <c r="AA469">
        <v>15.034188034188</v>
      </c>
      <c r="AB469">
        <v>14.2730698684642</v>
      </c>
      <c r="AC469">
        <v>31</v>
      </c>
      <c r="AD469">
        <v>98.359868258064495</v>
      </c>
      <c r="AE469">
        <v>0.41560000000000002</v>
      </c>
      <c r="AF469">
        <v>0.118916555406052</v>
      </c>
      <c r="AG469">
        <v>0.14698972398058999</v>
      </c>
      <c r="AH469">
        <v>0.26944445900075198</v>
      </c>
      <c r="AI469">
        <v>238.239375096619</v>
      </c>
      <c r="AJ469">
        <v>5.2231797464033001</v>
      </c>
      <c r="AK469">
        <v>1.1912162372372199</v>
      </c>
      <c r="AL469">
        <v>3.5630992430093</v>
      </c>
      <c r="AM469">
        <v>2.5</v>
      </c>
      <c r="AN469">
        <v>0.83644374326929205</v>
      </c>
      <c r="AO469">
        <v>10</v>
      </c>
      <c r="AP469">
        <v>0</v>
      </c>
      <c r="AQ469">
        <v>95</v>
      </c>
      <c r="AR469">
        <v>3.01142893542514</v>
      </c>
      <c r="AS469">
        <v>5786.5</v>
      </c>
      <c r="AT469">
        <v>0.49711571828107598</v>
      </c>
      <c r="AU469">
        <v>45824778.25</v>
      </c>
    </row>
    <row r="470" spans="1:47" ht="15" x14ac:dyDescent="0.25">
      <c r="A470" s="150" t="s">
        <v>1234</v>
      </c>
      <c r="B470" s="150" t="s">
        <v>718</v>
      </c>
      <c r="C470" t="s">
        <v>100</v>
      </c>
      <c r="D470" t="s">
        <v>1561</v>
      </c>
      <c r="E470">
        <v>88.585999999999999</v>
      </c>
      <c r="F470" t="s">
        <v>1561</v>
      </c>
      <c r="G470" s="151">
        <v>683726</v>
      </c>
      <c r="H470">
        <v>0.39754458301205903</v>
      </c>
      <c r="I470">
        <v>-139784</v>
      </c>
      <c r="J470">
        <v>0</v>
      </c>
      <c r="K470">
        <v>0.68060162261421098</v>
      </c>
      <c r="L470" s="152">
        <v>181780.92300000001</v>
      </c>
      <c r="M470" s="151">
        <v>33542</v>
      </c>
      <c r="N470">
        <v>25</v>
      </c>
      <c r="O470">
        <v>26.27</v>
      </c>
      <c r="P470">
        <v>0</v>
      </c>
      <c r="Q470">
        <v>58.23</v>
      </c>
      <c r="R470">
        <v>14053.3</v>
      </c>
      <c r="S470">
        <v>1276.350293</v>
      </c>
      <c r="T470">
        <v>1574.5063925997099</v>
      </c>
      <c r="U470">
        <v>0.45004023907095198</v>
      </c>
      <c r="V470">
        <v>0.15456441392457099</v>
      </c>
      <c r="W470">
        <v>1.86469185853824E-3</v>
      </c>
      <c r="X470">
        <v>11392.1</v>
      </c>
      <c r="Y470">
        <v>93.34</v>
      </c>
      <c r="Z470">
        <v>57905.889007928003</v>
      </c>
      <c r="AA470">
        <v>13.530612244898</v>
      </c>
      <c r="AB470">
        <v>13.674204981787</v>
      </c>
      <c r="AC470">
        <v>10.19</v>
      </c>
      <c r="AD470">
        <v>125.255180863592</v>
      </c>
      <c r="AE470">
        <v>0.42749999999999999</v>
      </c>
      <c r="AF470">
        <v>0.10516512206355801</v>
      </c>
      <c r="AG470">
        <v>0.17913112262081901</v>
      </c>
      <c r="AH470">
        <v>0.28921426635333197</v>
      </c>
      <c r="AI470">
        <v>191.27350958347</v>
      </c>
      <c r="AJ470">
        <v>8.3707192420493808</v>
      </c>
      <c r="AK470">
        <v>1.16881174938148</v>
      </c>
      <c r="AL470">
        <v>3.2008932053151602</v>
      </c>
      <c r="AM470">
        <v>2.5</v>
      </c>
      <c r="AN470">
        <v>0.870581587040825</v>
      </c>
      <c r="AO470">
        <v>73</v>
      </c>
      <c r="AP470">
        <v>0</v>
      </c>
      <c r="AQ470">
        <v>5.75</v>
      </c>
      <c r="AR470">
        <v>2.3053134763005598</v>
      </c>
      <c r="AS470">
        <v>358846.77</v>
      </c>
      <c r="AT470">
        <v>0.685452718251366</v>
      </c>
      <c r="AU470">
        <v>17936924.48</v>
      </c>
    </row>
    <row r="471" spans="1:47" ht="15" x14ac:dyDescent="0.25">
      <c r="A471" s="150" t="s">
        <v>1235</v>
      </c>
      <c r="B471" s="150" t="s">
        <v>649</v>
      </c>
      <c r="C471" t="s">
        <v>648</v>
      </c>
      <c r="D471" t="s">
        <v>1561</v>
      </c>
      <c r="E471">
        <v>75.355999999999995</v>
      </c>
      <c r="F471" t="s">
        <v>1561</v>
      </c>
      <c r="G471" s="151">
        <v>-640487</v>
      </c>
      <c r="H471">
        <v>0.20390581904614299</v>
      </c>
      <c r="I471">
        <v>-624010</v>
      </c>
      <c r="J471">
        <v>2.6618052095790799E-2</v>
      </c>
      <c r="K471">
        <v>0.72754071335223602</v>
      </c>
      <c r="L471" s="152">
        <v>132133.08009999999</v>
      </c>
      <c r="M471" s="151">
        <v>31774.5</v>
      </c>
      <c r="N471">
        <v>28</v>
      </c>
      <c r="O471">
        <v>19.09</v>
      </c>
      <c r="P471">
        <v>39.76</v>
      </c>
      <c r="Q471">
        <v>-64.930000000000007</v>
      </c>
      <c r="R471">
        <v>13121.4</v>
      </c>
      <c r="S471">
        <v>1193.4903979999999</v>
      </c>
      <c r="T471">
        <v>1680.56694652447</v>
      </c>
      <c r="U471">
        <v>0.98380178421845998</v>
      </c>
      <c r="V471">
        <v>0.184113325392669</v>
      </c>
      <c r="W471">
        <v>0</v>
      </c>
      <c r="X471">
        <v>9318.5</v>
      </c>
      <c r="Y471">
        <v>77.14</v>
      </c>
      <c r="Z471">
        <v>66991.119004407607</v>
      </c>
      <c r="AA471">
        <v>15.8987341772152</v>
      </c>
      <c r="AB471">
        <v>15.471744853513099</v>
      </c>
      <c r="AC471">
        <v>11</v>
      </c>
      <c r="AD471">
        <v>108.499127090909</v>
      </c>
      <c r="AE471">
        <v>0.48680000000000001</v>
      </c>
      <c r="AF471">
        <v>0.11656878896339901</v>
      </c>
      <c r="AG471">
        <v>0.19197660666437699</v>
      </c>
      <c r="AH471">
        <v>0.30985479276084699</v>
      </c>
      <c r="AI471">
        <v>206.115608816151</v>
      </c>
      <c r="AJ471">
        <v>6.8917368911003001</v>
      </c>
      <c r="AK471">
        <v>1.14924287694565</v>
      </c>
      <c r="AL471">
        <v>3.9462032870319601</v>
      </c>
      <c r="AM471">
        <v>0.5</v>
      </c>
      <c r="AN471">
        <v>0.84539202897385202</v>
      </c>
      <c r="AO471">
        <v>144</v>
      </c>
      <c r="AP471">
        <v>0</v>
      </c>
      <c r="AQ471">
        <v>1.99</v>
      </c>
      <c r="AR471">
        <v>3.3873584535539298</v>
      </c>
      <c r="AS471">
        <v>12446.35</v>
      </c>
      <c r="AT471">
        <v>0.441454931774174</v>
      </c>
      <c r="AU471">
        <v>15660286.710000001</v>
      </c>
    </row>
    <row r="472" spans="1:47" ht="15" x14ac:dyDescent="0.25">
      <c r="A472" s="150" t="s">
        <v>1236</v>
      </c>
      <c r="B472" s="150" t="s">
        <v>590</v>
      </c>
      <c r="C472" t="s">
        <v>136</v>
      </c>
      <c r="D472" t="s">
        <v>1561</v>
      </c>
      <c r="E472">
        <v>77.507999999999996</v>
      </c>
      <c r="F472" t="s">
        <v>1561</v>
      </c>
      <c r="G472" s="151">
        <v>1222844</v>
      </c>
      <c r="H472">
        <v>0.800826024226718</v>
      </c>
      <c r="I472">
        <v>1222844</v>
      </c>
      <c r="J472">
        <v>0</v>
      </c>
      <c r="K472">
        <v>0.54513541166528301</v>
      </c>
      <c r="L472" s="152">
        <v>95841.862800000003</v>
      </c>
      <c r="M472" s="151">
        <v>28762</v>
      </c>
      <c r="N472">
        <v>4</v>
      </c>
      <c r="O472">
        <v>15.38</v>
      </c>
      <c r="P472">
        <v>0</v>
      </c>
      <c r="Q472">
        <v>-53.66</v>
      </c>
      <c r="R472">
        <v>18195.099999999999</v>
      </c>
      <c r="S472">
        <v>383.16880500000002</v>
      </c>
      <c r="T472">
        <v>560.03947992803296</v>
      </c>
      <c r="U472">
        <v>0.98640931899453599</v>
      </c>
      <c r="V472">
        <v>0.219592959818323</v>
      </c>
      <c r="W472">
        <v>5.2196315929215597E-3</v>
      </c>
      <c r="X472">
        <v>12448.7</v>
      </c>
      <c r="Y472">
        <v>30.5</v>
      </c>
      <c r="Z472">
        <v>58083.7868852459</v>
      </c>
      <c r="AA472">
        <v>16.806451612903199</v>
      </c>
      <c r="AB472">
        <v>12.5629116393443</v>
      </c>
      <c r="AC472">
        <v>5.18</v>
      </c>
      <c r="AD472">
        <v>73.970811776061794</v>
      </c>
      <c r="AE472">
        <v>0.49869999999999998</v>
      </c>
      <c r="AF472">
        <v>0.103190208496069</v>
      </c>
      <c r="AG472">
        <v>0.209091177956401</v>
      </c>
      <c r="AH472">
        <v>0.31706708768192599</v>
      </c>
      <c r="AI472">
        <v>443.668685398332</v>
      </c>
      <c r="AJ472">
        <v>5.0689857058823504</v>
      </c>
      <c r="AK472">
        <v>0.98927223529411801</v>
      </c>
      <c r="AL472">
        <v>2.2918949999999998</v>
      </c>
      <c r="AM472">
        <v>3.5</v>
      </c>
      <c r="AN472">
        <v>0.31089923522737301</v>
      </c>
      <c r="AO472">
        <v>2</v>
      </c>
      <c r="AP472">
        <v>3.90625E-2</v>
      </c>
      <c r="AQ472">
        <v>14.5</v>
      </c>
      <c r="AR472">
        <v>2.57103144186281</v>
      </c>
      <c r="AS472">
        <v>4513.3599999999897</v>
      </c>
      <c r="AT472">
        <v>1.159439665531</v>
      </c>
      <c r="AU472">
        <v>6971778.4100000001</v>
      </c>
    </row>
    <row r="473" spans="1:47" ht="15" x14ac:dyDescent="0.25">
      <c r="A473" s="150" t="s">
        <v>1237</v>
      </c>
      <c r="B473" s="150" t="s">
        <v>696</v>
      </c>
      <c r="C473" t="s">
        <v>181</v>
      </c>
      <c r="D473" t="s">
        <v>1561</v>
      </c>
      <c r="E473">
        <v>94.335999999999999</v>
      </c>
      <c r="F473" t="s">
        <v>1561</v>
      </c>
      <c r="G473" s="151">
        <v>605582</v>
      </c>
      <c r="H473">
        <v>0.397120400957651</v>
      </c>
      <c r="I473">
        <v>581762</v>
      </c>
      <c r="J473">
        <v>0</v>
      </c>
      <c r="K473">
        <v>0.73083011057193004</v>
      </c>
      <c r="L473" s="152">
        <v>197645.04430000001</v>
      </c>
      <c r="M473" s="151">
        <v>35013.5</v>
      </c>
      <c r="N473">
        <v>16</v>
      </c>
      <c r="O473">
        <v>14.88</v>
      </c>
      <c r="P473">
        <v>0</v>
      </c>
      <c r="Q473">
        <v>76.08</v>
      </c>
      <c r="R473">
        <v>12394.3</v>
      </c>
      <c r="S473">
        <v>829.251937</v>
      </c>
      <c r="T473">
        <v>946.15600927669402</v>
      </c>
      <c r="U473">
        <v>0.249675988396274</v>
      </c>
      <c r="V473">
        <v>0.143905565577232</v>
      </c>
      <c r="W473">
        <v>0</v>
      </c>
      <c r="X473">
        <v>10862.9</v>
      </c>
      <c r="Y473">
        <v>57.32</v>
      </c>
      <c r="Z473">
        <v>64783.557397069097</v>
      </c>
      <c r="AA473">
        <v>15.4838709677419</v>
      </c>
      <c r="AB473">
        <v>14.467061008373999</v>
      </c>
      <c r="AC473">
        <v>5</v>
      </c>
      <c r="AD473">
        <v>165.85038739999999</v>
      </c>
      <c r="AE473">
        <v>0.39179999999999998</v>
      </c>
      <c r="AF473">
        <v>0.128590651253672</v>
      </c>
      <c r="AG473">
        <v>0.12464485323550301</v>
      </c>
      <c r="AH473">
        <v>0.25423675701496701</v>
      </c>
      <c r="AI473">
        <v>144.21431493141</v>
      </c>
      <c r="AJ473">
        <v>7.64580399698972</v>
      </c>
      <c r="AK473">
        <v>2.0212295342419901</v>
      </c>
      <c r="AL473">
        <v>4.2716952086294802</v>
      </c>
      <c r="AM473">
        <v>0.5</v>
      </c>
      <c r="AN473">
        <v>1.46159228889246</v>
      </c>
      <c r="AO473">
        <v>156</v>
      </c>
      <c r="AP473">
        <v>0.14705882352941199</v>
      </c>
      <c r="AQ473">
        <v>2.2400000000000002</v>
      </c>
      <c r="AR473">
        <v>2.86795375954966</v>
      </c>
      <c r="AS473">
        <v>83992.16</v>
      </c>
      <c r="AT473">
        <v>0.616445818309724</v>
      </c>
      <c r="AU473">
        <v>10278001.15</v>
      </c>
    </row>
    <row r="474" spans="1:47" ht="15" x14ac:dyDescent="0.25">
      <c r="A474" s="150" t="s">
        <v>1238</v>
      </c>
      <c r="B474" s="150" t="s">
        <v>416</v>
      </c>
      <c r="C474" t="s">
        <v>113</v>
      </c>
      <c r="D474" t="s">
        <v>1561</v>
      </c>
      <c r="E474">
        <v>86.1</v>
      </c>
      <c r="F474" t="s">
        <v>1561</v>
      </c>
      <c r="G474" s="151">
        <v>348646</v>
      </c>
      <c r="H474">
        <v>1.07523057153935</v>
      </c>
      <c r="I474">
        <v>1024867</v>
      </c>
      <c r="J474">
        <v>0</v>
      </c>
      <c r="K474">
        <v>0.66011412774596101</v>
      </c>
      <c r="L474" s="152">
        <v>211237.73929999999</v>
      </c>
      <c r="M474" s="151">
        <v>36320.5</v>
      </c>
      <c r="N474">
        <v>4</v>
      </c>
      <c r="O474">
        <v>6.91</v>
      </c>
      <c r="P474">
        <v>0</v>
      </c>
      <c r="Q474">
        <v>119.82</v>
      </c>
      <c r="R474">
        <v>10760.2</v>
      </c>
      <c r="S474">
        <v>726.11930299999995</v>
      </c>
      <c r="T474">
        <v>832.08267028960904</v>
      </c>
      <c r="U474">
        <v>0.27568841948276901</v>
      </c>
      <c r="V474">
        <v>0.16043998351053301</v>
      </c>
      <c r="W474">
        <v>0</v>
      </c>
      <c r="X474">
        <v>9389.9</v>
      </c>
      <c r="Y474">
        <v>42.1</v>
      </c>
      <c r="Z474">
        <v>55431.598574821903</v>
      </c>
      <c r="AA474">
        <v>12.1521739130435</v>
      </c>
      <c r="AB474">
        <v>17.247489382422799</v>
      </c>
      <c r="AC474">
        <v>8.3000000000000007</v>
      </c>
      <c r="AD474">
        <v>87.484253373493999</v>
      </c>
      <c r="AE474">
        <v>0.26119999999999999</v>
      </c>
      <c r="AF474">
        <v>0.115935568020038</v>
      </c>
      <c r="AG474">
        <v>0.18449262319403301</v>
      </c>
      <c r="AH474">
        <v>0.29793369884598903</v>
      </c>
      <c r="AI474">
        <v>203.34124074374</v>
      </c>
      <c r="AJ474">
        <v>7.57325187944463</v>
      </c>
      <c r="AK474">
        <v>0.86873118862174104</v>
      </c>
      <c r="AL474">
        <v>2.87861686420589</v>
      </c>
      <c r="AM474">
        <v>4.5</v>
      </c>
      <c r="AN474">
        <v>0.78837238608664095</v>
      </c>
      <c r="AO474">
        <v>22</v>
      </c>
      <c r="AP474">
        <v>3.3639143730886799E-2</v>
      </c>
      <c r="AQ474">
        <v>4.09</v>
      </c>
      <c r="AR474">
        <v>3.6007400957771001</v>
      </c>
      <c r="AS474">
        <v>-19862.509999999998</v>
      </c>
      <c r="AT474">
        <v>0.16800881610007901</v>
      </c>
      <c r="AU474">
        <v>7813201.5499999998</v>
      </c>
    </row>
    <row r="475" spans="1:47" ht="15" x14ac:dyDescent="0.25">
      <c r="A475" s="150" t="s">
        <v>1239</v>
      </c>
      <c r="B475" s="150" t="s">
        <v>285</v>
      </c>
      <c r="C475" t="s">
        <v>109</v>
      </c>
      <c r="D475" t="s">
        <v>1561</v>
      </c>
      <c r="E475">
        <v>89.070999999999998</v>
      </c>
      <c r="F475" t="s">
        <v>1561</v>
      </c>
      <c r="G475" s="151">
        <v>6843157</v>
      </c>
      <c r="H475">
        <v>0.60235201389480897</v>
      </c>
      <c r="I475">
        <v>6812529</v>
      </c>
      <c r="J475">
        <v>3.7599636456749001E-3</v>
      </c>
      <c r="K475">
        <v>0.76549982174877995</v>
      </c>
      <c r="L475" s="152">
        <v>176707.46</v>
      </c>
      <c r="M475" s="151">
        <v>46639</v>
      </c>
      <c r="N475">
        <v>24</v>
      </c>
      <c r="O475">
        <v>100.06</v>
      </c>
      <c r="P475">
        <v>13</v>
      </c>
      <c r="Q475">
        <v>-28.75</v>
      </c>
      <c r="R475">
        <v>20465.7</v>
      </c>
      <c r="S475">
        <v>4606.4563269999999</v>
      </c>
      <c r="T475">
        <v>5621.7757417563398</v>
      </c>
      <c r="U475">
        <v>0.33655623845014698</v>
      </c>
      <c r="V475">
        <v>0.14286201328833301</v>
      </c>
      <c r="W475">
        <v>1.1456142912000301E-2</v>
      </c>
      <c r="X475">
        <v>16769.5</v>
      </c>
      <c r="Y475">
        <v>358.16</v>
      </c>
      <c r="Z475">
        <v>85890.077870225607</v>
      </c>
      <c r="AA475">
        <v>13.5068493150685</v>
      </c>
      <c r="AB475">
        <v>12.8614483108108</v>
      </c>
      <c r="AC475">
        <v>42</v>
      </c>
      <c r="AD475">
        <v>109.67753159523799</v>
      </c>
      <c r="AE475">
        <v>0.53439999999999999</v>
      </c>
      <c r="AF475">
        <v>0.12790681135698401</v>
      </c>
      <c r="AG475">
        <v>0.12156833582517799</v>
      </c>
      <c r="AH475">
        <v>0.252724672530524</v>
      </c>
      <c r="AI475">
        <v>192.87190346133499</v>
      </c>
      <c r="AJ475">
        <v>10.6313039700334</v>
      </c>
      <c r="AK475">
        <v>1.1535621910370399</v>
      </c>
      <c r="AL475">
        <v>5.8693745216420403</v>
      </c>
      <c r="AM475">
        <v>1.25</v>
      </c>
      <c r="AN475">
        <v>0.29209649657102699</v>
      </c>
      <c r="AO475">
        <v>7</v>
      </c>
      <c r="AP475">
        <v>0.14638971315529201</v>
      </c>
      <c r="AQ475">
        <v>63</v>
      </c>
      <c r="AR475">
        <v>3.5722990617537298</v>
      </c>
      <c r="AS475">
        <v>-244153.05</v>
      </c>
      <c r="AT475">
        <v>0.170461232340307</v>
      </c>
      <c r="AU475">
        <v>94274310.219999999</v>
      </c>
    </row>
    <row r="476" spans="1:47" ht="15" x14ac:dyDescent="0.25">
      <c r="A476" s="150" t="s">
        <v>1240</v>
      </c>
      <c r="B476" s="150" t="s">
        <v>400</v>
      </c>
      <c r="C476" t="s">
        <v>164</v>
      </c>
      <c r="D476" t="s">
        <v>1561</v>
      </c>
      <c r="E476">
        <v>99.132000000000005</v>
      </c>
      <c r="F476" t="s">
        <v>1561</v>
      </c>
      <c r="G476" s="151">
        <v>-1567261</v>
      </c>
      <c r="H476">
        <v>0.25947424044563</v>
      </c>
      <c r="I476">
        <v>-1567261</v>
      </c>
      <c r="J476">
        <v>0</v>
      </c>
      <c r="K476">
        <v>0.81535579632502897</v>
      </c>
      <c r="L476" s="152">
        <v>190168.1709</v>
      </c>
      <c r="M476" s="151">
        <v>42207</v>
      </c>
      <c r="N476">
        <v>101</v>
      </c>
      <c r="O476">
        <v>64.040000000000006</v>
      </c>
      <c r="P476">
        <v>0</v>
      </c>
      <c r="Q476">
        <v>29.32</v>
      </c>
      <c r="R476">
        <v>11421.7</v>
      </c>
      <c r="S476">
        <v>2216.6306960000002</v>
      </c>
      <c r="T476">
        <v>2443.86599587199</v>
      </c>
      <c r="U476">
        <v>0.22539286264580399</v>
      </c>
      <c r="V476">
        <v>8.5468592644627001E-2</v>
      </c>
      <c r="W476">
        <v>3.3171236026228899E-3</v>
      </c>
      <c r="X476">
        <v>10359.700000000001</v>
      </c>
      <c r="Y476">
        <v>136.07</v>
      </c>
      <c r="Z476">
        <v>67414.245682369394</v>
      </c>
      <c r="AA476">
        <v>15.5694444444444</v>
      </c>
      <c r="AB476">
        <v>16.2903703681928</v>
      </c>
      <c r="AC476">
        <v>13.5</v>
      </c>
      <c r="AD476">
        <v>164.19486637036999</v>
      </c>
      <c r="AE476">
        <v>0.49869999999999998</v>
      </c>
      <c r="AF476">
        <v>0.127250468494543</v>
      </c>
      <c r="AG476">
        <v>0.121308688481633</v>
      </c>
      <c r="AH476">
        <v>0.25275611356677202</v>
      </c>
      <c r="AI476">
        <v>195.81971899210799</v>
      </c>
      <c r="AJ476">
        <v>6.5461884762475204</v>
      </c>
      <c r="AK476">
        <v>1.2729944708104901</v>
      </c>
      <c r="AL476">
        <v>2.28717064461134</v>
      </c>
      <c r="AM476">
        <v>2.4500000000000002</v>
      </c>
      <c r="AN476">
        <v>1.1940024317348701</v>
      </c>
      <c r="AO476">
        <v>42</v>
      </c>
      <c r="AP476">
        <v>0</v>
      </c>
      <c r="AQ476">
        <v>22.14</v>
      </c>
      <c r="AR476">
        <v>3.3632711373624802</v>
      </c>
      <c r="AS476">
        <v>3666.2199999999698</v>
      </c>
      <c r="AT476">
        <v>0.50081263814938504</v>
      </c>
      <c r="AU476">
        <v>25317653.219999999</v>
      </c>
    </row>
    <row r="477" spans="1:47" ht="15" x14ac:dyDescent="0.25">
      <c r="A477" s="150" t="s">
        <v>1241</v>
      </c>
      <c r="B477" s="150" t="s">
        <v>286</v>
      </c>
      <c r="C477" t="s">
        <v>173</v>
      </c>
      <c r="D477" t="s">
        <v>1561</v>
      </c>
      <c r="E477">
        <v>90.882000000000005</v>
      </c>
      <c r="F477" t="s">
        <v>1561</v>
      </c>
      <c r="G477" s="151">
        <v>265146</v>
      </c>
      <c r="H477">
        <v>0.35499097040496902</v>
      </c>
      <c r="I477">
        <v>198756</v>
      </c>
      <c r="J477">
        <v>0</v>
      </c>
      <c r="K477">
        <v>0.79352946468930396</v>
      </c>
      <c r="L477" s="152">
        <v>220208.78810000001</v>
      </c>
      <c r="M477" s="151">
        <v>37973</v>
      </c>
      <c r="N477">
        <v>41</v>
      </c>
      <c r="O477">
        <v>50.76</v>
      </c>
      <c r="P477">
        <v>0</v>
      </c>
      <c r="Q477">
        <v>118.45</v>
      </c>
      <c r="R477">
        <v>13773.7</v>
      </c>
      <c r="S477">
        <v>1531.0429919999999</v>
      </c>
      <c r="T477">
        <v>1911.27711321895</v>
      </c>
      <c r="U477">
        <v>0.34357596471725999</v>
      </c>
      <c r="V477">
        <v>0.14781522869215399</v>
      </c>
      <c r="W477">
        <v>1.2013283817702201E-2</v>
      </c>
      <c r="X477">
        <v>11033.5</v>
      </c>
      <c r="Y477">
        <v>107.05</v>
      </c>
      <c r="Z477">
        <v>66553.284072863098</v>
      </c>
      <c r="AA477">
        <v>15.542372881355901</v>
      </c>
      <c r="AB477">
        <v>14.302129771135</v>
      </c>
      <c r="AC477">
        <v>11.75</v>
      </c>
      <c r="AD477">
        <v>130.30153123404301</v>
      </c>
      <c r="AE477">
        <v>0.36809999999999998</v>
      </c>
      <c r="AF477">
        <v>0.111551637537675</v>
      </c>
      <c r="AG477">
        <v>0.16126808996976399</v>
      </c>
      <c r="AH477">
        <v>0.27552632257064602</v>
      </c>
      <c r="AI477">
        <v>139.16003738188999</v>
      </c>
      <c r="AJ477">
        <v>8.7519858255890401</v>
      </c>
      <c r="AK477">
        <v>1.8662948934572401</v>
      </c>
      <c r="AL477">
        <v>5.3434548483995101</v>
      </c>
      <c r="AM477">
        <v>1</v>
      </c>
      <c r="AN477">
        <v>0.72106324055828996</v>
      </c>
      <c r="AO477">
        <v>13</v>
      </c>
      <c r="AP477">
        <v>6.25E-2</v>
      </c>
      <c r="AQ477">
        <v>25.69</v>
      </c>
      <c r="AR477">
        <v>2.8645235982474602</v>
      </c>
      <c r="AS477">
        <v>11175.15</v>
      </c>
      <c r="AT477">
        <v>0.23980747599774499</v>
      </c>
      <c r="AU477">
        <v>21088110.32</v>
      </c>
    </row>
    <row r="478" spans="1:47" ht="15" x14ac:dyDescent="0.25">
      <c r="A478" s="150" t="s">
        <v>1242</v>
      </c>
      <c r="B478" s="150" t="s">
        <v>287</v>
      </c>
      <c r="C478" t="s">
        <v>228</v>
      </c>
      <c r="D478" t="s">
        <v>1561</v>
      </c>
      <c r="E478">
        <v>93.143000000000001</v>
      </c>
      <c r="F478" t="s">
        <v>1561</v>
      </c>
      <c r="G478" s="151">
        <v>484225</v>
      </c>
      <c r="H478">
        <v>0.51842948981770498</v>
      </c>
      <c r="I478">
        <v>336603</v>
      </c>
      <c r="J478">
        <v>8.4614768327781295E-2</v>
      </c>
      <c r="K478">
        <v>0.71494452693974597</v>
      </c>
      <c r="L478" s="152">
        <v>162475.73910000001</v>
      </c>
      <c r="M478" s="151">
        <v>32370.5</v>
      </c>
      <c r="N478">
        <v>70</v>
      </c>
      <c r="O478">
        <v>74.7</v>
      </c>
      <c r="P478">
        <v>0</v>
      </c>
      <c r="Q478">
        <v>22.31</v>
      </c>
      <c r="R478">
        <v>11912.3</v>
      </c>
      <c r="S478">
        <v>1844.1778870000001</v>
      </c>
      <c r="T478">
        <v>2265.4523189937099</v>
      </c>
      <c r="U478">
        <v>0.44216619326593198</v>
      </c>
      <c r="V478">
        <v>0.17454860958323601</v>
      </c>
      <c r="W478">
        <v>1.0844940795019999E-3</v>
      </c>
      <c r="X478">
        <v>9697.1</v>
      </c>
      <c r="Y478">
        <v>107.17</v>
      </c>
      <c r="Z478">
        <v>60645.105906503697</v>
      </c>
      <c r="AA478">
        <v>15.2972972972973</v>
      </c>
      <c r="AB478">
        <v>17.207967593543</v>
      </c>
      <c r="AC478">
        <v>17</v>
      </c>
      <c r="AD478">
        <v>108.481052176471</v>
      </c>
      <c r="AE478">
        <v>0.42749999999999999</v>
      </c>
      <c r="AF478">
        <v>0.14820293100120199</v>
      </c>
      <c r="AG478">
        <v>0.19003161785817099</v>
      </c>
      <c r="AH478">
        <v>0.342635487109889</v>
      </c>
      <c r="AI478">
        <v>189.20517508623601</v>
      </c>
      <c r="AJ478">
        <v>5.0252015888664703</v>
      </c>
      <c r="AK478">
        <v>0.93734168653705097</v>
      </c>
      <c r="AL478">
        <v>3.5931386704420398</v>
      </c>
      <c r="AM478">
        <v>3</v>
      </c>
      <c r="AN478">
        <v>1.8261131584793799</v>
      </c>
      <c r="AO478">
        <v>59</v>
      </c>
      <c r="AP478">
        <v>6.7237163814180906E-2</v>
      </c>
      <c r="AQ478">
        <v>9.34</v>
      </c>
      <c r="AR478">
        <v>3.5758688614540501</v>
      </c>
      <c r="AS478">
        <v>-30643.53</v>
      </c>
      <c r="AT478">
        <v>0.57925540021400301</v>
      </c>
      <c r="AU478">
        <v>21968367.620000001</v>
      </c>
    </row>
    <row r="479" spans="1:47" ht="15" x14ac:dyDescent="0.25">
      <c r="A479" s="150" t="s">
        <v>1243</v>
      </c>
      <c r="B479" s="150" t="s">
        <v>288</v>
      </c>
      <c r="C479" t="s">
        <v>289</v>
      </c>
      <c r="D479" t="s">
        <v>1561</v>
      </c>
      <c r="E479">
        <v>83.159000000000006</v>
      </c>
      <c r="F479" t="s">
        <v>1561</v>
      </c>
      <c r="G479" s="151">
        <v>-896127</v>
      </c>
      <c r="H479">
        <v>0.40727621923537499</v>
      </c>
      <c r="I479">
        <v>-896127</v>
      </c>
      <c r="J479">
        <v>0</v>
      </c>
      <c r="K479">
        <v>0.71376792921625098</v>
      </c>
      <c r="L479" s="152">
        <v>124135.1213</v>
      </c>
      <c r="M479" s="151">
        <v>33601</v>
      </c>
      <c r="N479">
        <v>86</v>
      </c>
      <c r="O479">
        <v>103.21</v>
      </c>
      <c r="P479">
        <v>0</v>
      </c>
      <c r="Q479">
        <v>-559.14</v>
      </c>
      <c r="R479">
        <v>11551.1</v>
      </c>
      <c r="S479">
        <v>3183.165868</v>
      </c>
      <c r="T479">
        <v>4066.1149114688801</v>
      </c>
      <c r="U479">
        <v>0.56387737348030698</v>
      </c>
      <c r="V479">
        <v>0.19064107092266699</v>
      </c>
      <c r="W479">
        <v>2.0295775865613801E-2</v>
      </c>
      <c r="X479">
        <v>9042.7999999999993</v>
      </c>
      <c r="Y479">
        <v>182.04</v>
      </c>
      <c r="Z479">
        <v>69975.839485827295</v>
      </c>
      <c r="AA479">
        <v>14.5300546448087</v>
      </c>
      <c r="AB479">
        <v>17.486079257306098</v>
      </c>
      <c r="AC479">
        <v>19</v>
      </c>
      <c r="AD479">
        <v>167.53504568421101</v>
      </c>
      <c r="AE479">
        <v>0.34439999999999998</v>
      </c>
      <c r="AF479">
        <v>0.11539781489584899</v>
      </c>
      <c r="AG479">
        <v>0.17885939237062501</v>
      </c>
      <c r="AH479">
        <v>0.31085898077233798</v>
      </c>
      <c r="AI479">
        <v>153.235495801063</v>
      </c>
      <c r="AJ479">
        <v>6.87376045053652</v>
      </c>
      <c r="AK479">
        <v>0.96182865425381403</v>
      </c>
      <c r="AL479">
        <v>4.1431151721903996</v>
      </c>
      <c r="AM479">
        <v>0</v>
      </c>
      <c r="AN479">
        <v>1.4118870029974</v>
      </c>
      <c r="AO479">
        <v>65</v>
      </c>
      <c r="AP479">
        <v>6.8410462776660005E-2</v>
      </c>
      <c r="AQ479">
        <v>8.48</v>
      </c>
      <c r="AR479">
        <v>4.0547016023827904</v>
      </c>
      <c r="AS479">
        <v>-153546.73000000001</v>
      </c>
      <c r="AT479">
        <v>0.45134486078736602</v>
      </c>
      <c r="AU479">
        <v>36769066.909999996</v>
      </c>
    </row>
    <row r="480" spans="1:47" ht="15" x14ac:dyDescent="0.25">
      <c r="A480" s="150" t="s">
        <v>1244</v>
      </c>
      <c r="B480" s="150" t="s">
        <v>463</v>
      </c>
      <c r="C480" t="s">
        <v>109</v>
      </c>
      <c r="D480" t="s">
        <v>1561</v>
      </c>
      <c r="E480">
        <v>112.623</v>
      </c>
      <c r="F480" t="s">
        <v>1561</v>
      </c>
      <c r="G480" s="151">
        <v>1221697</v>
      </c>
      <c r="H480">
        <v>0.39033531770023999</v>
      </c>
      <c r="I480">
        <v>-6561015</v>
      </c>
      <c r="J480">
        <v>0</v>
      </c>
      <c r="K480">
        <v>0.80092158512691602</v>
      </c>
      <c r="L480" s="152">
        <v>278471.8787</v>
      </c>
      <c r="M480" s="151">
        <v>57344</v>
      </c>
      <c r="N480">
        <v>67</v>
      </c>
      <c r="O480">
        <v>31.09</v>
      </c>
      <c r="P480">
        <v>0</v>
      </c>
      <c r="Q480">
        <v>-4.3899999999999997</v>
      </c>
      <c r="R480">
        <v>16639.400000000001</v>
      </c>
      <c r="S480">
        <v>4462.166757</v>
      </c>
      <c r="T480">
        <v>5244.3384013101704</v>
      </c>
      <c r="U480">
        <v>0.122112561155455</v>
      </c>
      <c r="V480">
        <v>0.10291425959812001</v>
      </c>
      <c r="W480">
        <v>2.93429195120509E-2</v>
      </c>
      <c r="X480">
        <v>14157.7</v>
      </c>
      <c r="Y480">
        <v>286.29000000000002</v>
      </c>
      <c r="Z480">
        <v>87655.460162771997</v>
      </c>
      <c r="AA480">
        <v>15.845394736842101</v>
      </c>
      <c r="AB480">
        <v>15.5861775018338</v>
      </c>
      <c r="AC480">
        <v>17</v>
      </c>
      <c r="AD480">
        <v>262.480397470588</v>
      </c>
      <c r="AE480">
        <v>0.45119999999999999</v>
      </c>
      <c r="AF480">
        <v>0.121491796868456</v>
      </c>
      <c r="AG480">
        <v>0.14871867431216401</v>
      </c>
      <c r="AH480">
        <v>0.275533926550946</v>
      </c>
      <c r="AI480">
        <v>203.31938482056199</v>
      </c>
      <c r="AJ480">
        <v>7.4945186030234403</v>
      </c>
      <c r="AK480">
        <v>0.97861297664908597</v>
      </c>
      <c r="AL480">
        <v>3.49113803878776</v>
      </c>
      <c r="AM480">
        <v>2.8</v>
      </c>
      <c r="AN480">
        <v>0.439556928680091</v>
      </c>
      <c r="AO480">
        <v>23</v>
      </c>
      <c r="AP480">
        <v>4.9180327868852498E-3</v>
      </c>
      <c r="AQ480">
        <v>31.26</v>
      </c>
      <c r="AR480">
        <v>11.347298778563999</v>
      </c>
      <c r="AS480">
        <v>-803754.21</v>
      </c>
      <c r="AT480">
        <v>0.138118001661128</v>
      </c>
      <c r="AU480">
        <v>74247746.909999996</v>
      </c>
    </row>
    <row r="481" spans="1:47" ht="15" x14ac:dyDescent="0.25">
      <c r="A481" s="150" t="s">
        <v>1245</v>
      </c>
      <c r="B481" s="150" t="s">
        <v>541</v>
      </c>
      <c r="C481" t="s">
        <v>117</v>
      </c>
      <c r="D481" t="s">
        <v>1561</v>
      </c>
      <c r="E481">
        <v>88.635999999999996</v>
      </c>
      <c r="F481" t="s">
        <v>1561</v>
      </c>
      <c r="G481" s="151">
        <v>891393</v>
      </c>
      <c r="H481">
        <v>0.56588439574509397</v>
      </c>
      <c r="I481">
        <v>899896</v>
      </c>
      <c r="J481">
        <v>0</v>
      </c>
      <c r="K481">
        <v>0.74106965619964205</v>
      </c>
      <c r="L481" s="152">
        <v>132443.9497</v>
      </c>
      <c r="M481" s="151">
        <v>32670</v>
      </c>
      <c r="N481">
        <v>37</v>
      </c>
      <c r="O481">
        <v>9.61</v>
      </c>
      <c r="P481">
        <v>0</v>
      </c>
      <c r="Q481">
        <v>12.9</v>
      </c>
      <c r="R481">
        <v>12782.3</v>
      </c>
      <c r="S481">
        <v>738.21371899999997</v>
      </c>
      <c r="T481">
        <v>908.245262634646</v>
      </c>
      <c r="U481">
        <v>0.45285725718137199</v>
      </c>
      <c r="V481">
        <v>0.15345684736590501</v>
      </c>
      <c r="W481">
        <v>8.1277275747837999E-3</v>
      </c>
      <c r="X481">
        <v>10389.299999999999</v>
      </c>
      <c r="Y481">
        <v>58</v>
      </c>
      <c r="Z481">
        <v>60662.5</v>
      </c>
      <c r="AA481">
        <v>16.649999999999999</v>
      </c>
      <c r="AB481">
        <v>12.727822741379301</v>
      </c>
      <c r="AC481">
        <v>14</v>
      </c>
      <c r="AD481">
        <v>52.729551357142903</v>
      </c>
      <c r="AE481">
        <v>0.36809999999999998</v>
      </c>
      <c r="AF481">
        <v>0.108300899883538</v>
      </c>
      <c r="AG481">
        <v>0.18009474986678201</v>
      </c>
      <c r="AH481">
        <v>0.29379332200563801</v>
      </c>
      <c r="AI481">
        <v>181.05732331967101</v>
      </c>
      <c r="AJ481">
        <v>5.3585479466403303</v>
      </c>
      <c r="AK481">
        <v>0.87921875818313799</v>
      </c>
      <c r="AL481">
        <v>3.1359499173269301</v>
      </c>
      <c r="AM481">
        <v>1</v>
      </c>
      <c r="AN481">
        <v>1.3080174469721599</v>
      </c>
      <c r="AO481">
        <v>86</v>
      </c>
      <c r="AP481">
        <v>2.9542097488921698E-3</v>
      </c>
      <c r="AQ481">
        <v>3.64</v>
      </c>
      <c r="AR481">
        <v>1.94220273758609</v>
      </c>
      <c r="AS481">
        <v>159542.47</v>
      </c>
      <c r="AT481">
        <v>0.50132275221687295</v>
      </c>
      <c r="AU481">
        <v>9436070.2699999996</v>
      </c>
    </row>
    <row r="482" spans="1:47" ht="15" x14ac:dyDescent="0.25">
      <c r="A482" s="150" t="s">
        <v>1246</v>
      </c>
      <c r="B482" s="150" t="s">
        <v>290</v>
      </c>
      <c r="C482" t="s">
        <v>109</v>
      </c>
      <c r="D482" t="s">
        <v>1561</v>
      </c>
      <c r="E482">
        <v>76.260999999999996</v>
      </c>
      <c r="F482" t="s">
        <v>1561</v>
      </c>
      <c r="G482" s="151">
        <v>1804839</v>
      </c>
      <c r="H482">
        <v>0.17937334600341301</v>
      </c>
      <c r="I482">
        <v>-1290949</v>
      </c>
      <c r="J482">
        <v>0</v>
      </c>
      <c r="K482">
        <v>0.75692632015982997</v>
      </c>
      <c r="L482" s="152">
        <v>221311.86730000001</v>
      </c>
      <c r="M482" s="151">
        <v>39713</v>
      </c>
      <c r="N482">
        <v>89</v>
      </c>
      <c r="O482">
        <v>241.22</v>
      </c>
      <c r="P482">
        <v>1</v>
      </c>
      <c r="Q482">
        <v>-97.37</v>
      </c>
      <c r="R482">
        <v>18772.400000000001</v>
      </c>
      <c r="S482">
        <v>3120.9469519999998</v>
      </c>
      <c r="T482">
        <v>4137.0618290032198</v>
      </c>
      <c r="U482">
        <v>0.569447669035549</v>
      </c>
      <c r="V482">
        <v>0.18874849270427499</v>
      </c>
      <c r="W482">
        <v>1.4461359867420099E-2</v>
      </c>
      <c r="X482">
        <v>14161.7</v>
      </c>
      <c r="Y482">
        <v>227.96</v>
      </c>
      <c r="Z482">
        <v>81410.381558168097</v>
      </c>
      <c r="AA482">
        <v>15.690082644628101</v>
      </c>
      <c r="AB482">
        <v>13.690765713283</v>
      </c>
      <c r="AC482">
        <v>43.33</v>
      </c>
      <c r="AD482">
        <v>72.027393307177505</v>
      </c>
      <c r="AE482">
        <v>0.54620000000000002</v>
      </c>
      <c r="AF482">
        <v>0.11532211213794399</v>
      </c>
      <c r="AG482">
        <v>0.164924578592099</v>
      </c>
      <c r="AH482">
        <v>0.291258594148184</v>
      </c>
      <c r="AI482">
        <v>239.40169810358299</v>
      </c>
      <c r="AJ482">
        <v>7.9117877027678096</v>
      </c>
      <c r="AK482">
        <v>0.98682661009689998</v>
      </c>
      <c r="AL482">
        <v>4.3565463622249601</v>
      </c>
      <c r="AM482">
        <v>2.6</v>
      </c>
      <c r="AN482">
        <v>0.20996426810066199</v>
      </c>
      <c r="AO482">
        <v>9</v>
      </c>
      <c r="AP482">
        <v>1.00704934541793E-2</v>
      </c>
      <c r="AQ482">
        <v>18.559999999999999</v>
      </c>
      <c r="AR482">
        <v>4.1573219857088697</v>
      </c>
      <c r="AS482">
        <v>-405868.51</v>
      </c>
      <c r="AT482">
        <v>0.33949097810020501</v>
      </c>
      <c r="AU482">
        <v>58587646.159999996</v>
      </c>
    </row>
    <row r="483" spans="1:47" ht="15" x14ac:dyDescent="0.25">
      <c r="A483" s="150" t="s">
        <v>1247</v>
      </c>
      <c r="B483" s="150" t="s">
        <v>558</v>
      </c>
      <c r="C483" t="s">
        <v>206</v>
      </c>
      <c r="D483" t="s">
        <v>1561</v>
      </c>
      <c r="E483">
        <v>83.994</v>
      </c>
      <c r="F483" t="s">
        <v>1561</v>
      </c>
      <c r="G483" s="151">
        <v>290031</v>
      </c>
      <c r="H483">
        <v>0.25712229115291002</v>
      </c>
      <c r="I483">
        <v>116948</v>
      </c>
      <c r="J483">
        <v>0</v>
      </c>
      <c r="K483">
        <v>0.68822411273940898</v>
      </c>
      <c r="L483" s="152">
        <v>135538.77489999999</v>
      </c>
      <c r="M483" s="151">
        <v>30568</v>
      </c>
      <c r="N483" t="s">
        <v>1556</v>
      </c>
      <c r="O483">
        <v>73.38</v>
      </c>
      <c r="P483">
        <v>0</v>
      </c>
      <c r="Q483">
        <v>-251.36</v>
      </c>
      <c r="R483">
        <v>13091</v>
      </c>
      <c r="S483">
        <v>1377.6114480000001</v>
      </c>
      <c r="T483">
        <v>1856.9671531284901</v>
      </c>
      <c r="U483">
        <v>0.97063960737352994</v>
      </c>
      <c r="V483">
        <v>0.13179244427997799</v>
      </c>
      <c r="W483">
        <v>7.25894083888304E-4</v>
      </c>
      <c r="X483">
        <v>9711.7000000000007</v>
      </c>
      <c r="Y483">
        <v>95.2</v>
      </c>
      <c r="Z483">
        <v>60984.010504201702</v>
      </c>
      <c r="AA483">
        <v>14.1354166666667</v>
      </c>
      <c r="AB483">
        <v>14.470708487394999</v>
      </c>
      <c r="AC483">
        <v>12</v>
      </c>
      <c r="AD483">
        <v>114.800954</v>
      </c>
      <c r="AE483">
        <v>0.26119999999999999</v>
      </c>
      <c r="AF483">
        <v>0.114044908560608</v>
      </c>
      <c r="AG483">
        <v>0.15760832544637701</v>
      </c>
      <c r="AH483">
        <v>0.27356466196127399</v>
      </c>
      <c r="AI483">
        <v>205.19356195129399</v>
      </c>
      <c r="AJ483">
        <v>5.9561367567930903</v>
      </c>
      <c r="AK483">
        <v>1.8224988944979601</v>
      </c>
      <c r="AL483">
        <v>3.9515144493538599</v>
      </c>
      <c r="AM483">
        <v>0.5</v>
      </c>
      <c r="AN483">
        <v>1.3177081110878599</v>
      </c>
      <c r="AO483">
        <v>28</v>
      </c>
      <c r="AP483">
        <v>9.2678405931418003E-4</v>
      </c>
      <c r="AQ483">
        <v>30.32</v>
      </c>
      <c r="AR483">
        <v>3.31055150955474</v>
      </c>
      <c r="AS483">
        <v>-74471.91</v>
      </c>
      <c r="AT483">
        <v>0.42584576431307403</v>
      </c>
      <c r="AU483">
        <v>18034273.510000002</v>
      </c>
    </row>
    <row r="484" spans="1:47" ht="15" x14ac:dyDescent="0.25">
      <c r="A484" s="150" t="s">
        <v>1248</v>
      </c>
      <c r="B484" s="150" t="s">
        <v>591</v>
      </c>
      <c r="C484" t="s">
        <v>136</v>
      </c>
      <c r="D484" t="s">
        <v>1561</v>
      </c>
      <c r="E484">
        <v>103.575</v>
      </c>
      <c r="F484" t="s">
        <v>1561</v>
      </c>
      <c r="G484" s="151">
        <v>592078</v>
      </c>
      <c r="H484">
        <v>0.26529541341081098</v>
      </c>
      <c r="I484">
        <v>607774</v>
      </c>
      <c r="J484">
        <v>0</v>
      </c>
      <c r="K484">
        <v>0.78118315783903103</v>
      </c>
      <c r="L484" s="152">
        <v>207989.32070000001</v>
      </c>
      <c r="M484" s="151">
        <v>36757</v>
      </c>
      <c r="N484">
        <v>48</v>
      </c>
      <c r="O484">
        <v>35.28</v>
      </c>
      <c r="P484">
        <v>0</v>
      </c>
      <c r="Q484">
        <v>295.29000000000002</v>
      </c>
      <c r="R484">
        <v>10922.1</v>
      </c>
      <c r="S484">
        <v>1168.2974610000001</v>
      </c>
      <c r="T484">
        <v>1308.5130227956599</v>
      </c>
      <c r="U484">
        <v>0.20824310256718101</v>
      </c>
      <c r="V484">
        <v>0.117098368837421</v>
      </c>
      <c r="W484">
        <v>2.5678391849214199E-3</v>
      </c>
      <c r="X484">
        <v>9751.7999999999993</v>
      </c>
      <c r="Y484">
        <v>70.400000000000006</v>
      </c>
      <c r="Z484">
        <v>66139.4997159091</v>
      </c>
      <c r="AA484">
        <v>18.945205479452099</v>
      </c>
      <c r="AB484">
        <v>16.5951343892045</v>
      </c>
      <c r="AC484">
        <v>5.2</v>
      </c>
      <c r="AD484">
        <v>224.67258865384599</v>
      </c>
      <c r="AE484">
        <v>0.23749999999999999</v>
      </c>
      <c r="AF484">
        <v>0.112496762294945</v>
      </c>
      <c r="AG484">
        <v>0.169233331418113</v>
      </c>
      <c r="AH484">
        <v>0.28051402818335902</v>
      </c>
      <c r="AI484">
        <v>150.78522883137501</v>
      </c>
      <c r="AJ484">
        <v>6.3887044311486001</v>
      </c>
      <c r="AK484">
        <v>1.26344994947832</v>
      </c>
      <c r="AL484">
        <v>3.05594458509781</v>
      </c>
      <c r="AM484">
        <v>0.5</v>
      </c>
      <c r="AN484">
        <v>0.91598084905515897</v>
      </c>
      <c r="AO484">
        <v>53</v>
      </c>
      <c r="AP484">
        <v>3.1353135313531399E-2</v>
      </c>
      <c r="AQ484">
        <v>9.94</v>
      </c>
      <c r="AR484">
        <v>3.74813755966996</v>
      </c>
      <c r="AS484">
        <v>-29801.59</v>
      </c>
      <c r="AT484">
        <v>0.37250311583485002</v>
      </c>
      <c r="AU484">
        <v>12760319.74</v>
      </c>
    </row>
    <row r="485" spans="1:47" ht="15" x14ac:dyDescent="0.25">
      <c r="A485" s="150" t="s">
        <v>1249</v>
      </c>
      <c r="B485" s="150" t="s">
        <v>657</v>
      </c>
      <c r="C485" t="s">
        <v>210</v>
      </c>
      <c r="D485" t="s">
        <v>1561</v>
      </c>
      <c r="E485">
        <v>88.397000000000006</v>
      </c>
      <c r="F485" t="s">
        <v>1561</v>
      </c>
      <c r="G485" s="151">
        <v>417394</v>
      </c>
      <c r="H485">
        <v>0.69305293037252103</v>
      </c>
      <c r="I485">
        <v>741437</v>
      </c>
      <c r="J485">
        <v>0</v>
      </c>
      <c r="K485">
        <v>0.69950240751488002</v>
      </c>
      <c r="L485" s="152">
        <v>152994.79939999999</v>
      </c>
      <c r="M485" s="151">
        <v>36288</v>
      </c>
      <c r="N485">
        <v>65</v>
      </c>
      <c r="O485">
        <v>148.15</v>
      </c>
      <c r="P485">
        <v>0</v>
      </c>
      <c r="Q485">
        <v>47.61</v>
      </c>
      <c r="R485">
        <v>13612.9</v>
      </c>
      <c r="S485">
        <v>1371.1365470000001</v>
      </c>
      <c r="T485">
        <v>1617.6884115031301</v>
      </c>
      <c r="U485">
        <v>0.39147868035057198</v>
      </c>
      <c r="V485">
        <v>0.11428377745663</v>
      </c>
      <c r="W485">
        <v>7.2932196445931396E-4</v>
      </c>
      <c r="X485">
        <v>11538.1</v>
      </c>
      <c r="Y485">
        <v>110.89</v>
      </c>
      <c r="Z485">
        <v>55556.358012444798</v>
      </c>
      <c r="AA485">
        <v>13.6239316239316</v>
      </c>
      <c r="AB485">
        <v>12.3648349445396</v>
      </c>
      <c r="AC485">
        <v>12.16</v>
      </c>
      <c r="AD485">
        <v>112.757939720395</v>
      </c>
      <c r="AE485">
        <v>0.37990000000000002</v>
      </c>
      <c r="AF485">
        <v>0.11212148168696801</v>
      </c>
      <c r="AG485">
        <v>0.20556839179362901</v>
      </c>
      <c r="AH485">
        <v>0.32434886118057799</v>
      </c>
      <c r="AI485">
        <v>238.52766576427601</v>
      </c>
      <c r="AJ485">
        <v>6.4526662263723997</v>
      </c>
      <c r="AK485">
        <v>1.2708157980027801</v>
      </c>
      <c r="AL485">
        <v>2.73099558482697</v>
      </c>
      <c r="AM485">
        <v>0.5</v>
      </c>
      <c r="AN485">
        <v>0.81938198164872</v>
      </c>
      <c r="AO485">
        <v>99</v>
      </c>
      <c r="AP485">
        <v>1.7897091722595099E-2</v>
      </c>
      <c r="AQ485">
        <v>3.58</v>
      </c>
      <c r="AR485">
        <v>3.1944519369308901</v>
      </c>
      <c r="AS485">
        <v>-15270.6499999999</v>
      </c>
      <c r="AT485">
        <v>0.35657766379023298</v>
      </c>
      <c r="AU485">
        <v>18665095.93</v>
      </c>
    </row>
    <row r="486" spans="1:47" ht="15" x14ac:dyDescent="0.25">
      <c r="A486" s="150" t="s">
        <v>1250</v>
      </c>
      <c r="B486" s="150" t="s">
        <v>771</v>
      </c>
      <c r="C486" t="s">
        <v>267</v>
      </c>
      <c r="D486" t="s">
        <v>1561</v>
      </c>
      <c r="E486">
        <v>94.301000000000002</v>
      </c>
      <c r="F486" t="s">
        <v>1561</v>
      </c>
      <c r="G486" s="151">
        <v>4123616</v>
      </c>
      <c r="H486">
        <v>0.90008697470856602</v>
      </c>
      <c r="I486">
        <v>3635823</v>
      </c>
      <c r="J486">
        <v>0</v>
      </c>
      <c r="K486">
        <v>0.42764811559850002</v>
      </c>
      <c r="L486" s="152">
        <v>399996.50089999998</v>
      </c>
      <c r="M486" s="151">
        <v>29247</v>
      </c>
      <c r="N486">
        <v>154</v>
      </c>
      <c r="O486">
        <v>56.2</v>
      </c>
      <c r="P486">
        <v>0</v>
      </c>
      <c r="Q486">
        <v>94.51</v>
      </c>
      <c r="R486">
        <v>15316.3</v>
      </c>
      <c r="S486">
        <v>1211.1512150000001</v>
      </c>
      <c r="T486">
        <v>1481.3760238519401</v>
      </c>
      <c r="U486">
        <v>0.296931892191513</v>
      </c>
      <c r="V486">
        <v>0.14360800604076501</v>
      </c>
      <c r="W486">
        <v>7.3307407778970005E-2</v>
      </c>
      <c r="X486">
        <v>12522.4</v>
      </c>
      <c r="Y486">
        <v>104.3</v>
      </c>
      <c r="Z486">
        <v>59190.3769894535</v>
      </c>
      <c r="AA486">
        <v>14.252173913043499</v>
      </c>
      <c r="AB486">
        <v>11.612188063279</v>
      </c>
      <c r="AC486">
        <v>10.83</v>
      </c>
      <c r="AD486">
        <v>111.832983841182</v>
      </c>
      <c r="AE486">
        <v>0.39179999999999998</v>
      </c>
      <c r="AF486">
        <v>0.113889377401323</v>
      </c>
      <c r="AG486">
        <v>0.19276768194701599</v>
      </c>
      <c r="AH486">
        <v>0.30678873967592402</v>
      </c>
      <c r="AI486">
        <v>189.98453467265799</v>
      </c>
      <c r="AJ486">
        <v>7.0997224684919598</v>
      </c>
      <c r="AK486">
        <v>1.01624033029118</v>
      </c>
      <c r="AL486">
        <v>4.2282933507170801</v>
      </c>
      <c r="AM486">
        <v>1.9</v>
      </c>
      <c r="AN486">
        <v>1.21958769526225</v>
      </c>
      <c r="AO486">
        <v>118</v>
      </c>
      <c r="AP486">
        <v>0</v>
      </c>
      <c r="AQ486">
        <v>4.37</v>
      </c>
      <c r="AR486">
        <v>2.6891893834946399</v>
      </c>
      <c r="AS486">
        <v>104996.65</v>
      </c>
      <c r="AT486">
        <v>0.59963610737078799</v>
      </c>
      <c r="AU486">
        <v>18550405.600000001</v>
      </c>
    </row>
    <row r="487" spans="1:47" ht="15" x14ac:dyDescent="0.25">
      <c r="A487" s="150" t="s">
        <v>1251</v>
      </c>
      <c r="B487" s="150" t="s">
        <v>437</v>
      </c>
      <c r="C487" t="s">
        <v>293</v>
      </c>
      <c r="D487" t="s">
        <v>1561</v>
      </c>
      <c r="E487">
        <v>90.730999999999995</v>
      </c>
      <c r="F487" t="s">
        <v>1561</v>
      </c>
      <c r="G487" s="151">
        <v>-658977</v>
      </c>
      <c r="H487">
        <v>0.46330578305319903</v>
      </c>
      <c r="I487">
        <v>-401265</v>
      </c>
      <c r="J487">
        <v>0</v>
      </c>
      <c r="K487">
        <v>0.80249759860112002</v>
      </c>
      <c r="L487" s="152">
        <v>183602.44519999999</v>
      </c>
      <c r="M487" s="151">
        <v>37850</v>
      </c>
      <c r="N487">
        <v>29</v>
      </c>
      <c r="O487">
        <v>42.98</v>
      </c>
      <c r="P487">
        <v>0</v>
      </c>
      <c r="Q487">
        <v>61.57</v>
      </c>
      <c r="R487">
        <v>14799.2</v>
      </c>
      <c r="S487">
        <v>698.59424000000001</v>
      </c>
      <c r="T487">
        <v>839.69037742574096</v>
      </c>
      <c r="U487">
        <v>0.27676340847012998</v>
      </c>
      <c r="V487">
        <v>0.17218813456005599</v>
      </c>
      <c r="W487">
        <v>0</v>
      </c>
      <c r="X487">
        <v>12312.5</v>
      </c>
      <c r="Y487">
        <v>67.650000000000006</v>
      </c>
      <c r="Z487">
        <v>60164.630007391002</v>
      </c>
      <c r="AA487">
        <v>12.186666666666699</v>
      </c>
      <c r="AB487">
        <v>10.326596304508501</v>
      </c>
      <c r="AC487">
        <v>5.67</v>
      </c>
      <c r="AD487">
        <v>123.208860670194</v>
      </c>
      <c r="AE487">
        <v>0.33250000000000002</v>
      </c>
      <c r="AF487">
        <v>0.115044234028888</v>
      </c>
      <c r="AG487">
        <v>0.158898508735974</v>
      </c>
      <c r="AH487">
        <v>0.27426508078831202</v>
      </c>
      <c r="AI487">
        <v>196.006482962127</v>
      </c>
      <c r="AJ487">
        <v>5.0620422262632498</v>
      </c>
      <c r="AK487">
        <v>0.53353949857225302</v>
      </c>
      <c r="AL487">
        <v>3.1613903555857399</v>
      </c>
      <c r="AM487">
        <v>3</v>
      </c>
      <c r="AN487">
        <v>1.3038554423497499</v>
      </c>
      <c r="AO487">
        <v>79</v>
      </c>
      <c r="AP487">
        <v>9.6051227321237997E-3</v>
      </c>
      <c r="AQ487">
        <v>2.52</v>
      </c>
      <c r="AR487">
        <v>4.7672383454512097</v>
      </c>
      <c r="AS487">
        <v>940.26000000000897</v>
      </c>
      <c r="AT487">
        <v>0.36023136342429002</v>
      </c>
      <c r="AU487">
        <v>10338646.6</v>
      </c>
    </row>
    <row r="488" spans="1:47" ht="15" x14ac:dyDescent="0.25">
      <c r="A488" s="150" t="s">
        <v>1252</v>
      </c>
      <c r="B488" s="150" t="s">
        <v>683</v>
      </c>
      <c r="C488" t="s">
        <v>143</v>
      </c>
      <c r="D488" t="s">
        <v>1561</v>
      </c>
      <c r="E488">
        <v>88.316000000000003</v>
      </c>
      <c r="F488" t="s">
        <v>1561</v>
      </c>
      <c r="G488" s="151">
        <v>149768</v>
      </c>
      <c r="H488">
        <v>0.97256649006503504</v>
      </c>
      <c r="I488">
        <v>196233</v>
      </c>
      <c r="J488">
        <v>7.5914245300211696E-3</v>
      </c>
      <c r="K488">
        <v>0.71313350697368005</v>
      </c>
      <c r="L488" s="152">
        <v>117886.9886</v>
      </c>
      <c r="M488" s="151">
        <v>36519.5</v>
      </c>
      <c r="N488">
        <v>9</v>
      </c>
      <c r="O488">
        <v>44.14</v>
      </c>
      <c r="P488">
        <v>8.9499999999999993</v>
      </c>
      <c r="Q488">
        <v>110.99</v>
      </c>
      <c r="R488">
        <v>13656.8</v>
      </c>
      <c r="S488">
        <v>929.98592799999994</v>
      </c>
      <c r="T488">
        <v>1142.6978619561201</v>
      </c>
      <c r="U488">
        <v>0.57480472435707697</v>
      </c>
      <c r="V488">
        <v>0.15189462200120499</v>
      </c>
      <c r="W488">
        <v>0</v>
      </c>
      <c r="X488">
        <v>11114.6</v>
      </c>
      <c r="Y488">
        <v>68.23</v>
      </c>
      <c r="Z488">
        <v>56208.956470760699</v>
      </c>
      <c r="AA488">
        <v>7.4936708860759502</v>
      </c>
      <c r="AB488">
        <v>13.6301616297816</v>
      </c>
      <c r="AC488">
        <v>8</v>
      </c>
      <c r="AD488">
        <v>116.24824099999999</v>
      </c>
      <c r="AE488">
        <v>0.36809999999999998</v>
      </c>
      <c r="AF488">
        <v>0.110522722196117</v>
      </c>
      <c r="AG488">
        <v>0.19233301256916099</v>
      </c>
      <c r="AH488">
        <v>0.30285713427349198</v>
      </c>
      <c r="AI488">
        <v>71.496780755590095</v>
      </c>
      <c r="AJ488">
        <v>18.960630762057999</v>
      </c>
      <c r="AK488">
        <v>3.0123273826532899</v>
      </c>
      <c r="AL488">
        <v>12.552985065648</v>
      </c>
      <c r="AM488">
        <v>0.5</v>
      </c>
      <c r="AN488">
        <v>1.61889126855292</v>
      </c>
      <c r="AO488">
        <v>136</v>
      </c>
      <c r="AP488">
        <v>0</v>
      </c>
      <c r="AQ488">
        <v>4.07</v>
      </c>
      <c r="AR488">
        <v>4.3796093093416699</v>
      </c>
      <c r="AS488">
        <v>-70028.600000000006</v>
      </c>
      <c r="AT488">
        <v>0.40997036104256701</v>
      </c>
      <c r="AU488">
        <v>12700603.92</v>
      </c>
    </row>
    <row r="489" spans="1:47" ht="15" x14ac:dyDescent="0.25">
      <c r="A489" s="150" t="s">
        <v>1253</v>
      </c>
      <c r="B489" s="150" t="s">
        <v>451</v>
      </c>
      <c r="C489" t="s">
        <v>168</v>
      </c>
      <c r="D489" t="s">
        <v>1561</v>
      </c>
      <c r="E489">
        <v>77.498000000000005</v>
      </c>
      <c r="F489" t="s">
        <v>1561</v>
      </c>
      <c r="G489" s="151">
        <v>1128265</v>
      </c>
      <c r="H489">
        <v>0.20534492930034801</v>
      </c>
      <c r="I489">
        <v>1145216</v>
      </c>
      <c r="J489">
        <v>1.10000451075675E-3</v>
      </c>
      <c r="K489">
        <v>0.647702884204445</v>
      </c>
      <c r="L489" s="152">
        <v>184778.8512</v>
      </c>
      <c r="M489" s="151">
        <v>32994</v>
      </c>
      <c r="N489">
        <v>18</v>
      </c>
      <c r="O489">
        <v>41.34</v>
      </c>
      <c r="P489">
        <v>0</v>
      </c>
      <c r="Q489">
        <v>23.58</v>
      </c>
      <c r="R489">
        <v>15751.5</v>
      </c>
      <c r="S489">
        <v>781.53149099999996</v>
      </c>
      <c r="T489">
        <v>1098.4198986476199</v>
      </c>
      <c r="U489">
        <v>0.99634703139556502</v>
      </c>
      <c r="V489">
        <v>0.18269135747467899</v>
      </c>
      <c r="W489">
        <v>0</v>
      </c>
      <c r="X489">
        <v>11207.3</v>
      </c>
      <c r="Y489">
        <v>57.08</v>
      </c>
      <c r="Z489">
        <v>50324.519621583699</v>
      </c>
      <c r="AA489">
        <v>14.918032786885201</v>
      </c>
      <c r="AB489">
        <v>13.6918621408549</v>
      </c>
      <c r="AC489">
        <v>10</v>
      </c>
      <c r="AD489">
        <v>78.153149099999993</v>
      </c>
      <c r="AE489">
        <v>0.46310000000000001</v>
      </c>
      <c r="AF489">
        <v>0.117160220655014</v>
      </c>
      <c r="AG489">
        <v>0.220763593330076</v>
      </c>
      <c r="AH489">
        <v>0.35456807264468199</v>
      </c>
      <c r="AI489">
        <v>167.46350148032599</v>
      </c>
      <c r="AJ489">
        <v>8.0706854475160092</v>
      </c>
      <c r="AK489">
        <v>2.1886809853451301</v>
      </c>
      <c r="AL489">
        <v>4.2303686639465798</v>
      </c>
      <c r="AM489">
        <v>2.5</v>
      </c>
      <c r="AN489">
        <v>1.93966130662431</v>
      </c>
      <c r="AO489">
        <v>100</v>
      </c>
      <c r="AP489">
        <v>0</v>
      </c>
      <c r="AQ489">
        <v>4.72</v>
      </c>
      <c r="AR489">
        <v>2.0004344241031702</v>
      </c>
      <c r="AS489">
        <v>241981.72</v>
      </c>
      <c r="AT489">
        <v>1.12079794477391</v>
      </c>
      <c r="AU489">
        <v>12310282</v>
      </c>
    </row>
    <row r="490" spans="1:47" ht="15" x14ac:dyDescent="0.25">
      <c r="A490" s="150" t="s">
        <v>1254</v>
      </c>
      <c r="B490" s="150" t="s">
        <v>606</v>
      </c>
      <c r="C490" t="s">
        <v>604</v>
      </c>
      <c r="D490" t="s">
        <v>1561</v>
      </c>
      <c r="E490">
        <v>81.155000000000001</v>
      </c>
      <c r="F490" t="s">
        <v>1561</v>
      </c>
      <c r="G490" s="151">
        <v>794474</v>
      </c>
      <c r="H490">
        <v>0.55164783512609605</v>
      </c>
      <c r="I490">
        <v>739474</v>
      </c>
      <c r="J490">
        <v>8.4684490294588497E-3</v>
      </c>
      <c r="K490">
        <v>0.663374631509274</v>
      </c>
      <c r="L490" s="152">
        <v>140452.27600000001</v>
      </c>
      <c r="M490" s="151">
        <v>32045</v>
      </c>
      <c r="N490">
        <v>25</v>
      </c>
      <c r="O490">
        <v>17.96</v>
      </c>
      <c r="P490">
        <v>0</v>
      </c>
      <c r="Q490">
        <v>2.16</v>
      </c>
      <c r="R490">
        <v>11162.2</v>
      </c>
      <c r="S490">
        <v>711.13811999999996</v>
      </c>
      <c r="T490">
        <v>1001.36810439536</v>
      </c>
      <c r="U490">
        <v>0.99805139822908095</v>
      </c>
      <c r="V490">
        <v>0.170738795439626</v>
      </c>
      <c r="W490">
        <v>0</v>
      </c>
      <c r="X490">
        <v>7927</v>
      </c>
      <c r="Y490">
        <v>52.33</v>
      </c>
      <c r="Z490">
        <v>48113.185553219999</v>
      </c>
      <c r="AA490">
        <v>13.2545454545455</v>
      </c>
      <c r="AB490">
        <v>13.589492069558601</v>
      </c>
      <c r="AC490">
        <v>5.85</v>
      </c>
      <c r="AD490">
        <v>121.562071794872</v>
      </c>
      <c r="AE490">
        <v>0.23749999999999999</v>
      </c>
      <c r="AF490">
        <v>8.9508059921552405E-2</v>
      </c>
      <c r="AG490">
        <v>0.26774065544498699</v>
      </c>
      <c r="AH490">
        <v>0.35911927282626899</v>
      </c>
      <c r="AI490">
        <v>189.23890621979299</v>
      </c>
      <c r="AJ490">
        <v>5.7670493033624401</v>
      </c>
      <c r="AK490">
        <v>1.2554035296303201</v>
      </c>
      <c r="AL490">
        <v>2.87348341073751</v>
      </c>
      <c r="AM490">
        <v>0.5</v>
      </c>
      <c r="AN490">
        <v>1.1716266560938899</v>
      </c>
      <c r="AO490">
        <v>80</v>
      </c>
      <c r="AP490">
        <v>6.0475161987040997E-2</v>
      </c>
      <c r="AQ490">
        <v>2.13</v>
      </c>
      <c r="AR490">
        <v>3.3124414878848598</v>
      </c>
      <c r="AS490">
        <v>-44046.43</v>
      </c>
      <c r="AT490">
        <v>0.54047947191405699</v>
      </c>
      <c r="AU490">
        <v>7937846.6500000004</v>
      </c>
    </row>
    <row r="491" spans="1:47" ht="15" x14ac:dyDescent="0.25">
      <c r="A491" s="150" t="s">
        <v>1255</v>
      </c>
      <c r="B491" s="150" t="s">
        <v>643</v>
      </c>
      <c r="C491" t="s">
        <v>252</v>
      </c>
      <c r="D491" t="s">
        <v>1561</v>
      </c>
      <c r="E491">
        <v>78.534000000000006</v>
      </c>
      <c r="F491" t="s">
        <v>1561</v>
      </c>
      <c r="G491" s="151">
        <v>441481</v>
      </c>
      <c r="H491">
        <v>0.41118111874654101</v>
      </c>
      <c r="I491">
        <v>366481</v>
      </c>
      <c r="J491">
        <v>9.0394285699396202E-3</v>
      </c>
      <c r="K491">
        <v>0.64058779364463103</v>
      </c>
      <c r="L491" s="152">
        <v>87372.421799999996</v>
      </c>
      <c r="M491" s="151">
        <v>32434</v>
      </c>
      <c r="N491">
        <v>32</v>
      </c>
      <c r="O491">
        <v>18.84</v>
      </c>
      <c r="P491">
        <v>0</v>
      </c>
      <c r="Q491">
        <v>-64.62</v>
      </c>
      <c r="R491">
        <v>16827.5</v>
      </c>
      <c r="S491">
        <v>604.62646600000005</v>
      </c>
      <c r="T491">
        <v>864.697599811906</v>
      </c>
      <c r="U491">
        <v>1</v>
      </c>
      <c r="V491">
        <v>0.224297485515627</v>
      </c>
      <c r="W491">
        <v>0</v>
      </c>
      <c r="X491">
        <v>11766.4</v>
      </c>
      <c r="Y491">
        <v>56.62</v>
      </c>
      <c r="Z491">
        <v>54495.525432709299</v>
      </c>
      <c r="AA491">
        <v>12.953125</v>
      </c>
      <c r="AB491">
        <v>10.6786730130696</v>
      </c>
      <c r="AC491">
        <v>6</v>
      </c>
      <c r="AD491">
        <v>100.771077666667</v>
      </c>
      <c r="AE491">
        <v>0.51060000000000005</v>
      </c>
      <c r="AF491">
        <v>9.5088310900134504E-2</v>
      </c>
      <c r="AG491">
        <v>0.264643884943706</v>
      </c>
      <c r="AH491">
        <v>0.36417424912079899</v>
      </c>
      <c r="AI491">
        <v>278.92593110537098</v>
      </c>
      <c r="AJ491">
        <v>5.9133630207653898</v>
      </c>
      <c r="AK491">
        <v>0.97421017990346603</v>
      </c>
      <c r="AL491">
        <v>2.2090176464309899</v>
      </c>
      <c r="AM491">
        <v>0.5</v>
      </c>
      <c r="AN491">
        <v>1.5425464074883</v>
      </c>
      <c r="AO491">
        <v>87</v>
      </c>
      <c r="AP491">
        <v>2.7987082884822399E-2</v>
      </c>
      <c r="AQ491">
        <v>3.37</v>
      </c>
      <c r="AR491">
        <v>2.8108527636965999</v>
      </c>
      <c r="AS491">
        <v>66559.09</v>
      </c>
      <c r="AT491">
        <v>0.92178123961469705</v>
      </c>
      <c r="AU491">
        <v>10174373.24</v>
      </c>
    </row>
    <row r="492" spans="1:47" ht="15" x14ac:dyDescent="0.25">
      <c r="A492" s="150" t="s">
        <v>1256</v>
      </c>
      <c r="B492" s="150" t="s">
        <v>743</v>
      </c>
      <c r="C492" t="s">
        <v>192</v>
      </c>
      <c r="D492" t="s">
        <v>1561</v>
      </c>
      <c r="E492">
        <v>93.924999999999997</v>
      </c>
      <c r="F492" t="s">
        <v>1561</v>
      </c>
      <c r="G492" s="151">
        <v>45151</v>
      </c>
      <c r="H492">
        <v>0.58581026362261801</v>
      </c>
      <c r="I492">
        <v>35787</v>
      </c>
      <c r="J492">
        <v>0</v>
      </c>
      <c r="K492">
        <v>0.59268264554482697</v>
      </c>
      <c r="L492" s="152">
        <v>133997.62030000001</v>
      </c>
      <c r="M492" s="151">
        <v>32776</v>
      </c>
      <c r="N492">
        <v>16</v>
      </c>
      <c r="O492">
        <v>26.07</v>
      </c>
      <c r="P492">
        <v>0</v>
      </c>
      <c r="Q492">
        <v>31.78</v>
      </c>
      <c r="R492">
        <v>12160.5</v>
      </c>
      <c r="S492">
        <v>426.72185300000001</v>
      </c>
      <c r="T492">
        <v>529.31221078618</v>
      </c>
      <c r="U492">
        <v>0.48653441941254399</v>
      </c>
      <c r="V492">
        <v>0.14413825438651701</v>
      </c>
      <c r="W492">
        <v>2.5777915807841199E-2</v>
      </c>
      <c r="X492">
        <v>9803.5</v>
      </c>
      <c r="Y492">
        <v>40.72</v>
      </c>
      <c r="Z492">
        <v>49332.049607072702</v>
      </c>
      <c r="AA492">
        <v>11.6507936507937</v>
      </c>
      <c r="AB492">
        <v>10.479416822200401</v>
      </c>
      <c r="AC492">
        <v>4.08</v>
      </c>
      <c r="AD492">
        <v>104.588689460784</v>
      </c>
      <c r="AE492">
        <v>0.56999999999999995</v>
      </c>
      <c r="AF492">
        <v>0.11257797044488201</v>
      </c>
      <c r="AG492">
        <v>0.155944596123232</v>
      </c>
      <c r="AH492">
        <v>0.27766385708918001</v>
      </c>
      <c r="AI492">
        <v>250.60118024937401</v>
      </c>
      <c r="AJ492">
        <v>4.9927882772099501</v>
      </c>
      <c r="AK492">
        <v>1.2157810673574201</v>
      </c>
      <c r="AL492">
        <v>1.2661420275489299</v>
      </c>
      <c r="AM492">
        <v>1.5</v>
      </c>
      <c r="AN492">
        <v>1.80061858868209</v>
      </c>
      <c r="AO492">
        <v>26</v>
      </c>
      <c r="AP492">
        <v>9.7087378640776708E-3</v>
      </c>
      <c r="AQ492">
        <v>8.31</v>
      </c>
      <c r="AR492">
        <v>2.1977504827958598</v>
      </c>
      <c r="AS492">
        <v>61666.86</v>
      </c>
      <c r="AT492">
        <v>0.63884966095493401</v>
      </c>
      <c r="AU492">
        <v>5189132.2</v>
      </c>
    </row>
    <row r="493" spans="1:47" ht="15" x14ac:dyDescent="0.25">
      <c r="A493" s="150" t="s">
        <v>1257</v>
      </c>
      <c r="B493" s="150" t="s">
        <v>566</v>
      </c>
      <c r="C493" t="s">
        <v>200</v>
      </c>
      <c r="D493" t="s">
        <v>1561</v>
      </c>
      <c r="E493">
        <v>91.635000000000005</v>
      </c>
      <c r="F493" t="s">
        <v>1561</v>
      </c>
      <c r="G493" s="151">
        <v>3501994</v>
      </c>
      <c r="H493">
        <v>0.52537200851241095</v>
      </c>
      <c r="I493">
        <v>3407206</v>
      </c>
      <c r="J493">
        <v>0</v>
      </c>
      <c r="K493">
        <v>0.76350726414249104</v>
      </c>
      <c r="L493" s="152">
        <v>164418.3223</v>
      </c>
      <c r="M493" s="151">
        <v>46623</v>
      </c>
      <c r="N493">
        <v>260</v>
      </c>
      <c r="O493">
        <v>139.88999999999999</v>
      </c>
      <c r="P493">
        <v>0</v>
      </c>
      <c r="Q493">
        <v>-107.56</v>
      </c>
      <c r="R493">
        <v>10013.4</v>
      </c>
      <c r="S493">
        <v>4407.9258829999999</v>
      </c>
      <c r="T493">
        <v>5446.1904818187104</v>
      </c>
      <c r="U493">
        <v>0.31456642711430999</v>
      </c>
      <c r="V493">
        <v>0.149876608984716</v>
      </c>
      <c r="W493">
        <v>3.5056129595090101E-2</v>
      </c>
      <c r="X493">
        <v>8104.4</v>
      </c>
      <c r="Y493">
        <v>239.02</v>
      </c>
      <c r="Z493">
        <v>65733.113044933503</v>
      </c>
      <c r="AA493">
        <v>13.0893470790378</v>
      </c>
      <c r="AB493">
        <v>18.441661296125801</v>
      </c>
      <c r="AC493">
        <v>23.9</v>
      </c>
      <c r="AD493">
        <v>184.432045313808</v>
      </c>
      <c r="AE493">
        <v>0.36809999999999998</v>
      </c>
      <c r="AF493">
        <v>0.116650675277657</v>
      </c>
      <c r="AG493">
        <v>0.16606022396009101</v>
      </c>
      <c r="AH493">
        <v>0.29100009031596802</v>
      </c>
      <c r="AI493">
        <v>110.588746938783</v>
      </c>
      <c r="AJ493">
        <v>6.3163800831646002</v>
      </c>
      <c r="AK493">
        <v>1.5123756890210001</v>
      </c>
      <c r="AL493">
        <v>2.9787323859871502</v>
      </c>
      <c r="AM493">
        <v>2.8</v>
      </c>
      <c r="AN493">
        <v>1.16309193802972</v>
      </c>
      <c r="AO493">
        <v>65</v>
      </c>
      <c r="AP493">
        <v>6.0498220640569401E-2</v>
      </c>
      <c r="AQ493">
        <v>26.11</v>
      </c>
      <c r="AR493">
        <v>2.7943293422718898</v>
      </c>
      <c r="AS493">
        <v>254465.03</v>
      </c>
      <c r="AT493">
        <v>0.36325978810071202</v>
      </c>
      <c r="AU493">
        <v>44138255.259999998</v>
      </c>
    </row>
    <row r="494" spans="1:47" ht="15" x14ac:dyDescent="0.25">
      <c r="A494" s="150" t="s">
        <v>1258</v>
      </c>
      <c r="B494" s="150" t="s">
        <v>516</v>
      </c>
      <c r="C494" t="s">
        <v>145</v>
      </c>
      <c r="D494" t="s">
        <v>1561</v>
      </c>
      <c r="E494">
        <v>95.007000000000005</v>
      </c>
      <c r="F494" t="s">
        <v>1561</v>
      </c>
      <c r="G494" s="151">
        <v>1839039</v>
      </c>
      <c r="H494">
        <v>0.22602039010248301</v>
      </c>
      <c r="I494">
        <v>1970774</v>
      </c>
      <c r="J494">
        <v>0</v>
      </c>
      <c r="K494">
        <v>0.69129371427372699</v>
      </c>
      <c r="L494" s="152">
        <v>166654.56460000001</v>
      </c>
      <c r="M494" s="151">
        <v>40740.5</v>
      </c>
      <c r="N494" t="s">
        <v>1556</v>
      </c>
      <c r="O494">
        <v>111.82</v>
      </c>
      <c r="P494">
        <v>0</v>
      </c>
      <c r="Q494">
        <v>-7.7099999999999902</v>
      </c>
      <c r="R494">
        <v>10558.8</v>
      </c>
      <c r="S494">
        <v>3832.8113279999998</v>
      </c>
      <c r="T494">
        <v>4567.42194862202</v>
      </c>
      <c r="U494">
        <v>0.34310569200029301</v>
      </c>
      <c r="V494">
        <v>0.137037898047039</v>
      </c>
      <c r="W494">
        <v>4.3297857838099103E-3</v>
      </c>
      <c r="X494">
        <v>8860.6</v>
      </c>
      <c r="Y494">
        <v>190.09</v>
      </c>
      <c r="Z494">
        <v>72294.140144142206</v>
      </c>
      <c r="AA494">
        <v>14.181415929203499</v>
      </c>
      <c r="AB494">
        <v>20.163140238834199</v>
      </c>
      <c r="AC494">
        <v>15.5</v>
      </c>
      <c r="AD494">
        <v>247.27815019354799</v>
      </c>
      <c r="AE494">
        <v>0.23749999999999999</v>
      </c>
      <c r="AF494">
        <v>9.9170805901277401E-2</v>
      </c>
      <c r="AG494">
        <v>0.169734792236133</v>
      </c>
      <c r="AH494">
        <v>0.27838130926573201</v>
      </c>
      <c r="AI494">
        <v>151.87024619438799</v>
      </c>
      <c r="AJ494">
        <v>5.3584003161023199</v>
      </c>
      <c r="AK494">
        <v>1.6498626501056499</v>
      </c>
      <c r="AL494">
        <v>1.0593015169475499</v>
      </c>
      <c r="AM494">
        <v>0.5</v>
      </c>
      <c r="AN494">
        <v>1.61611380691648</v>
      </c>
      <c r="AO494">
        <v>68</v>
      </c>
      <c r="AP494">
        <v>2.13505461767627E-2</v>
      </c>
      <c r="AQ494">
        <v>14</v>
      </c>
      <c r="AR494">
        <v>2.8126586133201199</v>
      </c>
      <c r="AS494">
        <v>138191.18</v>
      </c>
      <c r="AT494">
        <v>0.42253869875619199</v>
      </c>
      <c r="AU494">
        <v>40469891.259999998</v>
      </c>
    </row>
    <row r="495" spans="1:47" ht="15" x14ac:dyDescent="0.25">
      <c r="A495" s="150" t="s">
        <v>1259</v>
      </c>
      <c r="B495" s="150" t="s">
        <v>291</v>
      </c>
      <c r="C495" t="s">
        <v>122</v>
      </c>
      <c r="D495" t="s">
        <v>1561</v>
      </c>
      <c r="E495">
        <v>82.474999999999994</v>
      </c>
      <c r="F495" t="s">
        <v>1561</v>
      </c>
      <c r="G495" s="151">
        <v>19345689</v>
      </c>
      <c r="H495">
        <v>0.821053110808867</v>
      </c>
      <c r="I495">
        <v>19244613</v>
      </c>
      <c r="J495">
        <v>0</v>
      </c>
      <c r="K495">
        <v>0.71590873170867197</v>
      </c>
      <c r="L495" s="152">
        <v>117416.31969999999</v>
      </c>
      <c r="M495" s="151">
        <v>35945</v>
      </c>
      <c r="N495">
        <v>0</v>
      </c>
      <c r="O495">
        <v>1977.84</v>
      </c>
      <c r="P495">
        <v>121.31</v>
      </c>
      <c r="Q495">
        <v>-161.99</v>
      </c>
      <c r="R495">
        <v>12541.9</v>
      </c>
      <c r="S495">
        <v>21257.905091000001</v>
      </c>
      <c r="T495">
        <v>28270.039569991299</v>
      </c>
      <c r="U495">
        <v>0.51909481316647399</v>
      </c>
      <c r="V495">
        <v>0.18306712342616399</v>
      </c>
      <c r="W495">
        <v>0.145031383992589</v>
      </c>
      <c r="X495">
        <v>9431</v>
      </c>
      <c r="Y495">
        <v>1438.21</v>
      </c>
      <c r="Z495">
        <v>73083.5034104894</v>
      </c>
      <c r="AA495">
        <v>12.5332480818414</v>
      </c>
      <c r="AB495">
        <v>14.780807455795699</v>
      </c>
      <c r="AC495">
        <v>111</v>
      </c>
      <c r="AD495">
        <v>191.512658477477</v>
      </c>
      <c r="AE495">
        <v>0.4037</v>
      </c>
      <c r="AF495">
        <v>0.112158744379578</v>
      </c>
      <c r="AG495">
        <v>0.155629322986924</v>
      </c>
      <c r="AH495">
        <v>0.269215394363918</v>
      </c>
      <c r="AI495">
        <v>142.061364328819</v>
      </c>
      <c r="AJ495">
        <v>5.8840413427211997</v>
      </c>
      <c r="AK495">
        <v>1.0853858255514099</v>
      </c>
      <c r="AL495">
        <v>4.0240729097094103</v>
      </c>
      <c r="AM495">
        <v>2</v>
      </c>
      <c r="AN495">
        <v>0.80174289052328995</v>
      </c>
      <c r="AO495">
        <v>119</v>
      </c>
      <c r="AP495">
        <v>1.7301038062283701E-3</v>
      </c>
      <c r="AQ495">
        <v>45.04</v>
      </c>
      <c r="AR495">
        <v>4.4469259105455601</v>
      </c>
      <c r="AS495">
        <v>-2507709.9</v>
      </c>
      <c r="AT495">
        <v>0.27679350222008198</v>
      </c>
      <c r="AU495">
        <v>266614429.53999999</v>
      </c>
    </row>
    <row r="496" spans="1:47" ht="15" x14ac:dyDescent="0.25">
      <c r="A496" s="150" t="s">
        <v>1260</v>
      </c>
      <c r="B496" s="150" t="s">
        <v>401</v>
      </c>
      <c r="C496" t="s">
        <v>164</v>
      </c>
      <c r="D496" t="s">
        <v>1561</v>
      </c>
      <c r="E496">
        <v>97.566999999999993</v>
      </c>
      <c r="F496" t="s">
        <v>1561</v>
      </c>
      <c r="G496" s="151">
        <v>1065731</v>
      </c>
      <c r="H496">
        <v>0.72634136253513504</v>
      </c>
      <c r="I496">
        <v>870285</v>
      </c>
      <c r="J496">
        <v>3.80285693546382E-3</v>
      </c>
      <c r="K496">
        <v>0.67128290071804297</v>
      </c>
      <c r="L496" s="152">
        <v>141772.71849999999</v>
      </c>
      <c r="M496" s="151">
        <v>37060</v>
      </c>
      <c r="N496">
        <v>54</v>
      </c>
      <c r="O496">
        <v>16.63</v>
      </c>
      <c r="P496">
        <v>0</v>
      </c>
      <c r="Q496">
        <v>89.61</v>
      </c>
      <c r="R496">
        <v>11398.9</v>
      </c>
      <c r="S496">
        <v>921.53543200000001</v>
      </c>
      <c r="T496">
        <v>1098.3743049976599</v>
      </c>
      <c r="U496">
        <v>0.28733375820974399</v>
      </c>
      <c r="V496">
        <v>0.142274550111927</v>
      </c>
      <c r="W496">
        <v>1.18521964763695E-2</v>
      </c>
      <c r="X496">
        <v>9563.7000000000007</v>
      </c>
      <c r="Y496">
        <v>56.66</v>
      </c>
      <c r="Z496">
        <v>62729.609424638198</v>
      </c>
      <c r="AA496">
        <v>10.78125</v>
      </c>
      <c r="AB496">
        <v>16.264303423932201</v>
      </c>
      <c r="AC496">
        <v>13.5</v>
      </c>
      <c r="AD496">
        <v>68.261883851851806</v>
      </c>
      <c r="AE496">
        <v>0.49869999999999998</v>
      </c>
      <c r="AF496">
        <v>0.116575758149257</v>
      </c>
      <c r="AG496">
        <v>0.13660961410154099</v>
      </c>
      <c r="AH496">
        <v>0.25797249027847002</v>
      </c>
      <c r="AI496">
        <v>197.75256997389101</v>
      </c>
      <c r="AJ496">
        <v>5.2440681314339601</v>
      </c>
      <c r="AK496">
        <v>1.3481890515595201</v>
      </c>
      <c r="AL496">
        <v>2.72041473693452</v>
      </c>
      <c r="AM496">
        <v>1.9</v>
      </c>
      <c r="AN496">
        <v>2.0835153398512598</v>
      </c>
      <c r="AO496">
        <v>89</v>
      </c>
      <c r="AP496">
        <v>0</v>
      </c>
      <c r="AQ496">
        <v>3.52</v>
      </c>
      <c r="AR496">
        <v>3.4863563034188001</v>
      </c>
      <c r="AS496">
        <v>15679.78</v>
      </c>
      <c r="AT496">
        <v>0.47456425720783102</v>
      </c>
      <c r="AU496">
        <v>10504528.68</v>
      </c>
    </row>
    <row r="497" spans="1:47" ht="15" x14ac:dyDescent="0.25">
      <c r="A497" s="150" t="s">
        <v>1261</v>
      </c>
      <c r="B497" s="150" t="s">
        <v>757</v>
      </c>
      <c r="C497" t="s">
        <v>183</v>
      </c>
      <c r="D497" t="s">
        <v>1561</v>
      </c>
      <c r="E497">
        <v>100.35299999999999</v>
      </c>
      <c r="F497" t="s">
        <v>1561</v>
      </c>
      <c r="G497" s="151">
        <v>1368870</v>
      </c>
      <c r="H497">
        <v>0.207672399069397</v>
      </c>
      <c r="I497">
        <v>1368870</v>
      </c>
      <c r="J497">
        <v>9.6067976580701594E-3</v>
      </c>
      <c r="K497">
        <v>0.75940812812417602</v>
      </c>
      <c r="L497" s="152">
        <v>216390.842</v>
      </c>
      <c r="M497" s="151">
        <v>65194</v>
      </c>
      <c r="N497">
        <v>248</v>
      </c>
      <c r="O497">
        <v>123.83</v>
      </c>
      <c r="P497">
        <v>0</v>
      </c>
      <c r="Q497">
        <v>-51.67</v>
      </c>
      <c r="R497">
        <v>9506.2999999999993</v>
      </c>
      <c r="S497">
        <v>5688.0156379999999</v>
      </c>
      <c r="T497">
        <v>6499.6133316551904</v>
      </c>
      <c r="U497">
        <v>7.1362329296043303E-2</v>
      </c>
      <c r="V497">
        <v>0.10887901113748701</v>
      </c>
      <c r="W497">
        <v>1.40646589410801E-3</v>
      </c>
      <c r="X497">
        <v>8319.2000000000007</v>
      </c>
      <c r="Y497">
        <v>291.89</v>
      </c>
      <c r="Z497">
        <v>66785.740552948002</v>
      </c>
      <c r="AA497">
        <v>15.505988023952099</v>
      </c>
      <c r="AB497">
        <v>19.4868465449313</v>
      </c>
      <c r="AC497">
        <v>32.01</v>
      </c>
      <c r="AD497">
        <v>177.69495901280899</v>
      </c>
      <c r="AE497">
        <v>0.36809999999999998</v>
      </c>
      <c r="AF497">
        <v>0.110318150990404</v>
      </c>
      <c r="AG497">
        <v>0.147384854406402</v>
      </c>
      <c r="AH497">
        <v>0.26491416813025398</v>
      </c>
      <c r="AI497">
        <v>188.92599254137301</v>
      </c>
      <c r="AJ497">
        <v>4.1406686214771096</v>
      </c>
      <c r="AK497">
        <v>0.75922848576325996</v>
      </c>
      <c r="AL497">
        <v>2.1311899063291602</v>
      </c>
      <c r="AM497">
        <v>0</v>
      </c>
      <c r="AN497">
        <v>1.05996561758317</v>
      </c>
      <c r="AO497">
        <v>38</v>
      </c>
      <c r="AP497">
        <v>5.60224089635854E-3</v>
      </c>
      <c r="AQ497">
        <v>60.18</v>
      </c>
      <c r="AR497">
        <v>4.2052400694269103</v>
      </c>
      <c r="AS497">
        <v>105965.33</v>
      </c>
      <c r="AT497">
        <v>0.30556155248194999</v>
      </c>
      <c r="AU497">
        <v>54071726.299999997</v>
      </c>
    </row>
    <row r="498" spans="1:47" ht="15" x14ac:dyDescent="0.25">
      <c r="A498" s="150" t="s">
        <v>1551</v>
      </c>
      <c r="B498" s="150" t="s">
        <v>292</v>
      </c>
      <c r="C498" t="s">
        <v>293</v>
      </c>
      <c r="D498" t="s">
        <v>1561</v>
      </c>
      <c r="E498">
        <v>65.12</v>
      </c>
      <c r="F498" t="s">
        <v>1561</v>
      </c>
      <c r="G498" s="151">
        <v>3649496</v>
      </c>
      <c r="H498">
        <v>0.47262723029162901</v>
      </c>
      <c r="I498">
        <v>4016559</v>
      </c>
      <c r="J498">
        <v>8.12763386512923E-4</v>
      </c>
      <c r="K498">
        <v>0.70115359837503999</v>
      </c>
      <c r="L498" s="152">
        <v>74557.205199999997</v>
      </c>
      <c r="M498" s="151">
        <v>26720</v>
      </c>
      <c r="N498">
        <v>215</v>
      </c>
      <c r="O498">
        <v>822.51</v>
      </c>
      <c r="P498">
        <v>469.4</v>
      </c>
      <c r="Q498">
        <v>-417.34</v>
      </c>
      <c r="R498">
        <v>14479.4</v>
      </c>
      <c r="S498">
        <v>7037.3658359999999</v>
      </c>
      <c r="T498">
        <v>10136.480904357601</v>
      </c>
      <c r="U498">
        <v>1</v>
      </c>
      <c r="V498">
        <v>0.19209400058252099</v>
      </c>
      <c r="W498">
        <v>4.6394974001462398E-2</v>
      </c>
      <c r="X498">
        <v>10052.5</v>
      </c>
      <c r="Y498">
        <v>553.38</v>
      </c>
      <c r="Z498">
        <v>60934.8428746973</v>
      </c>
      <c r="AA498">
        <v>11.797513321492</v>
      </c>
      <c r="AB498">
        <v>12.717058505909099</v>
      </c>
      <c r="AC498">
        <v>73</v>
      </c>
      <c r="AD498">
        <v>96.402271726027394</v>
      </c>
      <c r="AE498">
        <v>0.58179999999999998</v>
      </c>
      <c r="AF498">
        <v>0.110615003946115</v>
      </c>
      <c r="AG498">
        <v>0.16322994607762001</v>
      </c>
      <c r="AH498">
        <v>0.27876494715912198</v>
      </c>
      <c r="AI498">
        <v>177.05460097385199</v>
      </c>
      <c r="AJ498">
        <v>6.5523926763927403</v>
      </c>
      <c r="AK498">
        <v>1.4924663201706601</v>
      </c>
      <c r="AL498">
        <v>3.7052169425633101</v>
      </c>
      <c r="AM498">
        <v>2.0499999999999998</v>
      </c>
      <c r="AN498">
        <v>0.51474838777149601</v>
      </c>
      <c r="AO498">
        <v>17</v>
      </c>
      <c r="AP498">
        <v>8.6956521739130405E-2</v>
      </c>
      <c r="AQ498">
        <v>28.47</v>
      </c>
      <c r="AR498">
        <v>4.1064646379980099</v>
      </c>
      <c r="AS498">
        <v>-530377.16</v>
      </c>
      <c r="AT498">
        <v>0.40152097615065602</v>
      </c>
      <c r="AU498">
        <v>101896672.43000001</v>
      </c>
    </row>
    <row r="499" spans="1:47" ht="15" x14ac:dyDescent="0.25">
      <c r="A499" s="150" t="s">
        <v>1262</v>
      </c>
      <c r="B499" s="150" t="s">
        <v>579</v>
      </c>
      <c r="C499" t="s">
        <v>237</v>
      </c>
      <c r="D499" t="s">
        <v>1561</v>
      </c>
      <c r="E499">
        <v>87.305999999999997</v>
      </c>
      <c r="F499" t="s">
        <v>1561</v>
      </c>
      <c r="G499" s="151">
        <v>1685033</v>
      </c>
      <c r="H499">
        <v>0.47084222158964401</v>
      </c>
      <c r="I499">
        <v>2050450</v>
      </c>
      <c r="J499">
        <v>6.2735265068972696E-3</v>
      </c>
      <c r="K499">
        <v>0.75919778179362996</v>
      </c>
      <c r="L499" s="152">
        <v>187070.55160000001</v>
      </c>
      <c r="M499" s="151">
        <v>38369.5</v>
      </c>
      <c r="N499">
        <v>124</v>
      </c>
      <c r="O499">
        <v>269.60000000000002</v>
      </c>
      <c r="P499">
        <v>0</v>
      </c>
      <c r="Q499">
        <v>-118.37</v>
      </c>
      <c r="R499">
        <v>12219.2</v>
      </c>
      <c r="S499">
        <v>3381.7698150000001</v>
      </c>
      <c r="T499">
        <v>4230.6615872605198</v>
      </c>
      <c r="U499">
        <v>0.40743064737538898</v>
      </c>
      <c r="V499">
        <v>0.14339260284632899</v>
      </c>
      <c r="W499">
        <v>7.3392292668506198E-3</v>
      </c>
      <c r="X499">
        <v>9767.4</v>
      </c>
      <c r="Y499">
        <v>227.2</v>
      </c>
      <c r="Z499">
        <v>67227.083626760606</v>
      </c>
      <c r="AA499">
        <v>14.3771929824561</v>
      </c>
      <c r="AB499">
        <v>14.8845502420775</v>
      </c>
      <c r="AC499">
        <v>24.6</v>
      </c>
      <c r="AD499">
        <v>137.470317682927</v>
      </c>
      <c r="AE499">
        <v>0.36809999999999998</v>
      </c>
      <c r="AF499">
        <v>0.12562300009330199</v>
      </c>
      <c r="AG499">
        <v>0.13698693951506299</v>
      </c>
      <c r="AH499">
        <v>0.27226365873004399</v>
      </c>
      <c r="AI499">
        <v>169.168817304616</v>
      </c>
      <c r="AJ499">
        <v>6.4262933279728696</v>
      </c>
      <c r="AK499">
        <v>0.74056508591305603</v>
      </c>
      <c r="AL499">
        <v>4.1410960163610602</v>
      </c>
      <c r="AM499">
        <v>2.25</v>
      </c>
      <c r="AN499">
        <v>0.576129692955198</v>
      </c>
      <c r="AO499">
        <v>22</v>
      </c>
      <c r="AP499">
        <v>6.2193126022913298E-2</v>
      </c>
      <c r="AQ499">
        <v>22.09</v>
      </c>
      <c r="AR499">
        <v>3.3654253417637499</v>
      </c>
      <c r="AS499">
        <v>-7112.91999999993</v>
      </c>
      <c r="AT499">
        <v>0.241408769239041</v>
      </c>
      <c r="AU499">
        <v>41322495.039999999</v>
      </c>
    </row>
    <row r="500" spans="1:47" ht="15" x14ac:dyDescent="0.25">
      <c r="A500" s="150" t="s">
        <v>1263</v>
      </c>
      <c r="B500" s="150" t="s">
        <v>592</v>
      </c>
      <c r="C500" t="s">
        <v>136</v>
      </c>
      <c r="D500" t="s">
        <v>1561</v>
      </c>
      <c r="E500">
        <v>98.665000000000006</v>
      </c>
      <c r="F500" t="s">
        <v>1561</v>
      </c>
      <c r="G500" s="151">
        <v>204475</v>
      </c>
      <c r="H500">
        <v>0.277802959179415</v>
      </c>
      <c r="I500">
        <v>257436</v>
      </c>
      <c r="J500">
        <v>0</v>
      </c>
      <c r="K500">
        <v>0.74699052665194299</v>
      </c>
      <c r="L500" s="152">
        <v>194112.8388</v>
      </c>
      <c r="M500" s="151">
        <v>34134.5</v>
      </c>
      <c r="N500">
        <v>18</v>
      </c>
      <c r="O500">
        <v>38.53</v>
      </c>
      <c r="P500">
        <v>0</v>
      </c>
      <c r="Q500">
        <v>-37.17</v>
      </c>
      <c r="R500">
        <v>12668.9</v>
      </c>
      <c r="S500">
        <v>890.80361400000004</v>
      </c>
      <c r="T500">
        <v>1043.0501886814</v>
      </c>
      <c r="U500">
        <v>0.24680015049871601</v>
      </c>
      <c r="V500">
        <v>0.12910658218321999</v>
      </c>
      <c r="W500">
        <v>0</v>
      </c>
      <c r="X500">
        <v>10819.7</v>
      </c>
      <c r="Y500">
        <v>62.02</v>
      </c>
      <c r="Z500">
        <v>65048.475975491798</v>
      </c>
      <c r="AA500">
        <v>15.5</v>
      </c>
      <c r="AB500">
        <v>14.3631669461464</v>
      </c>
      <c r="AC500">
        <v>11.14</v>
      </c>
      <c r="AD500">
        <v>79.964417773788199</v>
      </c>
      <c r="AE500" t="s">
        <v>1556</v>
      </c>
      <c r="AF500">
        <v>0.124877777410833</v>
      </c>
      <c r="AG500">
        <v>0.161739060627653</v>
      </c>
      <c r="AH500">
        <v>0.291989708612578</v>
      </c>
      <c r="AI500">
        <v>185.11263022334299</v>
      </c>
      <c r="AJ500">
        <v>7.6326177235762502</v>
      </c>
      <c r="AK500">
        <v>1.35075161159255</v>
      </c>
      <c r="AL500">
        <v>4.4569461306617999</v>
      </c>
      <c r="AM500">
        <v>3.5</v>
      </c>
      <c r="AN500">
        <v>1.0554871954879499</v>
      </c>
      <c r="AO500">
        <v>35</v>
      </c>
      <c r="AP500">
        <v>8.7976539589442806E-3</v>
      </c>
      <c r="AQ500">
        <v>9.09</v>
      </c>
      <c r="AR500">
        <v>2.8977623611551899</v>
      </c>
      <c r="AS500">
        <v>74414.399999999994</v>
      </c>
      <c r="AT500">
        <v>0.54538146247100605</v>
      </c>
      <c r="AU500">
        <v>11285521.16</v>
      </c>
    </row>
    <row r="501" spans="1:47" ht="15" x14ac:dyDescent="0.25">
      <c r="A501" s="150" t="s">
        <v>1264</v>
      </c>
      <c r="B501" s="150" t="s">
        <v>729</v>
      </c>
      <c r="C501" t="s">
        <v>98</v>
      </c>
      <c r="D501" t="s">
        <v>1561</v>
      </c>
      <c r="E501">
        <v>80.989999999999995</v>
      </c>
      <c r="F501" t="s">
        <v>1561</v>
      </c>
      <c r="G501" s="151">
        <v>-2901506</v>
      </c>
      <c r="H501">
        <v>-0.120799269848561</v>
      </c>
      <c r="I501">
        <v>-3222644</v>
      </c>
      <c r="J501">
        <v>1.09322312330791E-2</v>
      </c>
      <c r="K501">
        <v>0.772149953890505</v>
      </c>
      <c r="L501" s="152">
        <v>172001.2972</v>
      </c>
      <c r="M501" s="151">
        <v>33571</v>
      </c>
      <c r="N501">
        <v>116</v>
      </c>
      <c r="O501">
        <v>108.15</v>
      </c>
      <c r="P501">
        <v>9</v>
      </c>
      <c r="Q501">
        <v>-10.09</v>
      </c>
      <c r="R501">
        <v>13740.9</v>
      </c>
      <c r="S501">
        <v>1977.243864</v>
      </c>
      <c r="T501">
        <v>2580.1717058392201</v>
      </c>
      <c r="U501">
        <v>0.53634972463872099</v>
      </c>
      <c r="V501">
        <v>0.19263289821492599</v>
      </c>
      <c r="W501">
        <v>1.21502068800958E-2</v>
      </c>
      <c r="X501">
        <v>10530</v>
      </c>
      <c r="Y501">
        <v>119.05</v>
      </c>
      <c r="Z501">
        <v>76666.012179756406</v>
      </c>
      <c r="AA501">
        <v>20.238095238095202</v>
      </c>
      <c r="AB501">
        <v>16.608516287274298</v>
      </c>
      <c r="AC501">
        <v>12</v>
      </c>
      <c r="AD501">
        <v>164.77032199999999</v>
      </c>
      <c r="AE501">
        <v>0.54620000000000002</v>
      </c>
      <c r="AF501">
        <v>0.10946790475377</v>
      </c>
      <c r="AG501">
        <v>9.6649125444288504E-3</v>
      </c>
      <c r="AH501">
        <v>0.315310142442491</v>
      </c>
      <c r="AI501">
        <v>202.134904690745</v>
      </c>
      <c r="AJ501">
        <v>4.8084833988040101</v>
      </c>
      <c r="AK501">
        <v>0.94168819275902604</v>
      </c>
      <c r="AL501">
        <v>3.3448015863087099</v>
      </c>
      <c r="AM501">
        <v>2.2999999999999998</v>
      </c>
      <c r="AN501">
        <v>0.88006408218134202</v>
      </c>
      <c r="AO501">
        <v>20</v>
      </c>
      <c r="AP501">
        <v>8.2568807339449504E-2</v>
      </c>
      <c r="AQ501">
        <v>33.35</v>
      </c>
      <c r="AR501">
        <v>4.3269358002959999</v>
      </c>
      <c r="AS501">
        <v>-181586.86</v>
      </c>
      <c r="AT501">
        <v>0.390838655465583</v>
      </c>
      <c r="AU501">
        <v>27169111.170000002</v>
      </c>
    </row>
    <row r="502" spans="1:47" ht="15" x14ac:dyDescent="0.25">
      <c r="A502" s="150" t="s">
        <v>1265</v>
      </c>
      <c r="B502" s="150" t="s">
        <v>280</v>
      </c>
      <c r="C502" t="s">
        <v>145</v>
      </c>
      <c r="D502" t="s">
        <v>1561</v>
      </c>
      <c r="E502">
        <v>74.694000000000003</v>
      </c>
      <c r="F502" t="s">
        <v>1561</v>
      </c>
      <c r="G502" s="151">
        <v>68781</v>
      </c>
      <c r="H502">
        <v>1.26769594206253</v>
      </c>
      <c r="I502">
        <v>68781</v>
      </c>
      <c r="J502">
        <v>0</v>
      </c>
      <c r="K502">
        <v>0.611149760682418</v>
      </c>
      <c r="L502" s="152">
        <v>118713.5555</v>
      </c>
      <c r="M502" s="151">
        <v>31825.5</v>
      </c>
      <c r="N502">
        <v>19</v>
      </c>
      <c r="O502">
        <v>71.84</v>
      </c>
      <c r="P502">
        <v>85.68</v>
      </c>
      <c r="Q502">
        <v>151.41999999999999</v>
      </c>
      <c r="R502">
        <v>15908.4</v>
      </c>
      <c r="S502">
        <v>773.47934499999997</v>
      </c>
      <c r="T502">
        <v>1058.8622723030001</v>
      </c>
      <c r="U502">
        <v>0.83607268918085997</v>
      </c>
      <c r="V502">
        <v>0.200488117753164</v>
      </c>
      <c r="W502">
        <v>3.6391903910504501E-2</v>
      </c>
      <c r="X502">
        <v>11620.8</v>
      </c>
      <c r="Y502">
        <v>73.48</v>
      </c>
      <c r="Z502">
        <v>61934.961894393004</v>
      </c>
      <c r="AA502">
        <v>14.2947368421053</v>
      </c>
      <c r="AB502">
        <v>10.5263928279804</v>
      </c>
      <c r="AC502">
        <v>7</v>
      </c>
      <c r="AD502">
        <v>110.497049285714</v>
      </c>
      <c r="AE502">
        <v>0.52239999999999998</v>
      </c>
      <c r="AF502">
        <v>0.112692215579758</v>
      </c>
      <c r="AG502">
        <v>0.14167004599209501</v>
      </c>
      <c r="AH502">
        <v>0.26113438308743098</v>
      </c>
      <c r="AI502">
        <v>266.29282518203502</v>
      </c>
      <c r="AJ502">
        <v>5.3857422368088903</v>
      </c>
      <c r="AK502">
        <v>1.6338873244907099</v>
      </c>
      <c r="AL502">
        <v>1.8160511137436199</v>
      </c>
      <c r="AM502">
        <v>0.5</v>
      </c>
      <c r="AN502">
        <v>0.65278839373575004</v>
      </c>
      <c r="AO502">
        <v>2</v>
      </c>
      <c r="AP502">
        <v>2.68741159830269E-2</v>
      </c>
      <c r="AQ502">
        <v>48.5</v>
      </c>
      <c r="AR502">
        <v>5.9569264673282296</v>
      </c>
      <c r="AS502">
        <v>-177287.14</v>
      </c>
      <c r="AT502">
        <v>0.42359099956171298</v>
      </c>
      <c r="AU502">
        <v>12304794.199999999</v>
      </c>
    </row>
    <row r="503" spans="1:47" ht="15" x14ac:dyDescent="0.25">
      <c r="A503" s="150" t="s">
        <v>1266</v>
      </c>
      <c r="B503" s="150" t="s">
        <v>415</v>
      </c>
      <c r="C503" t="s">
        <v>113</v>
      </c>
      <c r="D503" t="s">
        <v>1561</v>
      </c>
      <c r="E503">
        <v>93.837000000000003</v>
      </c>
      <c r="F503" t="s">
        <v>1561</v>
      </c>
      <c r="G503" s="151">
        <v>937819</v>
      </c>
      <c r="H503">
        <v>0.175595093809085</v>
      </c>
      <c r="I503">
        <v>877849</v>
      </c>
      <c r="J503">
        <v>0</v>
      </c>
      <c r="K503">
        <v>0.53194965755339796</v>
      </c>
      <c r="L503" s="152">
        <v>358001.89010000002</v>
      </c>
      <c r="M503" s="151">
        <v>39720</v>
      </c>
      <c r="N503">
        <v>63</v>
      </c>
      <c r="O503">
        <v>28.26</v>
      </c>
      <c r="P503">
        <v>43.06</v>
      </c>
      <c r="Q503">
        <v>87.79</v>
      </c>
      <c r="R503">
        <v>11484.3</v>
      </c>
      <c r="S503">
        <v>1572.3079250000001</v>
      </c>
      <c r="T503">
        <v>1871.9594484573099</v>
      </c>
      <c r="U503">
        <v>0.268253871454601</v>
      </c>
      <c r="V503">
        <v>0.12501939720236399</v>
      </c>
      <c r="W503">
        <v>6.6009957941285599E-3</v>
      </c>
      <c r="X503">
        <v>9646</v>
      </c>
      <c r="Y503">
        <v>103.45</v>
      </c>
      <c r="Z503">
        <v>63369.529241179298</v>
      </c>
      <c r="AA503">
        <v>15.8264462809917</v>
      </c>
      <c r="AB503">
        <v>15.1987232962784</v>
      </c>
      <c r="AC503">
        <v>11</v>
      </c>
      <c r="AD503">
        <v>142.937084090909</v>
      </c>
      <c r="AE503">
        <v>0.26119999999999999</v>
      </c>
      <c r="AF503">
        <v>0.111019757977407</v>
      </c>
      <c r="AG503">
        <v>0.17317806206651401</v>
      </c>
      <c r="AH503">
        <v>0.288509668996763</v>
      </c>
      <c r="AI503">
        <v>148.91167072124199</v>
      </c>
      <c r="AJ503">
        <v>5.9923284429922896</v>
      </c>
      <c r="AK503">
        <v>1.2354996903495801</v>
      </c>
      <c r="AL503">
        <v>2.7847613129177602</v>
      </c>
      <c r="AM503">
        <v>0</v>
      </c>
      <c r="AN503">
        <v>1.9488283791052501</v>
      </c>
      <c r="AO503">
        <v>78</v>
      </c>
      <c r="AP503">
        <v>5.2631578947368397E-2</v>
      </c>
      <c r="AQ503">
        <v>3.92</v>
      </c>
      <c r="AR503">
        <v>3.3164408164547998</v>
      </c>
      <c r="AS503">
        <v>-34962.879999999997</v>
      </c>
      <c r="AT503">
        <v>0.26912667249959998</v>
      </c>
      <c r="AU503">
        <v>18056910.739999998</v>
      </c>
    </row>
    <row r="504" spans="1:47" ht="15" x14ac:dyDescent="0.25">
      <c r="A504" s="150" t="s">
        <v>1267</v>
      </c>
      <c r="B504" s="150" t="s">
        <v>609</v>
      </c>
      <c r="C504" t="s">
        <v>139</v>
      </c>
      <c r="D504" t="s">
        <v>1561</v>
      </c>
      <c r="E504">
        <v>105.529</v>
      </c>
      <c r="F504" t="s">
        <v>1561</v>
      </c>
      <c r="G504" s="151">
        <v>182746</v>
      </c>
      <c r="H504">
        <v>0.72384212998558795</v>
      </c>
      <c r="I504">
        <v>215918</v>
      </c>
      <c r="J504">
        <v>0</v>
      </c>
      <c r="K504">
        <v>0.80305497096852096</v>
      </c>
      <c r="L504" s="152">
        <v>158021.50039999999</v>
      </c>
      <c r="M504" s="151">
        <v>43315.5</v>
      </c>
      <c r="N504">
        <v>16</v>
      </c>
      <c r="O504">
        <v>1</v>
      </c>
      <c r="P504">
        <v>0</v>
      </c>
      <c r="Q504">
        <v>0.39000000000000101</v>
      </c>
      <c r="R504">
        <v>10421</v>
      </c>
      <c r="S504">
        <v>958.36309600000004</v>
      </c>
      <c r="T504">
        <v>1041.4673485119099</v>
      </c>
      <c r="U504">
        <v>6.0524758561863498E-2</v>
      </c>
      <c r="V504">
        <v>9.1230185474504094E-2</v>
      </c>
      <c r="W504">
        <v>8.4680368368441408E-3</v>
      </c>
      <c r="X504">
        <v>9589.4</v>
      </c>
      <c r="Y504">
        <v>61.17</v>
      </c>
      <c r="Z504">
        <v>64296.136177865003</v>
      </c>
      <c r="AA504">
        <v>15.342465753424699</v>
      </c>
      <c r="AB504">
        <v>15.667207716200799</v>
      </c>
      <c r="AC504">
        <v>7</v>
      </c>
      <c r="AD504">
        <v>136.909013714286</v>
      </c>
      <c r="AE504">
        <v>0.23749999999999999</v>
      </c>
      <c r="AF504">
        <v>0.112184211931063</v>
      </c>
      <c r="AG504">
        <v>0.16932354043856801</v>
      </c>
      <c r="AH504">
        <v>0.28325121210590998</v>
      </c>
      <c r="AI504">
        <v>0</v>
      </c>
      <c r="AJ504" t="s">
        <v>1556</v>
      </c>
      <c r="AK504" t="s">
        <v>1556</v>
      </c>
      <c r="AL504" t="s">
        <v>1556</v>
      </c>
      <c r="AM504">
        <v>1.71</v>
      </c>
      <c r="AN504">
        <v>1.86231509205447</v>
      </c>
      <c r="AO504">
        <v>50</v>
      </c>
      <c r="AP504">
        <v>4.8969072164948502E-2</v>
      </c>
      <c r="AQ504">
        <v>6.26</v>
      </c>
      <c r="AR504">
        <v>3.1788955806950399</v>
      </c>
      <c r="AS504">
        <v>51638.33</v>
      </c>
      <c r="AT504">
        <v>0.64104096095119301</v>
      </c>
      <c r="AU504">
        <v>9987058.0500000007</v>
      </c>
    </row>
    <row r="505" spans="1:47" ht="15" x14ac:dyDescent="0.25">
      <c r="A505" s="150" t="s">
        <v>1268</v>
      </c>
      <c r="B505" s="150" t="s">
        <v>281</v>
      </c>
      <c r="C505" t="s">
        <v>282</v>
      </c>
      <c r="D505" t="s">
        <v>1561</v>
      </c>
      <c r="E505">
        <v>92.363</v>
      </c>
      <c r="F505" t="s">
        <v>1561</v>
      </c>
      <c r="G505" s="151">
        <v>2451530</v>
      </c>
      <c r="H505">
        <v>0.28098368608943602</v>
      </c>
      <c r="I505">
        <v>2451530</v>
      </c>
      <c r="J505">
        <v>0</v>
      </c>
      <c r="K505">
        <v>0.66437161810217604</v>
      </c>
      <c r="L505" s="152">
        <v>138321.3751</v>
      </c>
      <c r="M505" s="151">
        <v>38092</v>
      </c>
      <c r="N505">
        <v>50</v>
      </c>
      <c r="O505">
        <v>38.92</v>
      </c>
      <c r="P505">
        <v>0</v>
      </c>
      <c r="Q505">
        <v>-37.200000000000003</v>
      </c>
      <c r="R505">
        <v>11285.8</v>
      </c>
      <c r="S505">
        <v>1910.783543</v>
      </c>
      <c r="T505">
        <v>2269.7322906785598</v>
      </c>
      <c r="U505">
        <v>0.370450607863541</v>
      </c>
      <c r="V505">
        <v>0.140659679106311</v>
      </c>
      <c r="W505">
        <v>8.7782664140309708E-3</v>
      </c>
      <c r="X505">
        <v>9501</v>
      </c>
      <c r="Y505">
        <v>126.71</v>
      </c>
      <c r="Z505">
        <v>60666.245758030098</v>
      </c>
      <c r="AA505">
        <v>16.507462686567202</v>
      </c>
      <c r="AB505">
        <v>15.079974295635701</v>
      </c>
      <c r="AC505">
        <v>17.5</v>
      </c>
      <c r="AD505">
        <v>109.187631028571</v>
      </c>
      <c r="AE505">
        <v>0.27310000000000001</v>
      </c>
      <c r="AF505">
        <v>0.11068763715931799</v>
      </c>
      <c r="AG505">
        <v>0.168739602828474</v>
      </c>
      <c r="AH505">
        <v>0.281843956558882</v>
      </c>
      <c r="AI505">
        <v>195.15449636672901</v>
      </c>
      <c r="AJ505">
        <v>5.0927925062617696</v>
      </c>
      <c r="AK505">
        <v>1.2947183680255701</v>
      </c>
      <c r="AL505">
        <v>2.5473068238499499</v>
      </c>
      <c r="AM505">
        <v>2.5</v>
      </c>
      <c r="AN505">
        <v>1.66739788332835</v>
      </c>
      <c r="AO505">
        <v>81</v>
      </c>
      <c r="AP505">
        <v>6.4301552106430196E-2</v>
      </c>
      <c r="AQ505">
        <v>9.98</v>
      </c>
      <c r="AR505">
        <v>3.68786651430859</v>
      </c>
      <c r="AS505">
        <v>-26977.120000000101</v>
      </c>
      <c r="AT505">
        <v>0.80339933209390302</v>
      </c>
      <c r="AU505">
        <v>21564665.879999999</v>
      </c>
    </row>
    <row r="506" spans="1:47" ht="15" x14ac:dyDescent="0.25">
      <c r="A506" s="150" t="s">
        <v>1269</v>
      </c>
      <c r="B506" s="150" t="s">
        <v>294</v>
      </c>
      <c r="C506" t="s">
        <v>295</v>
      </c>
      <c r="D506" t="s">
        <v>1561</v>
      </c>
      <c r="E506">
        <v>103.913</v>
      </c>
      <c r="F506" t="s">
        <v>1561</v>
      </c>
      <c r="G506" s="151">
        <v>1041182</v>
      </c>
      <c r="H506">
        <v>0.24357228401072001</v>
      </c>
      <c r="I506">
        <v>-113107</v>
      </c>
      <c r="J506">
        <v>0</v>
      </c>
      <c r="K506">
        <v>0.65584717230184797</v>
      </c>
      <c r="L506" s="152">
        <v>93211.017300000007</v>
      </c>
      <c r="M506" s="151">
        <v>25768.5</v>
      </c>
      <c r="N506">
        <v>72</v>
      </c>
      <c r="O506">
        <v>45.93</v>
      </c>
      <c r="P506">
        <v>0</v>
      </c>
      <c r="Q506">
        <v>581.15</v>
      </c>
      <c r="R506">
        <v>10490.7</v>
      </c>
      <c r="S506">
        <v>2673.3216480000001</v>
      </c>
      <c r="T506">
        <v>3720.6507992390598</v>
      </c>
      <c r="U506">
        <v>0.99994899641047597</v>
      </c>
      <c r="V506">
        <v>0.155057664426619</v>
      </c>
      <c r="W506">
        <v>0</v>
      </c>
      <c r="X506">
        <v>7537.6</v>
      </c>
      <c r="Y506">
        <v>158.34</v>
      </c>
      <c r="Z506">
        <v>49937.084754326097</v>
      </c>
      <c r="AA506">
        <v>13.0306748466258</v>
      </c>
      <c r="AB506">
        <v>16.883425843122399</v>
      </c>
      <c r="AC506">
        <v>19</v>
      </c>
      <c r="AD506">
        <v>140.701139368421</v>
      </c>
      <c r="AE506">
        <v>0.39179999999999998</v>
      </c>
      <c r="AF506">
        <v>0.10968312864751099</v>
      </c>
      <c r="AG506">
        <v>0.189272943706143</v>
      </c>
      <c r="AH506">
        <v>0.30203636013458202</v>
      </c>
      <c r="AI506">
        <v>176.20625649457901</v>
      </c>
      <c r="AJ506">
        <v>8.8188620461261493</v>
      </c>
      <c r="AK506">
        <v>1.3020343653408499</v>
      </c>
      <c r="AL506">
        <v>3.1275102111001698</v>
      </c>
      <c r="AM506">
        <v>5.2</v>
      </c>
      <c r="AN506">
        <v>1.32825200429572</v>
      </c>
      <c r="AO506">
        <v>7</v>
      </c>
      <c r="AP506">
        <v>0.104060913705584</v>
      </c>
      <c r="AQ506">
        <v>81.709999999999994</v>
      </c>
      <c r="AR506">
        <v>2.7682600087539502</v>
      </c>
      <c r="AS506">
        <v>-59839.139999999898</v>
      </c>
      <c r="AT506">
        <v>0.57681881391857903</v>
      </c>
      <c r="AU506">
        <v>28044925.640000001</v>
      </c>
    </row>
    <row r="507" spans="1:47" ht="15" x14ac:dyDescent="0.25">
      <c r="A507" s="150" t="s">
        <v>1552</v>
      </c>
      <c r="B507" s="150" t="s">
        <v>296</v>
      </c>
      <c r="C507" t="s">
        <v>98</v>
      </c>
      <c r="D507" t="s">
        <v>1561</v>
      </c>
      <c r="E507">
        <v>89.646000000000001</v>
      </c>
      <c r="F507" t="s">
        <v>1561</v>
      </c>
      <c r="G507" s="151">
        <v>-3827746</v>
      </c>
      <c r="H507">
        <v>0.19757459254276</v>
      </c>
      <c r="I507">
        <v>-3921268</v>
      </c>
      <c r="J507">
        <v>1.14428397440102E-2</v>
      </c>
      <c r="K507">
        <v>0.86758245296095704</v>
      </c>
      <c r="L507" s="152">
        <v>198828.04029999999</v>
      </c>
      <c r="M507" s="151">
        <v>44591.5</v>
      </c>
      <c r="N507">
        <v>142</v>
      </c>
      <c r="O507">
        <v>68.239999999999995</v>
      </c>
      <c r="P507">
        <v>0</v>
      </c>
      <c r="Q507">
        <v>336.73</v>
      </c>
      <c r="R507">
        <v>12104.4</v>
      </c>
      <c r="S507">
        <v>5112.3031609999998</v>
      </c>
      <c r="T507">
        <v>6228.7982064076796</v>
      </c>
      <c r="U507">
        <v>0.26150810073213498</v>
      </c>
      <c r="V507">
        <v>0.14911770389823301</v>
      </c>
      <c r="W507">
        <v>2.1178310751591201E-2</v>
      </c>
      <c r="X507">
        <v>9934.7000000000007</v>
      </c>
      <c r="Y507">
        <v>319.58</v>
      </c>
      <c r="Z507">
        <v>72715.495337630593</v>
      </c>
      <c r="AA507">
        <v>15.044776119403</v>
      </c>
      <c r="AB507">
        <v>15.9969433662933</v>
      </c>
      <c r="AC507">
        <v>30.5</v>
      </c>
      <c r="AD507">
        <v>167.616497081967</v>
      </c>
      <c r="AE507">
        <v>0.46310000000000001</v>
      </c>
      <c r="AF507">
        <v>0.11311158029832299</v>
      </c>
      <c r="AG507">
        <v>0.15485858690011001</v>
      </c>
      <c r="AH507">
        <v>0.280016911596151</v>
      </c>
      <c r="AI507">
        <v>147.45056704590101</v>
      </c>
      <c r="AJ507">
        <v>5.8651650411508403</v>
      </c>
      <c r="AK507">
        <v>0.68532175131199802</v>
      </c>
      <c r="AL507">
        <v>3.3039207123261498</v>
      </c>
      <c r="AM507">
        <v>2.65</v>
      </c>
      <c r="AN507">
        <v>0.488756934872634</v>
      </c>
      <c r="AO507">
        <v>21</v>
      </c>
      <c r="AP507">
        <v>5.5172413793103399E-2</v>
      </c>
      <c r="AQ507">
        <v>39.76</v>
      </c>
      <c r="AR507">
        <v>4.4415261524421696</v>
      </c>
      <c r="AS507">
        <v>-390468.59</v>
      </c>
      <c r="AT507">
        <v>0.199028581130822</v>
      </c>
      <c r="AU507">
        <v>61881172.609999999</v>
      </c>
    </row>
    <row r="508" spans="1:47" ht="15" x14ac:dyDescent="0.25">
      <c r="A508" s="150" t="s">
        <v>1270</v>
      </c>
      <c r="B508" s="150" t="s">
        <v>748</v>
      </c>
      <c r="C508" t="s">
        <v>149</v>
      </c>
      <c r="D508" t="s">
        <v>1561</v>
      </c>
      <c r="E508">
        <v>91.668999999999997</v>
      </c>
      <c r="F508" t="s">
        <v>1561</v>
      </c>
      <c r="G508" s="151">
        <v>763308</v>
      </c>
      <c r="H508">
        <v>0.75297028189638204</v>
      </c>
      <c r="I508">
        <v>763308</v>
      </c>
      <c r="J508">
        <v>0</v>
      </c>
      <c r="K508">
        <v>0.63131606038256405</v>
      </c>
      <c r="L508" s="152">
        <v>205253.17559999999</v>
      </c>
      <c r="M508" s="151">
        <v>36785.5</v>
      </c>
      <c r="N508">
        <v>31</v>
      </c>
      <c r="O508">
        <v>12.53</v>
      </c>
      <c r="P508">
        <v>0</v>
      </c>
      <c r="Q508">
        <v>10.75</v>
      </c>
      <c r="R508">
        <v>11032.4</v>
      </c>
      <c r="S508">
        <v>546.49423200000001</v>
      </c>
      <c r="T508">
        <v>643.39852356139602</v>
      </c>
      <c r="U508">
        <v>0.26222883172168598</v>
      </c>
      <c r="V508">
        <v>0.153792305716412</v>
      </c>
      <c r="W508">
        <v>1.4671309467727401E-2</v>
      </c>
      <c r="X508">
        <v>9370.7000000000007</v>
      </c>
      <c r="Y508">
        <v>39.49</v>
      </c>
      <c r="Z508">
        <v>52552.291719422603</v>
      </c>
      <c r="AA508">
        <v>12.3414634146341</v>
      </c>
      <c r="AB508">
        <v>13.8388005064573</v>
      </c>
      <c r="AC508">
        <v>4.05</v>
      </c>
      <c r="AD508">
        <v>134.93684740740699</v>
      </c>
      <c r="AE508">
        <v>0.23749999999999999</v>
      </c>
      <c r="AF508">
        <v>0.100256013229462</v>
      </c>
      <c r="AG508">
        <v>0.195720663697172</v>
      </c>
      <c r="AH508">
        <v>0.29063052539138901</v>
      </c>
      <c r="AI508">
        <v>211.16599818019699</v>
      </c>
      <c r="AJ508">
        <v>6.0983627524891499</v>
      </c>
      <c r="AK508">
        <v>1.26298177658772</v>
      </c>
      <c r="AL508">
        <v>2.40365048829733</v>
      </c>
      <c r="AM508">
        <v>2.1</v>
      </c>
      <c r="AN508">
        <v>1.5827882103277899</v>
      </c>
      <c r="AO508">
        <v>22</v>
      </c>
      <c r="AP508">
        <v>5.2083333333333301E-2</v>
      </c>
      <c r="AQ508">
        <v>5.82</v>
      </c>
      <c r="AR508">
        <v>3.1314841174055301</v>
      </c>
      <c r="AS508">
        <v>34131.360000000001</v>
      </c>
      <c r="AT508">
        <v>0.50164197239769703</v>
      </c>
      <c r="AU508">
        <v>6029124.5199999996</v>
      </c>
    </row>
    <row r="509" spans="1:47" ht="15" x14ac:dyDescent="0.25">
      <c r="A509" s="150" t="s">
        <v>1271</v>
      </c>
      <c r="B509" s="150" t="s">
        <v>658</v>
      </c>
      <c r="C509" t="s">
        <v>210</v>
      </c>
      <c r="D509" t="s">
        <v>1561</v>
      </c>
      <c r="E509">
        <v>89.085999999999999</v>
      </c>
      <c r="F509" t="s">
        <v>1561</v>
      </c>
      <c r="G509" s="151">
        <v>2543662</v>
      </c>
      <c r="H509">
        <v>0.26940771802715802</v>
      </c>
      <c r="I509">
        <v>2543662</v>
      </c>
      <c r="J509">
        <v>0</v>
      </c>
      <c r="K509">
        <v>0.75382857624881205</v>
      </c>
      <c r="L509" s="152">
        <v>219361.74170000001</v>
      </c>
      <c r="M509" s="151">
        <v>40354.5</v>
      </c>
      <c r="N509">
        <v>37</v>
      </c>
      <c r="O509">
        <v>125.02</v>
      </c>
      <c r="P509">
        <v>0</v>
      </c>
      <c r="Q509">
        <v>21.01</v>
      </c>
      <c r="R509">
        <v>12775.4</v>
      </c>
      <c r="S509">
        <v>2016.5767989999999</v>
      </c>
      <c r="T509">
        <v>2447.5971608362802</v>
      </c>
      <c r="U509">
        <v>0.34034437931664402</v>
      </c>
      <c r="V509">
        <v>0.14416875625275899</v>
      </c>
      <c r="W509">
        <v>1.9592212912293801E-2</v>
      </c>
      <c r="X509">
        <v>10525.7</v>
      </c>
      <c r="Y509">
        <v>131.5</v>
      </c>
      <c r="Z509">
        <v>60979.566539924002</v>
      </c>
      <c r="AA509">
        <v>11.6390977443609</v>
      </c>
      <c r="AB509">
        <v>15.33518478327</v>
      </c>
      <c r="AC509">
        <v>16</v>
      </c>
      <c r="AD509">
        <v>126.0360499375</v>
      </c>
      <c r="AE509">
        <v>0.46310000000000001</v>
      </c>
      <c r="AF509">
        <v>0.105227337342458</v>
      </c>
      <c r="AG509">
        <v>0.19049530087233299</v>
      </c>
      <c r="AH509">
        <v>0.30089387036563098</v>
      </c>
      <c r="AI509">
        <v>153.11690591358399</v>
      </c>
      <c r="AJ509">
        <v>7.5881344163330899</v>
      </c>
      <c r="AK509">
        <v>1.7068298939023001</v>
      </c>
      <c r="AL509">
        <v>5.0871007733861902</v>
      </c>
      <c r="AM509">
        <v>2</v>
      </c>
      <c r="AN509">
        <v>1.1934525877097399</v>
      </c>
      <c r="AO509">
        <v>24</v>
      </c>
      <c r="AP509">
        <v>0</v>
      </c>
      <c r="AQ509">
        <v>34.46</v>
      </c>
      <c r="AR509">
        <v>4.0165787640084902</v>
      </c>
      <c r="AS509">
        <v>-174991.81</v>
      </c>
      <c r="AT509">
        <v>0.30896693637679601</v>
      </c>
      <c r="AU509">
        <v>25762674.82</v>
      </c>
    </row>
    <row r="510" spans="1:47" ht="15" x14ac:dyDescent="0.25">
      <c r="A510" s="150" t="s">
        <v>1272</v>
      </c>
      <c r="B510" s="150" t="s">
        <v>297</v>
      </c>
      <c r="C510" t="s">
        <v>109</v>
      </c>
      <c r="D510" t="s">
        <v>1561</v>
      </c>
      <c r="E510">
        <v>99.933000000000007</v>
      </c>
      <c r="F510" t="s">
        <v>1561</v>
      </c>
      <c r="G510" s="151">
        <v>11388191</v>
      </c>
      <c r="H510">
        <v>0.60617845659673097</v>
      </c>
      <c r="I510">
        <v>11146935</v>
      </c>
      <c r="J510">
        <v>4.9845507095763603E-3</v>
      </c>
      <c r="K510">
        <v>0.72111494377317398</v>
      </c>
      <c r="L510" s="152">
        <v>293376.41850000003</v>
      </c>
      <c r="M510" s="151">
        <v>48562</v>
      </c>
      <c r="N510">
        <v>125</v>
      </c>
      <c r="O510">
        <v>213.68</v>
      </c>
      <c r="P510">
        <v>0</v>
      </c>
      <c r="Q510">
        <v>-27.34</v>
      </c>
      <c r="R510">
        <v>14051.5</v>
      </c>
      <c r="S510">
        <v>5272.2972220000001</v>
      </c>
      <c r="T510">
        <v>6183.8511534461804</v>
      </c>
      <c r="U510">
        <v>0.14384195390872101</v>
      </c>
      <c r="V510">
        <v>0.112593416684277</v>
      </c>
      <c r="W510">
        <v>3.9641938267037997E-2</v>
      </c>
      <c r="X510">
        <v>11980.2</v>
      </c>
      <c r="Y510">
        <v>334.01</v>
      </c>
      <c r="Z510">
        <v>77811.7021646059</v>
      </c>
      <c r="AA510">
        <v>14.0733695652174</v>
      </c>
      <c r="AB510">
        <v>15.7848484236999</v>
      </c>
      <c r="AC510">
        <v>25.33</v>
      </c>
      <c r="AD510">
        <v>208.144383024082</v>
      </c>
      <c r="AE510">
        <v>0.51060000000000005</v>
      </c>
      <c r="AF510">
        <v>0.110075939543457</v>
      </c>
      <c r="AG510">
        <v>0.169797340416527</v>
      </c>
      <c r="AH510">
        <v>0.28380665790662601</v>
      </c>
      <c r="AI510">
        <v>150.84373405229101</v>
      </c>
      <c r="AJ510">
        <v>9.4873257654725993</v>
      </c>
      <c r="AK510">
        <v>1.48672560930374</v>
      </c>
      <c r="AL510">
        <v>5.9505376760514697</v>
      </c>
      <c r="AM510">
        <v>1</v>
      </c>
      <c r="AN510">
        <v>0.93894376087845</v>
      </c>
      <c r="AO510">
        <v>25</v>
      </c>
      <c r="AP510">
        <v>0</v>
      </c>
      <c r="AQ510">
        <v>90.52</v>
      </c>
      <c r="AR510">
        <v>3.80676929448361</v>
      </c>
      <c r="AS510">
        <v>-577636.93999999994</v>
      </c>
      <c r="AT510">
        <v>0.34656514371382802</v>
      </c>
      <c r="AU510">
        <v>74083809.5</v>
      </c>
    </row>
    <row r="511" spans="1:47" ht="15" x14ac:dyDescent="0.25">
      <c r="A511" s="150" t="s">
        <v>1273</v>
      </c>
      <c r="B511" s="150" t="s">
        <v>298</v>
      </c>
      <c r="C511" t="s">
        <v>136</v>
      </c>
      <c r="D511" t="s">
        <v>1561</v>
      </c>
      <c r="E511">
        <v>82.84</v>
      </c>
      <c r="F511" t="s">
        <v>1561</v>
      </c>
      <c r="G511" s="151">
        <v>1503330</v>
      </c>
      <c r="H511">
        <v>0.50369379071714204</v>
      </c>
      <c r="I511">
        <v>1380005</v>
      </c>
      <c r="J511">
        <v>5.2521560879562499E-3</v>
      </c>
      <c r="K511">
        <v>0.71860766761037198</v>
      </c>
      <c r="L511" s="152">
        <v>82614.784499999994</v>
      </c>
      <c r="M511" s="151">
        <v>28374</v>
      </c>
      <c r="N511">
        <v>14</v>
      </c>
      <c r="O511">
        <v>67.91</v>
      </c>
      <c r="P511">
        <v>0</v>
      </c>
      <c r="Q511">
        <v>219.33</v>
      </c>
      <c r="R511">
        <v>11751.9</v>
      </c>
      <c r="S511">
        <v>1709.862554</v>
      </c>
      <c r="T511">
        <v>2209.3022025250498</v>
      </c>
      <c r="U511">
        <v>0.79590285769835001</v>
      </c>
      <c r="V511">
        <v>0.135726587764083</v>
      </c>
      <c r="W511">
        <v>8.2211800984326403E-3</v>
      </c>
      <c r="X511">
        <v>9095.2000000000007</v>
      </c>
      <c r="Y511">
        <v>113.19</v>
      </c>
      <c r="Z511">
        <v>63528.9954059546</v>
      </c>
      <c r="AA511">
        <v>13.9915966386555</v>
      </c>
      <c r="AB511">
        <v>15.1061273434049</v>
      </c>
      <c r="AC511">
        <v>13.2</v>
      </c>
      <c r="AD511">
        <v>129.53504196969701</v>
      </c>
      <c r="AE511">
        <v>0.41560000000000002</v>
      </c>
      <c r="AF511">
        <v>0.124296200605146</v>
      </c>
      <c r="AG511">
        <v>0.137905988705184</v>
      </c>
      <c r="AH511">
        <v>0.26220218931033001</v>
      </c>
      <c r="AI511">
        <v>166.79937187512701</v>
      </c>
      <c r="AJ511">
        <v>6.6718847561745296</v>
      </c>
      <c r="AK511">
        <v>1.2572783691673299</v>
      </c>
      <c r="AL511">
        <v>3.8006764982258301</v>
      </c>
      <c r="AM511">
        <v>0.5</v>
      </c>
      <c r="AN511">
        <v>0.49644541947360799</v>
      </c>
      <c r="AO511">
        <v>6</v>
      </c>
      <c r="AP511">
        <v>0</v>
      </c>
      <c r="AQ511">
        <v>27.67</v>
      </c>
      <c r="AR511">
        <v>3.5898660517223</v>
      </c>
      <c r="AS511">
        <v>-30094.77</v>
      </c>
      <c r="AT511">
        <v>0.46717855142356102</v>
      </c>
      <c r="AU511">
        <v>20094055.920000002</v>
      </c>
    </row>
    <row r="512" spans="1:47" ht="15" x14ac:dyDescent="0.25">
      <c r="A512" s="150" t="s">
        <v>1274</v>
      </c>
      <c r="B512" s="150" t="s">
        <v>777</v>
      </c>
      <c r="C512" t="s">
        <v>130</v>
      </c>
      <c r="D512" t="s">
        <v>1561</v>
      </c>
      <c r="E512">
        <v>92.268000000000001</v>
      </c>
      <c r="F512" t="s">
        <v>1561</v>
      </c>
      <c r="G512" s="151">
        <v>913631</v>
      </c>
      <c r="H512">
        <v>1.1129713204663301</v>
      </c>
      <c r="I512">
        <v>890859</v>
      </c>
      <c r="J512">
        <v>3.3922100641083898E-2</v>
      </c>
      <c r="K512">
        <v>0.58008620486983598</v>
      </c>
      <c r="L512" s="152">
        <v>183405.8792</v>
      </c>
      <c r="M512" s="151">
        <v>34439</v>
      </c>
      <c r="N512">
        <v>28</v>
      </c>
      <c r="O512">
        <v>4.8600000000000003</v>
      </c>
      <c r="P512">
        <v>0</v>
      </c>
      <c r="Q512">
        <v>-38.74</v>
      </c>
      <c r="R512">
        <v>14007.7</v>
      </c>
      <c r="S512">
        <v>401.20397400000002</v>
      </c>
      <c r="T512">
        <v>479.09590929282803</v>
      </c>
      <c r="U512">
        <v>0.34349547095961702</v>
      </c>
      <c r="V512">
        <v>0.17855511820030001</v>
      </c>
      <c r="W512">
        <v>0</v>
      </c>
      <c r="X512">
        <v>11730.3</v>
      </c>
      <c r="Y512">
        <v>34.53</v>
      </c>
      <c r="Z512">
        <v>51050.0196930206</v>
      </c>
      <c r="AA512">
        <v>8.6388888888888893</v>
      </c>
      <c r="AB512">
        <v>11.6189972198089</v>
      </c>
      <c r="AC512">
        <v>4</v>
      </c>
      <c r="AD512">
        <v>100.3009935</v>
      </c>
      <c r="AE512">
        <v>0.3206</v>
      </c>
      <c r="AF512">
        <v>0.13055284456646901</v>
      </c>
      <c r="AG512">
        <v>0.165158471303713</v>
      </c>
      <c r="AH512">
        <v>0.30048313470331001</v>
      </c>
      <c r="AI512">
        <v>294.02001885454899</v>
      </c>
      <c r="AJ512">
        <v>4.6629977450365399</v>
      </c>
      <c r="AK512">
        <v>1.42724385819162</v>
      </c>
      <c r="AL512">
        <v>2.3799582068801799</v>
      </c>
      <c r="AM512">
        <v>5</v>
      </c>
      <c r="AN512">
        <v>1.1722913768450001</v>
      </c>
      <c r="AO512">
        <v>51</v>
      </c>
      <c r="AP512">
        <v>1.07913669064748E-2</v>
      </c>
      <c r="AQ512">
        <v>2.69</v>
      </c>
      <c r="AR512">
        <v>3.8415936012188201</v>
      </c>
      <c r="AS512">
        <v>13031.84</v>
      </c>
      <c r="AT512">
        <v>0.58885259197357798</v>
      </c>
      <c r="AU512">
        <v>5619955.7800000003</v>
      </c>
    </row>
    <row r="513" spans="1:47" ht="15" x14ac:dyDescent="0.25">
      <c r="A513" s="150" t="s">
        <v>1275</v>
      </c>
      <c r="B513" s="150" t="s">
        <v>500</v>
      </c>
      <c r="C513" t="s">
        <v>392</v>
      </c>
      <c r="D513" t="s">
        <v>1561</v>
      </c>
      <c r="E513">
        <v>88.436000000000007</v>
      </c>
      <c r="F513" t="s">
        <v>1561</v>
      </c>
      <c r="G513" s="151">
        <v>652070</v>
      </c>
      <c r="H513">
        <v>0.19422010938725601</v>
      </c>
      <c r="I513">
        <v>560957</v>
      </c>
      <c r="J513">
        <v>0</v>
      </c>
      <c r="K513">
        <v>0.69593212298476004</v>
      </c>
      <c r="L513" s="152">
        <v>181265.41750000001</v>
      </c>
      <c r="M513" s="151">
        <v>38351</v>
      </c>
      <c r="N513">
        <v>61</v>
      </c>
      <c r="O513">
        <v>37.270000000000003</v>
      </c>
      <c r="P513">
        <v>0</v>
      </c>
      <c r="Q513">
        <v>24.69</v>
      </c>
      <c r="R513">
        <v>12990</v>
      </c>
      <c r="S513">
        <v>1117.7647509999999</v>
      </c>
      <c r="T513">
        <v>1407.48599967736</v>
      </c>
      <c r="U513">
        <v>0.36534953408993298</v>
      </c>
      <c r="V513">
        <v>0.184442984819084</v>
      </c>
      <c r="W513">
        <v>1.67298172386186E-3</v>
      </c>
      <c r="X513">
        <v>10316.1</v>
      </c>
      <c r="Y513">
        <v>76.31</v>
      </c>
      <c r="Z513">
        <v>58234.453282662798</v>
      </c>
      <c r="AA513">
        <v>13.701149425287401</v>
      </c>
      <c r="AB513">
        <v>14.647683802909199</v>
      </c>
      <c r="AC513">
        <v>9.85</v>
      </c>
      <c r="AD513">
        <v>113.478654923858</v>
      </c>
      <c r="AE513">
        <v>0.3206</v>
      </c>
      <c r="AF513">
        <v>0.123903418659874</v>
      </c>
      <c r="AG513">
        <v>0.152741315632791</v>
      </c>
      <c r="AH513">
        <v>0.28411150434745402</v>
      </c>
      <c r="AI513">
        <v>204.432998800121</v>
      </c>
      <c r="AJ513">
        <v>6.5639089222259202</v>
      </c>
      <c r="AK513">
        <v>1.45613571516096</v>
      </c>
      <c r="AL513">
        <v>3.20539539097099</v>
      </c>
      <c r="AM513">
        <v>1</v>
      </c>
      <c r="AN513">
        <v>1.4391402492997101</v>
      </c>
      <c r="AO513">
        <v>43</v>
      </c>
      <c r="AP513">
        <v>0.157676348547718</v>
      </c>
      <c r="AQ513">
        <v>11.23</v>
      </c>
      <c r="AR513">
        <v>51.704686176719697</v>
      </c>
      <c r="AS513">
        <v>29432.66</v>
      </c>
      <c r="AT513">
        <v>2.9369129549315899E-2</v>
      </c>
      <c r="AU513">
        <v>14519748.18</v>
      </c>
    </row>
    <row r="514" spans="1:47" ht="15" x14ac:dyDescent="0.25">
      <c r="A514" s="150" t="s">
        <v>1521</v>
      </c>
      <c r="B514" s="150" t="s">
        <v>614</v>
      </c>
      <c r="C514" t="s">
        <v>615</v>
      </c>
      <c r="D514" t="s">
        <v>1561</v>
      </c>
      <c r="E514">
        <v>77.569999999999993</v>
      </c>
      <c r="F514" t="s">
        <v>1561</v>
      </c>
      <c r="G514" s="151">
        <v>12537359</v>
      </c>
      <c r="H514">
        <v>0.675748239853461</v>
      </c>
      <c r="I514">
        <v>12997842</v>
      </c>
      <c r="J514">
        <v>7.9485838884336205E-3</v>
      </c>
      <c r="K514">
        <v>0.541671744369564</v>
      </c>
      <c r="L514" s="152">
        <v>674227.38089999999</v>
      </c>
      <c r="M514" s="151">
        <v>33337</v>
      </c>
      <c r="N514">
        <v>79</v>
      </c>
      <c r="O514">
        <v>50.78</v>
      </c>
      <c r="P514">
        <v>0</v>
      </c>
      <c r="Q514">
        <v>-133.93</v>
      </c>
      <c r="R514">
        <v>20451.099999999999</v>
      </c>
      <c r="S514">
        <v>1973.49179</v>
      </c>
      <c r="T514">
        <v>2501.8970356858999</v>
      </c>
      <c r="U514">
        <v>0.55862572349490203</v>
      </c>
      <c r="V514">
        <v>0.201774666617691</v>
      </c>
      <c r="W514">
        <v>1.0134321359401199E-3</v>
      </c>
      <c r="X514">
        <v>16131.8</v>
      </c>
      <c r="Y514">
        <v>204.8</v>
      </c>
      <c r="Z514">
        <v>50969.159667968801</v>
      </c>
      <c r="AA514">
        <v>11.395652173913</v>
      </c>
      <c r="AB514">
        <v>9.6361903808593805</v>
      </c>
      <c r="AC514">
        <v>30</v>
      </c>
      <c r="AD514">
        <v>65.783059666666702</v>
      </c>
      <c r="AE514">
        <v>0.27310000000000001</v>
      </c>
      <c r="AF514">
        <v>9.9111881387669104E-2</v>
      </c>
      <c r="AG514">
        <v>0.26582559141192103</v>
      </c>
      <c r="AH514">
        <v>0.36420491522276199</v>
      </c>
      <c r="AI514">
        <v>236.976410223627</v>
      </c>
      <c r="AJ514">
        <v>10.3163477530144</v>
      </c>
      <c r="AK514">
        <v>1.72906464159634</v>
      </c>
      <c r="AL514">
        <v>3.6232426000329299</v>
      </c>
      <c r="AM514">
        <v>0.5</v>
      </c>
      <c r="AN514">
        <v>1.49566691834189</v>
      </c>
      <c r="AO514">
        <v>546</v>
      </c>
      <c r="AP514">
        <v>0</v>
      </c>
      <c r="AQ514">
        <v>1.68</v>
      </c>
      <c r="AR514">
        <v>4.8032026393369902</v>
      </c>
      <c r="AS514">
        <v>1286.77000000002</v>
      </c>
      <c r="AT514">
        <v>0.427626135027735</v>
      </c>
      <c r="AU514">
        <v>40360099.200000003</v>
      </c>
    </row>
    <row r="515" spans="1:47" ht="15" x14ac:dyDescent="0.25">
      <c r="A515" s="150" t="s">
        <v>1276</v>
      </c>
      <c r="B515" s="150" t="s">
        <v>299</v>
      </c>
      <c r="C515" t="s">
        <v>145</v>
      </c>
      <c r="D515" t="s">
        <v>1561</v>
      </c>
      <c r="E515">
        <v>105.73099999999999</v>
      </c>
      <c r="F515" t="s">
        <v>1561</v>
      </c>
      <c r="G515" s="151">
        <v>3325862</v>
      </c>
      <c r="H515">
        <v>0.64883140501231096</v>
      </c>
      <c r="I515">
        <v>2370826</v>
      </c>
      <c r="J515">
        <v>3.2746964567714602E-3</v>
      </c>
      <c r="K515">
        <v>0.78370388064947705</v>
      </c>
      <c r="L515" s="152">
        <v>341144.30459999997</v>
      </c>
      <c r="M515" s="151">
        <v>62732</v>
      </c>
      <c r="N515">
        <v>147</v>
      </c>
      <c r="O515">
        <v>26.16</v>
      </c>
      <c r="P515">
        <v>0</v>
      </c>
      <c r="Q515">
        <v>-20.39</v>
      </c>
      <c r="R515">
        <v>15658</v>
      </c>
      <c r="S515">
        <v>5395.6974449999998</v>
      </c>
      <c r="T515">
        <v>6466.7682307166797</v>
      </c>
      <c r="U515">
        <v>0.13247111708651399</v>
      </c>
      <c r="V515">
        <v>0.10454612749325499</v>
      </c>
      <c r="W515">
        <v>5.9531772171113703E-2</v>
      </c>
      <c r="X515">
        <v>13064.6</v>
      </c>
      <c r="Y515">
        <v>421.54</v>
      </c>
      <c r="Z515">
        <v>73808.829411206505</v>
      </c>
      <c r="AA515">
        <v>12.8352144469526</v>
      </c>
      <c r="AB515">
        <v>12.799965471841301</v>
      </c>
      <c r="AC515">
        <v>31.6</v>
      </c>
      <c r="AD515">
        <v>170.74991914557</v>
      </c>
      <c r="AE515">
        <v>0.48680000000000001</v>
      </c>
      <c r="AF515">
        <v>0.124663489107126</v>
      </c>
      <c r="AG515">
        <v>0.118010439259396</v>
      </c>
      <c r="AH515">
        <v>0.25226212592029301</v>
      </c>
      <c r="AI515">
        <v>189.60069767217999</v>
      </c>
      <c r="AJ515">
        <v>6.7329548555855796</v>
      </c>
      <c r="AK515">
        <v>1.1313906461993199</v>
      </c>
      <c r="AL515">
        <v>3.4336787947152998</v>
      </c>
      <c r="AM515">
        <v>0</v>
      </c>
      <c r="AN515">
        <v>0.75545655786035903</v>
      </c>
      <c r="AO515">
        <v>17</v>
      </c>
      <c r="AP515">
        <v>4.6296296296296302E-3</v>
      </c>
      <c r="AQ515">
        <v>91.65</v>
      </c>
      <c r="AR515">
        <v>3.9543026011224698</v>
      </c>
      <c r="AS515">
        <v>-311762.28999999998</v>
      </c>
      <c r="AT515">
        <v>0.36464856552633002</v>
      </c>
      <c r="AU515">
        <v>84485911.319999993</v>
      </c>
    </row>
    <row r="516" spans="1:47" ht="15" x14ac:dyDescent="0.25">
      <c r="A516" s="150" t="s">
        <v>1553</v>
      </c>
      <c r="B516" s="150" t="s">
        <v>300</v>
      </c>
      <c r="C516" t="s">
        <v>237</v>
      </c>
      <c r="D516" t="s">
        <v>1561</v>
      </c>
      <c r="E516">
        <v>95.983999999999995</v>
      </c>
      <c r="F516" t="s">
        <v>1561</v>
      </c>
      <c r="G516" s="151">
        <v>285368</v>
      </c>
      <c r="H516">
        <v>0.27711107748554198</v>
      </c>
      <c r="I516">
        <v>285368</v>
      </c>
      <c r="J516">
        <v>4.8824261992335399E-3</v>
      </c>
      <c r="K516">
        <v>0.79700031775524305</v>
      </c>
      <c r="L516" s="152">
        <v>197878.43609999999</v>
      </c>
      <c r="M516" s="151">
        <v>45679.5</v>
      </c>
      <c r="N516">
        <v>216</v>
      </c>
      <c r="O516">
        <v>249.53</v>
      </c>
      <c r="P516">
        <v>116.25</v>
      </c>
      <c r="Q516">
        <v>-67.319999999999993</v>
      </c>
      <c r="R516">
        <v>12139.1</v>
      </c>
      <c r="S516">
        <v>7592.9164090000004</v>
      </c>
      <c r="T516">
        <v>9155.3982348690806</v>
      </c>
      <c r="U516">
        <v>0.205735879713937</v>
      </c>
      <c r="V516">
        <v>0.13049392152211201</v>
      </c>
      <c r="W516">
        <v>2.1602844831213299E-2</v>
      </c>
      <c r="X516">
        <v>10067.4</v>
      </c>
      <c r="Y516">
        <v>452.96</v>
      </c>
      <c r="Z516">
        <v>69053.311881843896</v>
      </c>
      <c r="AA516">
        <v>12.4795698924731</v>
      </c>
      <c r="AB516">
        <v>16.762885042829399</v>
      </c>
      <c r="AC516">
        <v>61.98</v>
      </c>
      <c r="AD516">
        <v>122.50591172959</v>
      </c>
      <c r="AE516">
        <v>0.45119999999999999</v>
      </c>
      <c r="AF516">
        <v>0.13113364071841899</v>
      </c>
      <c r="AG516">
        <v>0.148009269558739</v>
      </c>
      <c r="AH516">
        <v>0.290887330355939</v>
      </c>
      <c r="AI516">
        <v>150.16324934758001</v>
      </c>
      <c r="AJ516">
        <v>7.8919591344150897</v>
      </c>
      <c r="AK516">
        <v>1.3146637232640199</v>
      </c>
      <c r="AL516">
        <v>3.93732265253553</v>
      </c>
      <c r="AM516">
        <v>1.3</v>
      </c>
      <c r="AN516">
        <v>0.62355878265207398</v>
      </c>
      <c r="AO516">
        <v>29</v>
      </c>
      <c r="AP516">
        <v>0</v>
      </c>
      <c r="AQ516">
        <v>48.79</v>
      </c>
      <c r="AR516">
        <v>4.5229089861908403</v>
      </c>
      <c r="AS516">
        <v>-574980.13</v>
      </c>
      <c r="AT516">
        <v>0.18891584536897801</v>
      </c>
      <c r="AU516">
        <v>92171506.299999997</v>
      </c>
    </row>
    <row r="517" spans="1:47" ht="15" x14ac:dyDescent="0.25">
      <c r="A517" s="150" t="s">
        <v>1277</v>
      </c>
      <c r="B517" s="150" t="s">
        <v>559</v>
      </c>
      <c r="C517" t="s">
        <v>206</v>
      </c>
      <c r="D517" t="s">
        <v>1561</v>
      </c>
      <c r="E517">
        <v>84.152000000000001</v>
      </c>
      <c r="F517" t="s">
        <v>1561</v>
      </c>
      <c r="G517" s="151">
        <v>186105</v>
      </c>
      <c r="H517">
        <v>0.53996731690061395</v>
      </c>
      <c r="I517">
        <v>186105</v>
      </c>
      <c r="J517">
        <v>6.0302257552785603E-3</v>
      </c>
      <c r="K517">
        <v>0.72918722456777996</v>
      </c>
      <c r="L517" s="152">
        <v>104833.8527</v>
      </c>
      <c r="M517" s="151">
        <v>35663</v>
      </c>
      <c r="N517">
        <v>20</v>
      </c>
      <c r="O517">
        <v>15.6</v>
      </c>
      <c r="P517">
        <v>0</v>
      </c>
      <c r="Q517">
        <v>61.56</v>
      </c>
      <c r="R517">
        <v>14204</v>
      </c>
      <c r="S517">
        <v>766.94298100000003</v>
      </c>
      <c r="T517">
        <v>1086.4690771161199</v>
      </c>
      <c r="U517">
        <v>1</v>
      </c>
      <c r="V517">
        <v>0.182121970551028</v>
      </c>
      <c r="W517">
        <v>0</v>
      </c>
      <c r="X517">
        <v>10026.700000000001</v>
      </c>
      <c r="Y517">
        <v>61.08</v>
      </c>
      <c r="Z517">
        <v>54780.102815979102</v>
      </c>
      <c r="AA517">
        <v>9.5</v>
      </c>
      <c r="AB517">
        <v>12.5563683857236</v>
      </c>
      <c r="AC517">
        <v>11</v>
      </c>
      <c r="AD517">
        <v>69.722089181818205</v>
      </c>
      <c r="AE517">
        <v>0.51060000000000005</v>
      </c>
      <c r="AF517">
        <v>0.112908970765202</v>
      </c>
      <c r="AG517">
        <v>0.19715154166579099</v>
      </c>
      <c r="AH517">
        <v>0.313824458440979</v>
      </c>
      <c r="AI517">
        <v>184.74645900697001</v>
      </c>
      <c r="AJ517">
        <v>9.5889301997318093</v>
      </c>
      <c r="AK517">
        <v>1.4586675135860001</v>
      </c>
      <c r="AL517">
        <v>5.8234287529112896</v>
      </c>
      <c r="AM517">
        <v>2.2999999999999998</v>
      </c>
      <c r="AN517">
        <v>1.2553440971220899</v>
      </c>
      <c r="AO517">
        <v>150</v>
      </c>
      <c r="AP517">
        <v>8.7837837837837801E-2</v>
      </c>
      <c r="AQ517">
        <v>1.92</v>
      </c>
      <c r="AR517">
        <v>2.8381580939811801</v>
      </c>
      <c r="AS517">
        <v>-23372.74</v>
      </c>
      <c r="AT517">
        <v>0.54354323201853105</v>
      </c>
      <c r="AU517">
        <v>10893685.01</v>
      </c>
    </row>
    <row r="518" spans="1:47" ht="15" x14ac:dyDescent="0.25">
      <c r="A518" s="150" t="s">
        <v>1278</v>
      </c>
      <c r="B518" s="150" t="s">
        <v>428</v>
      </c>
      <c r="C518" t="s">
        <v>198</v>
      </c>
      <c r="D518" t="s">
        <v>1561</v>
      </c>
      <c r="E518">
        <v>93.634</v>
      </c>
      <c r="F518" t="s">
        <v>1561</v>
      </c>
      <c r="G518" s="151">
        <v>-1239397</v>
      </c>
      <c r="H518">
        <v>0.61375193320105803</v>
      </c>
      <c r="I518">
        <v>-1239397</v>
      </c>
      <c r="J518">
        <v>0</v>
      </c>
      <c r="K518">
        <v>0.76005817788989305</v>
      </c>
      <c r="L518" s="152">
        <v>248410.6893</v>
      </c>
      <c r="M518" s="151">
        <v>37817</v>
      </c>
      <c r="N518">
        <v>209</v>
      </c>
      <c r="O518">
        <v>45.34</v>
      </c>
      <c r="P518">
        <v>0</v>
      </c>
      <c r="Q518">
        <v>33.18</v>
      </c>
      <c r="R518">
        <v>13519.1</v>
      </c>
      <c r="S518">
        <v>2793.9270710000001</v>
      </c>
      <c r="T518">
        <v>3242.1214121449402</v>
      </c>
      <c r="U518">
        <v>0.29068421270900102</v>
      </c>
      <c r="V518">
        <v>0.11039930290292101</v>
      </c>
      <c r="W518">
        <v>1.23075363551606E-2</v>
      </c>
      <c r="X518">
        <v>11650.2</v>
      </c>
      <c r="Y518">
        <v>192.77</v>
      </c>
      <c r="Z518">
        <v>70087.193027960806</v>
      </c>
      <c r="AA518">
        <v>13.8051282051282</v>
      </c>
      <c r="AB518">
        <v>14.4935782071899</v>
      </c>
      <c r="AC518">
        <v>16</v>
      </c>
      <c r="AD518">
        <v>174.6204419375</v>
      </c>
      <c r="AE518">
        <v>0.43940000000000001</v>
      </c>
      <c r="AF518">
        <v>0.10579691409662199</v>
      </c>
      <c r="AG518">
        <v>0.140488341832647</v>
      </c>
      <c r="AH518">
        <v>0.25176880097093102</v>
      </c>
      <c r="AI518">
        <v>173.24360575623601</v>
      </c>
      <c r="AJ518">
        <v>5.8735131706712398</v>
      </c>
      <c r="AK518">
        <v>1.3903442968410999</v>
      </c>
      <c r="AL518">
        <v>2.63945387682582</v>
      </c>
      <c r="AM518">
        <v>2</v>
      </c>
      <c r="AN518">
        <v>1.24793206718704</v>
      </c>
      <c r="AO518">
        <v>138</v>
      </c>
      <c r="AP518">
        <v>0</v>
      </c>
      <c r="AQ518">
        <v>8.99</v>
      </c>
      <c r="AR518">
        <v>3.71747321383658</v>
      </c>
      <c r="AS518">
        <v>2893.7399999999898</v>
      </c>
      <c r="AT518">
        <v>0.31495095528211098</v>
      </c>
      <c r="AU518">
        <v>37771482.850000001</v>
      </c>
    </row>
    <row r="519" spans="1:47" ht="15" x14ac:dyDescent="0.25">
      <c r="A519" s="150" t="s">
        <v>1279</v>
      </c>
      <c r="B519" s="150" t="s">
        <v>301</v>
      </c>
      <c r="C519" t="s">
        <v>98</v>
      </c>
      <c r="D519" t="s">
        <v>1561</v>
      </c>
      <c r="E519">
        <v>91.825999999999993</v>
      </c>
      <c r="F519" t="s">
        <v>1561</v>
      </c>
      <c r="G519" s="151">
        <v>2830867</v>
      </c>
      <c r="H519">
        <v>0.173771078806331</v>
      </c>
      <c r="I519">
        <v>2903591</v>
      </c>
      <c r="J519">
        <v>0</v>
      </c>
      <c r="K519">
        <v>0.67643780169048895</v>
      </c>
      <c r="L519" s="152">
        <v>169668.8628</v>
      </c>
      <c r="M519" s="151">
        <v>40244</v>
      </c>
      <c r="N519" t="s">
        <v>1556</v>
      </c>
      <c r="O519">
        <v>54.15</v>
      </c>
      <c r="P519">
        <v>3</v>
      </c>
      <c r="Q519">
        <v>-99.69</v>
      </c>
      <c r="R519">
        <v>12557.3</v>
      </c>
      <c r="S519">
        <v>2362.7875859999999</v>
      </c>
      <c r="T519">
        <v>2839.48092816279</v>
      </c>
      <c r="U519">
        <v>0.23762869177356499</v>
      </c>
      <c r="V519">
        <v>0.13686584647562999</v>
      </c>
      <c r="W519">
        <v>4.1724834506558103E-2</v>
      </c>
      <c r="X519">
        <v>10449.200000000001</v>
      </c>
      <c r="Y519">
        <v>153.16</v>
      </c>
      <c r="Z519">
        <v>66194.096369809398</v>
      </c>
      <c r="AA519">
        <v>12.622641509434001</v>
      </c>
      <c r="AB519">
        <v>15.426923387307401</v>
      </c>
      <c r="AC519">
        <v>18.8</v>
      </c>
      <c r="AD519">
        <v>125.680190744681</v>
      </c>
      <c r="AE519">
        <v>0.41560000000000002</v>
      </c>
      <c r="AF519">
        <v>0.103592945182802</v>
      </c>
      <c r="AG519">
        <v>0.201346452733321</v>
      </c>
      <c r="AH519">
        <v>0.305370633614301</v>
      </c>
      <c r="AI519">
        <v>154.40744744119399</v>
      </c>
      <c r="AJ519">
        <v>6.1550934676782703</v>
      </c>
      <c r="AK519">
        <v>1.3283942746250299</v>
      </c>
      <c r="AL519">
        <v>2.8596225934128601</v>
      </c>
      <c r="AM519">
        <v>1.25</v>
      </c>
      <c r="AN519">
        <v>0.65142667259592002</v>
      </c>
      <c r="AO519">
        <v>14</v>
      </c>
      <c r="AP519">
        <v>0.14685314685314699</v>
      </c>
      <c r="AQ519">
        <v>46.14</v>
      </c>
      <c r="AR519">
        <v>3.2121793437870201</v>
      </c>
      <c r="AS519">
        <v>144812.65</v>
      </c>
      <c r="AT519">
        <v>0.37376755260019101</v>
      </c>
      <c r="AU519">
        <v>29670237.719999999</v>
      </c>
    </row>
    <row r="520" spans="1:47" ht="15" x14ac:dyDescent="0.25">
      <c r="A520" s="150" t="s">
        <v>1280</v>
      </c>
      <c r="B520" s="150" t="s">
        <v>645</v>
      </c>
      <c r="C520" t="s">
        <v>147</v>
      </c>
      <c r="D520" t="s">
        <v>1561</v>
      </c>
      <c r="E520">
        <v>96.456999999999994</v>
      </c>
      <c r="F520" t="s">
        <v>1561</v>
      </c>
      <c r="G520" s="151">
        <v>338565</v>
      </c>
      <c r="H520">
        <v>0.47488873539689902</v>
      </c>
      <c r="I520">
        <v>242194</v>
      </c>
      <c r="J520">
        <v>0</v>
      </c>
      <c r="K520">
        <v>0.77182606669354703</v>
      </c>
      <c r="L520" s="152">
        <v>160834.74369999999</v>
      </c>
      <c r="M520" s="151">
        <v>45145</v>
      </c>
      <c r="N520">
        <v>196</v>
      </c>
      <c r="O520">
        <v>104.2</v>
      </c>
      <c r="P520">
        <v>8.7100000000000009</v>
      </c>
      <c r="Q520">
        <v>12.33</v>
      </c>
      <c r="R520">
        <v>12019.1</v>
      </c>
      <c r="S520">
        <v>4044.9978059999999</v>
      </c>
      <c r="T520">
        <v>4906.2926245050103</v>
      </c>
      <c r="U520">
        <v>0.28035089965138998</v>
      </c>
      <c r="V520">
        <v>0.167319802002385</v>
      </c>
      <c r="W520">
        <v>6.4242751779628503E-3</v>
      </c>
      <c r="X520">
        <v>9909.1</v>
      </c>
      <c r="Y520">
        <v>234.67</v>
      </c>
      <c r="Z520">
        <v>69321.025269527396</v>
      </c>
      <c r="AA520">
        <v>13.4416666666667</v>
      </c>
      <c r="AB520">
        <v>17.2369617164529</v>
      </c>
      <c r="AC520">
        <v>28.5</v>
      </c>
      <c r="AD520">
        <v>141.929747578947</v>
      </c>
      <c r="AE520">
        <v>0.43940000000000001</v>
      </c>
      <c r="AF520">
        <v>0.10566703598008501</v>
      </c>
      <c r="AG520">
        <v>0.15960831851430299</v>
      </c>
      <c r="AH520">
        <v>0.27533504836710998</v>
      </c>
      <c r="AI520">
        <v>181.919010909842</v>
      </c>
      <c r="AJ520">
        <v>7.4816643609807301</v>
      </c>
      <c r="AK520">
        <v>1.1428188709296001</v>
      </c>
      <c r="AL520">
        <v>2.9670701979447198</v>
      </c>
      <c r="AM520">
        <v>2.2999999999999998</v>
      </c>
      <c r="AN520">
        <v>1.72716558115162</v>
      </c>
      <c r="AO520">
        <v>152</v>
      </c>
      <c r="AP520">
        <v>0</v>
      </c>
      <c r="AQ520">
        <v>12.58</v>
      </c>
      <c r="AR520">
        <v>3.2425399698262498</v>
      </c>
      <c r="AS520">
        <v>94068.629999999903</v>
      </c>
      <c r="AT520">
        <v>0.40124592564213801</v>
      </c>
      <c r="AU520">
        <v>48617123.530000001</v>
      </c>
    </row>
    <row r="521" spans="1:47" ht="15" x14ac:dyDescent="0.25">
      <c r="A521" s="150" t="s">
        <v>1281</v>
      </c>
      <c r="B521" s="150" t="s">
        <v>434</v>
      </c>
      <c r="C521" t="s">
        <v>293</v>
      </c>
      <c r="D521" t="s">
        <v>1561</v>
      </c>
      <c r="E521">
        <v>79.045000000000002</v>
      </c>
      <c r="F521" t="s">
        <v>1561</v>
      </c>
      <c r="G521" s="151">
        <v>531030</v>
      </c>
      <c r="H521">
        <v>0.33545018081632999</v>
      </c>
      <c r="I521">
        <v>1322860</v>
      </c>
      <c r="J521">
        <v>0</v>
      </c>
      <c r="K521">
        <v>0.79704849660007604</v>
      </c>
      <c r="L521" s="152">
        <v>111732.11569999999</v>
      </c>
      <c r="M521" s="151">
        <v>34186</v>
      </c>
      <c r="N521">
        <v>178</v>
      </c>
      <c r="O521">
        <v>71.02</v>
      </c>
      <c r="P521">
        <v>2</v>
      </c>
      <c r="Q521">
        <v>125</v>
      </c>
      <c r="R521">
        <v>12291</v>
      </c>
      <c r="S521">
        <v>2783.0252829999999</v>
      </c>
      <c r="T521">
        <v>3457.6874859743498</v>
      </c>
      <c r="U521">
        <v>0.59502331980790701</v>
      </c>
      <c r="V521">
        <v>0.13073946335398801</v>
      </c>
      <c r="W521">
        <v>8.4344333640751903E-2</v>
      </c>
      <c r="X521">
        <v>9892.7999999999993</v>
      </c>
      <c r="Y521">
        <v>178.51</v>
      </c>
      <c r="Z521">
        <v>62310.9394431685</v>
      </c>
      <c r="AA521">
        <v>15.033333333333299</v>
      </c>
      <c r="AB521">
        <v>15.590304649599499</v>
      </c>
      <c r="AC521">
        <v>12</v>
      </c>
      <c r="AD521">
        <v>231.91877358333301</v>
      </c>
      <c r="AE521">
        <v>0.42749999999999999</v>
      </c>
      <c r="AF521">
        <v>0.110411764469586</v>
      </c>
      <c r="AG521">
        <v>0.198003402380314</v>
      </c>
      <c r="AH521">
        <v>0.312019933691426</v>
      </c>
      <c r="AI521">
        <v>198.09198406049799</v>
      </c>
      <c r="AJ521">
        <v>7.7134256613972596</v>
      </c>
      <c r="AK521">
        <v>1.0427760454928801</v>
      </c>
      <c r="AL521">
        <v>3.2190481321252702</v>
      </c>
      <c r="AM521">
        <v>4.5</v>
      </c>
      <c r="AN521">
        <v>0.52671954089105799</v>
      </c>
      <c r="AO521">
        <v>43</v>
      </c>
      <c r="AP521">
        <v>7.1161048689138598E-2</v>
      </c>
      <c r="AQ521">
        <v>12.42</v>
      </c>
      <c r="AR521">
        <v>4.7789089302674901</v>
      </c>
      <c r="AS521">
        <v>-357324.64</v>
      </c>
      <c r="AT521">
        <v>0.28516329747862601</v>
      </c>
      <c r="AU521">
        <v>34206054.869999997</v>
      </c>
    </row>
    <row r="522" spans="1:47" ht="15" x14ac:dyDescent="0.25">
      <c r="A522" s="150" t="s">
        <v>1282</v>
      </c>
      <c r="B522" s="150" t="s">
        <v>517</v>
      </c>
      <c r="C522" t="s">
        <v>145</v>
      </c>
      <c r="D522" t="s">
        <v>1561</v>
      </c>
      <c r="E522">
        <v>90.436999999999998</v>
      </c>
      <c r="F522" t="s">
        <v>1561</v>
      </c>
      <c r="G522" s="151">
        <v>-897893</v>
      </c>
      <c r="H522">
        <v>0.51005174155327604</v>
      </c>
      <c r="I522">
        <v>-1197893</v>
      </c>
      <c r="J522">
        <v>8.3647651711155208E-3</v>
      </c>
      <c r="K522">
        <v>0.78750534182208798</v>
      </c>
      <c r="L522" s="152">
        <v>178368.68030000001</v>
      </c>
      <c r="M522" s="151">
        <v>46955</v>
      </c>
      <c r="N522">
        <v>48</v>
      </c>
      <c r="O522">
        <v>30.18</v>
      </c>
      <c r="P522">
        <v>0</v>
      </c>
      <c r="Q522">
        <v>208.53</v>
      </c>
      <c r="R522">
        <v>11779.6</v>
      </c>
      <c r="S522">
        <v>2093.4910770000001</v>
      </c>
      <c r="T522">
        <v>2565.5537584395802</v>
      </c>
      <c r="U522">
        <v>0.29373644375939201</v>
      </c>
      <c r="V522">
        <v>0.172511666740675</v>
      </c>
      <c r="W522">
        <v>1.39990135721032E-3</v>
      </c>
      <c r="X522">
        <v>9612.2000000000007</v>
      </c>
      <c r="Y522">
        <v>130.08000000000001</v>
      </c>
      <c r="Z522">
        <v>60830.6860393604</v>
      </c>
      <c r="AA522">
        <v>12.931818181818199</v>
      </c>
      <c r="AB522">
        <v>16.093873593173399</v>
      </c>
      <c r="AC522">
        <v>15</v>
      </c>
      <c r="AD522">
        <v>139.5660718</v>
      </c>
      <c r="AE522">
        <v>0.79559999999999997</v>
      </c>
      <c r="AF522">
        <v>0.133308541466336</v>
      </c>
      <c r="AG522">
        <v>0.12212070265106</v>
      </c>
      <c r="AH522">
        <v>0.26393395243595102</v>
      </c>
      <c r="AI522">
        <v>179.437593084138</v>
      </c>
      <c r="AJ522">
        <v>4.5433574248437996</v>
      </c>
      <c r="AK522">
        <v>0.83912900537999402</v>
      </c>
      <c r="AL522">
        <v>0.96158301189135698</v>
      </c>
      <c r="AM522">
        <v>0.5</v>
      </c>
      <c r="AN522">
        <v>1.09099320219854</v>
      </c>
      <c r="AO522">
        <v>24</v>
      </c>
      <c r="AP522">
        <v>2.8985507246376802E-2</v>
      </c>
      <c r="AQ522">
        <v>32.79</v>
      </c>
      <c r="AR522">
        <v>3.70521066273042</v>
      </c>
      <c r="AS522">
        <v>-108734.74</v>
      </c>
      <c r="AT522">
        <v>0.32653590335794902</v>
      </c>
      <c r="AU522">
        <v>24660532.300000001</v>
      </c>
    </row>
    <row r="523" spans="1:47" ht="15" x14ac:dyDescent="0.25">
      <c r="A523" s="150" t="s">
        <v>1283</v>
      </c>
      <c r="B523" s="150" t="s">
        <v>302</v>
      </c>
      <c r="C523" t="s">
        <v>181</v>
      </c>
      <c r="D523" t="s">
        <v>1561</v>
      </c>
      <c r="E523">
        <v>87.712999999999994</v>
      </c>
      <c r="F523" t="s">
        <v>1561</v>
      </c>
      <c r="G523" s="151">
        <v>645876</v>
      </c>
      <c r="H523">
        <v>0.54763707888798696</v>
      </c>
      <c r="I523">
        <v>227960</v>
      </c>
      <c r="J523">
        <v>0</v>
      </c>
      <c r="K523">
        <v>0.65267144110671604</v>
      </c>
      <c r="L523" s="152">
        <v>140562.36429999999</v>
      </c>
      <c r="M523" s="151">
        <v>31631</v>
      </c>
      <c r="N523">
        <v>44</v>
      </c>
      <c r="O523">
        <v>141.58000000000001</v>
      </c>
      <c r="P523">
        <v>1.98</v>
      </c>
      <c r="Q523">
        <v>-76.87</v>
      </c>
      <c r="R523">
        <v>10614.6</v>
      </c>
      <c r="S523">
        <v>2517.0163830000001</v>
      </c>
      <c r="T523">
        <v>3079.7855923898101</v>
      </c>
      <c r="U523">
        <v>0.42159899242896598</v>
      </c>
      <c r="V523">
        <v>0.14226667908025301</v>
      </c>
      <c r="W523">
        <v>2.4828944468574801E-3</v>
      </c>
      <c r="X523">
        <v>8675</v>
      </c>
      <c r="Y523">
        <v>148.43</v>
      </c>
      <c r="Z523">
        <v>56137.029441487597</v>
      </c>
      <c r="AA523">
        <v>12.164473684210501</v>
      </c>
      <c r="AB523">
        <v>16.957598753621198</v>
      </c>
      <c r="AC523">
        <v>20</v>
      </c>
      <c r="AD523">
        <v>125.85081915000001</v>
      </c>
      <c r="AE523">
        <v>0.56999999999999995</v>
      </c>
      <c r="AF523">
        <v>0.118405481611371</v>
      </c>
      <c r="AG523">
        <v>0.13435485093073499</v>
      </c>
      <c r="AH523">
        <v>0.25825442743122301</v>
      </c>
      <c r="AI523">
        <v>159.066108073084</v>
      </c>
      <c r="AJ523">
        <v>5.35520143766297</v>
      </c>
      <c r="AK523">
        <v>1.11285092364101</v>
      </c>
      <c r="AL523">
        <v>2.9964395362312999</v>
      </c>
      <c r="AM523">
        <v>3.22</v>
      </c>
      <c r="AN523">
        <v>0.62750764352313704</v>
      </c>
      <c r="AO523">
        <v>41</v>
      </c>
      <c r="AP523">
        <v>2.7322404371584699E-2</v>
      </c>
      <c r="AQ523">
        <v>10.71</v>
      </c>
      <c r="AR523">
        <v>3.3352110789848499</v>
      </c>
      <c r="AS523">
        <v>1501.05000000005</v>
      </c>
      <c r="AT523">
        <v>0.31635559768314098</v>
      </c>
      <c r="AU523">
        <v>26717072.309999999</v>
      </c>
    </row>
    <row r="524" spans="1:47" ht="15" x14ac:dyDescent="0.25">
      <c r="A524" s="150" t="s">
        <v>1284</v>
      </c>
      <c r="B524" s="150" t="s">
        <v>388</v>
      </c>
      <c r="C524" t="s">
        <v>272</v>
      </c>
      <c r="D524" t="s">
        <v>1561</v>
      </c>
      <c r="E524">
        <v>97.527000000000001</v>
      </c>
      <c r="F524" t="s">
        <v>1561</v>
      </c>
      <c r="G524" s="151">
        <v>-367203</v>
      </c>
      <c r="H524">
        <v>0.51361007888683596</v>
      </c>
      <c r="I524">
        <v>-648875</v>
      </c>
      <c r="J524">
        <v>3.101844850211E-3</v>
      </c>
      <c r="K524">
        <v>0.80710293327139704</v>
      </c>
      <c r="L524" s="152">
        <v>179980.78580000001</v>
      </c>
      <c r="M524" s="151">
        <v>44018.5</v>
      </c>
      <c r="N524">
        <v>0</v>
      </c>
      <c r="O524">
        <v>72.39</v>
      </c>
      <c r="P524">
        <v>0.79</v>
      </c>
      <c r="Q524">
        <v>-49.72</v>
      </c>
      <c r="R524">
        <v>11869.7</v>
      </c>
      <c r="S524">
        <v>2361.5192659999998</v>
      </c>
      <c r="T524">
        <v>2714.6523387871298</v>
      </c>
      <c r="U524">
        <v>9.8356911308806597E-2</v>
      </c>
      <c r="V524">
        <v>0.13912268882586401</v>
      </c>
      <c r="W524">
        <v>1.20051305141459E-2</v>
      </c>
      <c r="X524">
        <v>10325.700000000001</v>
      </c>
      <c r="Y524">
        <v>151.97999999999999</v>
      </c>
      <c r="Z524">
        <v>69028.136004737506</v>
      </c>
      <c r="AA524">
        <v>15.314814814814801</v>
      </c>
      <c r="AB524">
        <v>15.538355480984301</v>
      </c>
      <c r="AC524">
        <v>17</v>
      </c>
      <c r="AD524">
        <v>138.91289800000001</v>
      </c>
      <c r="AE524">
        <v>0.30880000000000002</v>
      </c>
      <c r="AF524">
        <v>0.110445790893492</v>
      </c>
      <c r="AG524">
        <v>0.15299746007537701</v>
      </c>
      <c r="AH524">
        <v>0.26664777465121697</v>
      </c>
      <c r="AI524">
        <v>144.95922388972801</v>
      </c>
      <c r="AJ524">
        <v>6.16115513373295</v>
      </c>
      <c r="AK524">
        <v>1.2356466972809399</v>
      </c>
      <c r="AL524">
        <v>3.9349721024526501</v>
      </c>
      <c r="AM524">
        <v>2</v>
      </c>
      <c r="AN524">
        <v>1.29737345884266</v>
      </c>
      <c r="AO524">
        <v>28</v>
      </c>
      <c r="AP524">
        <v>2.5024061597690099E-2</v>
      </c>
      <c r="AQ524">
        <v>31.64</v>
      </c>
      <c r="AR524">
        <v>4.3452306547619104</v>
      </c>
      <c r="AS524">
        <v>83606.710000000006</v>
      </c>
      <c r="AT524">
        <v>0.41419663494429998</v>
      </c>
      <c r="AU524">
        <v>28030569.77</v>
      </c>
    </row>
    <row r="525" spans="1:47" ht="15" x14ac:dyDescent="0.25">
      <c r="A525" s="150" t="s">
        <v>1285</v>
      </c>
      <c r="B525" s="150" t="s">
        <v>303</v>
      </c>
      <c r="C525" t="s">
        <v>237</v>
      </c>
      <c r="D525" t="s">
        <v>1561</v>
      </c>
      <c r="E525">
        <v>62.793999999999997</v>
      </c>
      <c r="F525" t="s">
        <v>1561</v>
      </c>
      <c r="G525" s="151">
        <v>22248979</v>
      </c>
      <c r="H525">
        <v>0.28430587729288798</v>
      </c>
      <c r="I525">
        <v>22761453</v>
      </c>
      <c r="J525">
        <v>0</v>
      </c>
      <c r="K525">
        <v>0.641148794399934</v>
      </c>
      <c r="L525" s="152">
        <v>73091.846600000004</v>
      </c>
      <c r="M525" s="151">
        <v>27293.5</v>
      </c>
      <c r="N525">
        <v>427</v>
      </c>
      <c r="O525">
        <v>7132.22</v>
      </c>
      <c r="P525">
        <v>3163.69</v>
      </c>
      <c r="Q525">
        <v>-466.94</v>
      </c>
      <c r="R525">
        <v>16093.6</v>
      </c>
      <c r="S525">
        <v>22204.950079999999</v>
      </c>
      <c r="T525">
        <v>31307.394223156702</v>
      </c>
      <c r="U525">
        <v>0.83449771601558098</v>
      </c>
      <c r="V525">
        <v>0.21183936892687699</v>
      </c>
      <c r="W525">
        <v>1.6448230673077002E-2</v>
      </c>
      <c r="X525">
        <v>11414.5</v>
      </c>
      <c r="Y525">
        <v>1661.48</v>
      </c>
      <c r="Z525">
        <v>68794.929039169903</v>
      </c>
      <c r="AA525">
        <v>13.877024595081</v>
      </c>
      <c r="AB525">
        <v>13.3645605604642</v>
      </c>
      <c r="AC525">
        <v>274</v>
      </c>
      <c r="AD525">
        <v>81.039963795620395</v>
      </c>
      <c r="AE525">
        <v>0.62929999999999997</v>
      </c>
      <c r="AF525">
        <v>0.11315999950620401</v>
      </c>
      <c r="AG525">
        <v>0.15023919558644699</v>
      </c>
      <c r="AH525">
        <v>0.28005581155069298</v>
      </c>
      <c r="AI525">
        <v>200.205268824455</v>
      </c>
      <c r="AJ525">
        <v>6.4650439743311701</v>
      </c>
      <c r="AK525">
        <v>1.5133790704768</v>
      </c>
      <c r="AL525">
        <v>3.5073688665604301</v>
      </c>
      <c r="AM525">
        <v>2</v>
      </c>
      <c r="AN525">
        <v>0.47475187585607798</v>
      </c>
      <c r="AO525">
        <v>70</v>
      </c>
      <c r="AP525">
        <v>5.5118110236220499E-2</v>
      </c>
      <c r="AQ525">
        <v>1.06</v>
      </c>
      <c r="AR525">
        <v>3.4529126091067899</v>
      </c>
      <c r="AS525">
        <v>433312.35000000102</v>
      </c>
      <c r="AT525">
        <v>0.234818511842983</v>
      </c>
      <c r="AU525">
        <v>357358014.31999999</v>
      </c>
    </row>
    <row r="526" spans="1:47" ht="15" x14ac:dyDescent="0.25">
      <c r="A526" s="150" t="s">
        <v>1286</v>
      </c>
      <c r="B526" s="150" t="s">
        <v>304</v>
      </c>
      <c r="C526" t="s">
        <v>295</v>
      </c>
      <c r="D526" t="s">
        <v>1561</v>
      </c>
      <c r="E526">
        <v>85.239000000000004</v>
      </c>
      <c r="F526" t="s">
        <v>1561</v>
      </c>
      <c r="G526" s="151">
        <v>1288010</v>
      </c>
      <c r="H526">
        <v>0.53997265237931102</v>
      </c>
      <c r="I526">
        <v>-839929</v>
      </c>
      <c r="J526">
        <v>0</v>
      </c>
      <c r="K526">
        <v>0.60514208446532003</v>
      </c>
      <c r="L526" s="152">
        <v>111372.0165</v>
      </c>
      <c r="M526" s="151">
        <v>31791.5</v>
      </c>
      <c r="N526">
        <v>5</v>
      </c>
      <c r="O526">
        <v>24.93</v>
      </c>
      <c r="P526">
        <v>0</v>
      </c>
      <c r="Q526">
        <v>60.45</v>
      </c>
      <c r="R526">
        <v>10606.9</v>
      </c>
      <c r="S526">
        <v>866.59445900000003</v>
      </c>
      <c r="T526">
        <v>1048.9566814607699</v>
      </c>
      <c r="U526">
        <v>0.508793945565719</v>
      </c>
      <c r="V526">
        <v>0.12688845267587801</v>
      </c>
      <c r="W526">
        <v>0</v>
      </c>
      <c r="X526">
        <v>8762.7999999999993</v>
      </c>
      <c r="Y526">
        <v>65.040000000000006</v>
      </c>
      <c r="Z526">
        <v>44550.430504304997</v>
      </c>
      <c r="AA526">
        <v>14.219780219780199</v>
      </c>
      <c r="AB526">
        <v>13.324023047355499</v>
      </c>
      <c r="AC526">
        <v>7</v>
      </c>
      <c r="AD526">
        <v>123.79920842857101</v>
      </c>
      <c r="AE526">
        <v>0.56999999999999995</v>
      </c>
      <c r="AF526">
        <v>0.111553256925766</v>
      </c>
      <c r="AG526">
        <v>0.17380119429856999</v>
      </c>
      <c r="AH526">
        <v>0.29199796092845398</v>
      </c>
      <c r="AI526">
        <v>145.794839429039</v>
      </c>
      <c r="AJ526">
        <v>11.1323908346195</v>
      </c>
      <c r="AK526">
        <v>1.4201295658712301</v>
      </c>
      <c r="AL526">
        <v>3.7458888756975002</v>
      </c>
      <c r="AM526">
        <v>0.5</v>
      </c>
      <c r="AN526">
        <v>0</v>
      </c>
      <c r="AO526">
        <v>5</v>
      </c>
      <c r="AP526">
        <v>3.6561264822134398E-2</v>
      </c>
      <c r="AQ526" t="s">
        <v>1556</v>
      </c>
      <c r="AR526">
        <v>3.2994660433070901</v>
      </c>
      <c r="AS526">
        <v>8346.5800000000199</v>
      </c>
      <c r="AT526">
        <v>0.45114015153835102</v>
      </c>
      <c r="AU526">
        <v>9191839.1899999995</v>
      </c>
    </row>
    <row r="527" spans="1:47" ht="15" x14ac:dyDescent="0.25">
      <c r="A527" s="150" t="s">
        <v>1287</v>
      </c>
      <c r="B527" s="150" t="s">
        <v>431</v>
      </c>
      <c r="C527" t="s">
        <v>308</v>
      </c>
      <c r="D527" t="s">
        <v>1561</v>
      </c>
      <c r="E527">
        <v>89.311000000000007</v>
      </c>
      <c r="F527" t="s">
        <v>1561</v>
      </c>
      <c r="G527" s="151">
        <v>902089</v>
      </c>
      <c r="H527">
        <v>0.36186691016352002</v>
      </c>
      <c r="I527">
        <v>677011</v>
      </c>
      <c r="J527">
        <v>0</v>
      </c>
      <c r="K527">
        <v>0.61928955373320305</v>
      </c>
      <c r="L527" s="152">
        <v>160695.83009999999</v>
      </c>
      <c r="M527" s="151">
        <v>39969</v>
      </c>
      <c r="N527">
        <v>53</v>
      </c>
      <c r="O527">
        <v>21.44</v>
      </c>
      <c r="P527">
        <v>4</v>
      </c>
      <c r="Q527">
        <v>-26.1</v>
      </c>
      <c r="R527">
        <v>11744.6</v>
      </c>
      <c r="S527">
        <v>784.73849099999995</v>
      </c>
      <c r="T527">
        <v>1002.36254720625</v>
      </c>
      <c r="U527">
        <v>0.38864819235685999</v>
      </c>
      <c r="V527">
        <v>0.16706623225902101</v>
      </c>
      <c r="W527">
        <v>0</v>
      </c>
      <c r="X527">
        <v>9194.7000000000007</v>
      </c>
      <c r="Y527">
        <v>53.67</v>
      </c>
      <c r="Z527">
        <v>53078.6730016769</v>
      </c>
      <c r="AA527">
        <v>12.641791044776101</v>
      </c>
      <c r="AB527">
        <v>14.6215481833426</v>
      </c>
      <c r="AC527">
        <v>8.6999999999999993</v>
      </c>
      <c r="AD527">
        <v>90.199826551724101</v>
      </c>
      <c r="AE527">
        <v>0.34439999999999998</v>
      </c>
      <c r="AF527">
        <v>0.12925276100710201</v>
      </c>
      <c r="AG527">
        <v>0.130925254951339</v>
      </c>
      <c r="AH527">
        <v>0.26536278665419299</v>
      </c>
      <c r="AI527">
        <v>224.710527165922</v>
      </c>
      <c r="AJ527">
        <v>5.9926680995128701</v>
      </c>
      <c r="AK527">
        <v>1.5948837750015601</v>
      </c>
      <c r="AL527">
        <v>1.8865742688798299</v>
      </c>
      <c r="AM527">
        <v>0.5</v>
      </c>
      <c r="AN527">
        <v>1.9115653913438599</v>
      </c>
      <c r="AO527">
        <v>83</v>
      </c>
      <c r="AP527">
        <v>5.3903345724907098E-2</v>
      </c>
      <c r="AQ527">
        <v>5.36</v>
      </c>
      <c r="AR527">
        <v>3.0157757020361302</v>
      </c>
      <c r="AS527">
        <v>43223.13</v>
      </c>
      <c r="AT527">
        <v>0.62757636968432196</v>
      </c>
      <c r="AU527">
        <v>9216406.5700000003</v>
      </c>
    </row>
    <row r="528" spans="1:47" ht="15" x14ac:dyDescent="0.25">
      <c r="A528" s="150" t="s">
        <v>1288</v>
      </c>
      <c r="B528" s="150" t="s">
        <v>788</v>
      </c>
      <c r="C528" t="s">
        <v>171</v>
      </c>
      <c r="D528" t="s">
        <v>1561</v>
      </c>
      <c r="E528">
        <v>87.049000000000007</v>
      </c>
      <c r="F528" t="s">
        <v>1561</v>
      </c>
      <c r="G528" s="151">
        <v>456713</v>
      </c>
      <c r="H528">
        <v>0.70898232419745399</v>
      </c>
      <c r="I528">
        <v>208022</v>
      </c>
      <c r="J528">
        <v>0</v>
      </c>
      <c r="K528">
        <v>0.69260218947700503</v>
      </c>
      <c r="L528" s="152">
        <v>164920.8168</v>
      </c>
      <c r="M528" s="151">
        <v>37152</v>
      </c>
      <c r="N528">
        <v>48</v>
      </c>
      <c r="O528">
        <v>11.63</v>
      </c>
      <c r="P528">
        <v>7</v>
      </c>
      <c r="Q528">
        <v>-35.450000000000003</v>
      </c>
      <c r="R528">
        <v>15486.3</v>
      </c>
      <c r="S528">
        <v>719.48478</v>
      </c>
      <c r="T528">
        <v>816.72424631807701</v>
      </c>
      <c r="U528">
        <v>0.25183429592492601</v>
      </c>
      <c r="V528">
        <v>0.130880500349153</v>
      </c>
      <c r="W528">
        <v>0</v>
      </c>
      <c r="X528">
        <v>13642.5</v>
      </c>
      <c r="Y528">
        <v>49.1</v>
      </c>
      <c r="Z528">
        <v>62153.6034623218</v>
      </c>
      <c r="AA528">
        <v>13.7936507936508</v>
      </c>
      <c r="AB528">
        <v>14.653457841140501</v>
      </c>
      <c r="AC528">
        <v>9.5</v>
      </c>
      <c r="AD528">
        <v>75.735240000000005</v>
      </c>
      <c r="AE528">
        <v>0.54620000000000002</v>
      </c>
      <c r="AF528">
        <v>0.117760974871515</v>
      </c>
      <c r="AG528">
        <v>0.184702721495345</v>
      </c>
      <c r="AH528">
        <v>0.30508009342529702</v>
      </c>
      <c r="AI528">
        <v>248.51811319761299</v>
      </c>
      <c r="AJ528">
        <v>6.3213549956656703</v>
      </c>
      <c r="AK528">
        <v>0.81710064036240604</v>
      </c>
      <c r="AL528">
        <v>2.8990701602304201</v>
      </c>
      <c r="AM528">
        <v>2</v>
      </c>
      <c r="AN528">
        <v>1.57912663629282</v>
      </c>
      <c r="AO528">
        <v>58</v>
      </c>
      <c r="AP528">
        <v>0</v>
      </c>
      <c r="AQ528">
        <v>4.57</v>
      </c>
      <c r="AR528">
        <v>5.3192139038884196</v>
      </c>
      <c r="AS528">
        <v>-51074.12</v>
      </c>
      <c r="AT528">
        <v>0.39645653719658203</v>
      </c>
      <c r="AU528">
        <v>11142154.98</v>
      </c>
    </row>
    <row r="529" spans="1:47" ht="15" x14ac:dyDescent="0.25">
      <c r="A529" s="150" t="s">
        <v>1289</v>
      </c>
      <c r="B529" s="150" t="s">
        <v>410</v>
      </c>
      <c r="C529" t="s">
        <v>106</v>
      </c>
      <c r="D529" t="s">
        <v>1561</v>
      </c>
      <c r="E529">
        <v>70.037999999999997</v>
      </c>
      <c r="F529" t="s">
        <v>1561</v>
      </c>
      <c r="G529" s="151">
        <v>41081</v>
      </c>
      <c r="H529">
        <v>0.57987707625456997</v>
      </c>
      <c r="I529">
        <v>41081</v>
      </c>
      <c r="J529">
        <v>1.60292050817079E-3</v>
      </c>
      <c r="K529">
        <v>0.73703804898526404</v>
      </c>
      <c r="L529" s="152">
        <v>65787.320600000006</v>
      </c>
      <c r="M529" s="151">
        <v>30028</v>
      </c>
      <c r="N529">
        <v>0</v>
      </c>
      <c r="O529">
        <v>12.05</v>
      </c>
      <c r="P529">
        <v>0</v>
      </c>
      <c r="Q529">
        <v>25.18</v>
      </c>
      <c r="R529">
        <v>18375</v>
      </c>
      <c r="S529">
        <v>741.88924599999996</v>
      </c>
      <c r="T529">
        <v>1073.6222805863899</v>
      </c>
      <c r="U529">
        <v>0.99981266475993602</v>
      </c>
      <c r="V529">
        <v>0.21867549620742199</v>
      </c>
      <c r="W529">
        <v>0</v>
      </c>
      <c r="X529">
        <v>12697.4</v>
      </c>
      <c r="Y529">
        <v>71</v>
      </c>
      <c r="Z529">
        <v>55753.633802816898</v>
      </c>
      <c r="AA529">
        <v>13.366197183098601</v>
      </c>
      <c r="AB529">
        <v>10.4491443098592</v>
      </c>
      <c r="AC529">
        <v>5.25</v>
      </c>
      <c r="AD529">
        <v>141.312237333333</v>
      </c>
      <c r="AE529">
        <v>0.26119999999999999</v>
      </c>
      <c r="AF529">
        <v>0.110611976546708</v>
      </c>
      <c r="AG529">
        <v>0.19867513587803101</v>
      </c>
      <c r="AH529">
        <v>0.31158319273840102</v>
      </c>
      <c r="AI529">
        <v>256.23770802036898</v>
      </c>
      <c r="AJ529">
        <v>7.2542431877959004</v>
      </c>
      <c r="AK529">
        <v>1.0505183061546599</v>
      </c>
      <c r="AL529">
        <v>3.82049836927933</v>
      </c>
      <c r="AM529">
        <v>0.5</v>
      </c>
      <c r="AN529">
        <v>1.8840267252332601</v>
      </c>
      <c r="AO529">
        <v>39</v>
      </c>
      <c r="AP529">
        <v>7.9113924050632903E-2</v>
      </c>
      <c r="AQ529">
        <v>13.44</v>
      </c>
      <c r="AR529">
        <v>4.2595413541529599</v>
      </c>
      <c r="AS529">
        <v>-180308.17</v>
      </c>
      <c r="AT529">
        <v>0.56621958666620498</v>
      </c>
      <c r="AU529">
        <v>13632215.619999999</v>
      </c>
    </row>
    <row r="530" spans="1:47" ht="15" x14ac:dyDescent="0.25">
      <c r="A530" s="150" t="s">
        <v>1290</v>
      </c>
      <c r="B530" s="150" t="s">
        <v>633</v>
      </c>
      <c r="C530" t="s">
        <v>335</v>
      </c>
      <c r="D530" t="s">
        <v>1561</v>
      </c>
      <c r="E530">
        <v>91.385000000000005</v>
      </c>
      <c r="F530" t="s">
        <v>1561</v>
      </c>
      <c r="G530" s="151">
        <v>1075225</v>
      </c>
      <c r="H530">
        <v>0.41597425981299702</v>
      </c>
      <c r="I530">
        <v>1668730</v>
      </c>
      <c r="J530">
        <v>0</v>
      </c>
      <c r="K530">
        <v>0.68233966683257397</v>
      </c>
      <c r="L530" s="152">
        <v>173009.0577</v>
      </c>
      <c r="M530" s="151">
        <v>36944.5</v>
      </c>
      <c r="N530">
        <v>19</v>
      </c>
      <c r="O530">
        <v>130</v>
      </c>
      <c r="P530">
        <v>0</v>
      </c>
      <c r="Q530">
        <v>172.2</v>
      </c>
      <c r="R530">
        <v>11162.5</v>
      </c>
      <c r="S530">
        <v>2914.328798</v>
      </c>
      <c r="T530">
        <v>3489.7965049916502</v>
      </c>
      <c r="U530">
        <v>0.33447731315318802</v>
      </c>
      <c r="V530">
        <v>0.15385843502206001</v>
      </c>
      <c r="W530">
        <v>2.4019252751452899E-3</v>
      </c>
      <c r="X530">
        <v>9321.7999999999993</v>
      </c>
      <c r="Y530">
        <v>171.52</v>
      </c>
      <c r="Z530">
        <v>56864.011194029903</v>
      </c>
      <c r="AA530">
        <v>13.955056179775299</v>
      </c>
      <c r="AB530">
        <v>16.991189354011201</v>
      </c>
      <c r="AC530">
        <v>25.05</v>
      </c>
      <c r="AD530">
        <v>116.340470978044</v>
      </c>
      <c r="AE530">
        <v>0.23749999999999999</v>
      </c>
      <c r="AF530">
        <v>0.11884974110270299</v>
      </c>
      <c r="AG530">
        <v>0.16947668130447899</v>
      </c>
      <c r="AH530">
        <v>0.29028404678380898</v>
      </c>
      <c r="AI530">
        <v>164.93368913276601</v>
      </c>
      <c r="AJ530">
        <v>5.67594400327875</v>
      </c>
      <c r="AK530">
        <v>1.74230656727783</v>
      </c>
      <c r="AL530">
        <v>2.7149996983383602</v>
      </c>
      <c r="AM530">
        <v>0.5</v>
      </c>
      <c r="AN530">
        <v>1.6319921580830099</v>
      </c>
      <c r="AO530">
        <v>230</v>
      </c>
      <c r="AP530">
        <v>2.05371248025276E-2</v>
      </c>
      <c r="AQ530">
        <v>4.6100000000000003</v>
      </c>
      <c r="AR530">
        <v>3.4599831151601701</v>
      </c>
      <c r="AS530">
        <v>-526.720000000205</v>
      </c>
      <c r="AT530">
        <v>0.443256246629055</v>
      </c>
      <c r="AU530">
        <v>32531065.690000001</v>
      </c>
    </row>
    <row r="531" spans="1:47" ht="15" x14ac:dyDescent="0.25">
      <c r="A531" s="150" t="s">
        <v>1291</v>
      </c>
      <c r="B531" s="150" t="s">
        <v>468</v>
      </c>
      <c r="C531" t="s">
        <v>196</v>
      </c>
      <c r="D531" t="s">
        <v>1561</v>
      </c>
      <c r="E531">
        <v>95.706000000000003</v>
      </c>
      <c r="F531" t="s">
        <v>1561</v>
      </c>
      <c r="G531" s="151">
        <v>301708</v>
      </c>
      <c r="H531">
        <v>0.92611279703875105</v>
      </c>
      <c r="I531">
        <v>558610</v>
      </c>
      <c r="J531">
        <v>1.7251220873393099E-2</v>
      </c>
      <c r="K531">
        <v>0.65586760871624195</v>
      </c>
      <c r="L531" s="152">
        <v>194282.8174</v>
      </c>
      <c r="M531" s="151">
        <v>33999</v>
      </c>
      <c r="N531">
        <v>56</v>
      </c>
      <c r="O531">
        <v>17.600000000000001</v>
      </c>
      <c r="P531">
        <v>0</v>
      </c>
      <c r="Q531">
        <v>115.78</v>
      </c>
      <c r="R531">
        <v>11081</v>
      </c>
      <c r="S531">
        <v>780.66126699999995</v>
      </c>
      <c r="T531">
        <v>915.98148216752895</v>
      </c>
      <c r="U531">
        <v>0.33311560851398098</v>
      </c>
      <c r="V531">
        <v>0.12658370304415301</v>
      </c>
      <c r="W531">
        <v>1.2809653075819901E-3</v>
      </c>
      <c r="X531">
        <v>9444</v>
      </c>
      <c r="Y531">
        <v>53</v>
      </c>
      <c r="Z531">
        <v>59834.509433962303</v>
      </c>
      <c r="AA531">
        <v>13</v>
      </c>
      <c r="AB531">
        <v>14.7294578679245</v>
      </c>
      <c r="AC531">
        <v>9.1999999999999993</v>
      </c>
      <c r="AD531">
        <v>84.854485543478305</v>
      </c>
      <c r="AE531">
        <v>0.23749999999999999</v>
      </c>
      <c r="AF531">
        <v>0.114865645760392</v>
      </c>
      <c r="AG531">
        <v>0.17200749000663901</v>
      </c>
      <c r="AH531">
        <v>0.290273787601739</v>
      </c>
      <c r="AI531">
        <v>183.43807494166401</v>
      </c>
      <c r="AJ531">
        <v>4.99549429830381</v>
      </c>
      <c r="AK531">
        <v>0.92392938695418403</v>
      </c>
      <c r="AL531">
        <v>2.6455401772309202</v>
      </c>
      <c r="AM531">
        <v>0.5</v>
      </c>
      <c r="AN531">
        <v>1.72770917255884</v>
      </c>
      <c r="AO531">
        <v>86</v>
      </c>
      <c r="AP531">
        <v>1.9354838709677399E-2</v>
      </c>
      <c r="AQ531">
        <v>3.41</v>
      </c>
      <c r="AR531">
        <v>3.4298466335520801</v>
      </c>
      <c r="AS531">
        <v>32165.19</v>
      </c>
      <c r="AT531">
        <v>0.485443152729988</v>
      </c>
      <c r="AU531">
        <v>8650491.5899999999</v>
      </c>
    </row>
    <row r="532" spans="1:47" ht="15" x14ac:dyDescent="0.25">
      <c r="A532" s="150" t="s">
        <v>1292</v>
      </c>
      <c r="B532" s="150" t="s">
        <v>772</v>
      </c>
      <c r="C532" t="s">
        <v>267</v>
      </c>
      <c r="D532" t="s">
        <v>1561</v>
      </c>
      <c r="E532">
        <v>95.903000000000006</v>
      </c>
      <c r="F532" t="s">
        <v>1561</v>
      </c>
      <c r="G532" s="151">
        <v>2106704</v>
      </c>
      <c r="H532">
        <v>0.177154567566009</v>
      </c>
      <c r="I532">
        <v>2106704</v>
      </c>
      <c r="J532">
        <v>0</v>
      </c>
      <c r="K532">
        <v>0.74046131368295998</v>
      </c>
      <c r="L532" s="152">
        <v>263957.3002</v>
      </c>
      <c r="M532" s="151">
        <v>35902.5</v>
      </c>
      <c r="N532">
        <v>94</v>
      </c>
      <c r="O532">
        <v>29.82</v>
      </c>
      <c r="P532">
        <v>0</v>
      </c>
      <c r="Q532">
        <v>-5.25</v>
      </c>
      <c r="R532">
        <v>13901.3</v>
      </c>
      <c r="S532">
        <v>1481.6748930000001</v>
      </c>
      <c r="T532">
        <v>1717.01188135658</v>
      </c>
      <c r="U532">
        <v>0.252393790140304</v>
      </c>
      <c r="V532">
        <v>0.14268602511846701</v>
      </c>
      <c r="W532">
        <v>5.3639789926574703E-3</v>
      </c>
      <c r="X532">
        <v>11996</v>
      </c>
      <c r="Y532">
        <v>114.3</v>
      </c>
      <c r="Z532">
        <v>59483.843569553799</v>
      </c>
      <c r="AA532">
        <v>14.4850746268657</v>
      </c>
      <c r="AB532">
        <v>12.963034934383201</v>
      </c>
      <c r="AC532">
        <v>9</v>
      </c>
      <c r="AD532">
        <v>164.63054366666699</v>
      </c>
      <c r="AE532">
        <v>0.36809999999999998</v>
      </c>
      <c r="AF532">
        <v>0.101696622209016</v>
      </c>
      <c r="AG532">
        <v>0.226193390541539</v>
      </c>
      <c r="AH532">
        <v>0.34574732207645098</v>
      </c>
      <c r="AI532">
        <v>194.88553215297</v>
      </c>
      <c r="AJ532">
        <v>5.9792997918665201</v>
      </c>
      <c r="AK532">
        <v>1.0357320861485599</v>
      </c>
      <c r="AL532">
        <v>3.1018902745214798</v>
      </c>
      <c r="AM532">
        <v>3</v>
      </c>
      <c r="AN532">
        <v>1.31782653839625</v>
      </c>
      <c r="AO532">
        <v>97</v>
      </c>
      <c r="AP532">
        <v>0</v>
      </c>
      <c r="AQ532">
        <v>5.19</v>
      </c>
      <c r="AR532">
        <v>3.5979228811841799</v>
      </c>
      <c r="AS532">
        <v>-14843.33</v>
      </c>
      <c r="AT532">
        <v>0.32200796096712397</v>
      </c>
      <c r="AU532">
        <v>20597206.859999999</v>
      </c>
    </row>
    <row r="533" spans="1:47" ht="15" x14ac:dyDescent="0.25">
      <c r="A533" s="150" t="s">
        <v>1293</v>
      </c>
      <c r="B533" s="150" t="s">
        <v>618</v>
      </c>
      <c r="C533" t="s">
        <v>141</v>
      </c>
      <c r="D533" t="s">
        <v>1561</v>
      </c>
      <c r="E533">
        <v>58.475999999999999</v>
      </c>
      <c r="F533" t="s">
        <v>1561</v>
      </c>
      <c r="G533" s="151">
        <v>133773</v>
      </c>
      <c r="H533">
        <v>0.71309091664060498</v>
      </c>
      <c r="I533">
        <v>97094</v>
      </c>
      <c r="J533">
        <v>2.83632131725849E-3</v>
      </c>
      <c r="K533">
        <v>0.66920993381420901</v>
      </c>
      <c r="L533" s="152">
        <v>63662.284399999997</v>
      </c>
      <c r="M533" s="151">
        <v>26833</v>
      </c>
      <c r="N533">
        <v>44</v>
      </c>
      <c r="O533">
        <v>609.32000000000005</v>
      </c>
      <c r="P533">
        <v>85.36</v>
      </c>
      <c r="Q533">
        <v>103.35</v>
      </c>
      <c r="R533">
        <v>16010.4</v>
      </c>
      <c r="S533">
        <v>2581.9661639999999</v>
      </c>
      <c r="T533">
        <v>3644.6550228914798</v>
      </c>
      <c r="U533">
        <v>0.99942163959357</v>
      </c>
      <c r="V533">
        <v>0.16249083076675</v>
      </c>
      <c r="W533">
        <v>4.2603191913865796E-3</v>
      </c>
      <c r="X533">
        <v>11342.2</v>
      </c>
      <c r="Y533">
        <v>167.76</v>
      </c>
      <c r="Z533">
        <v>64837.753159275198</v>
      </c>
      <c r="AA533">
        <v>9.9943820224719104</v>
      </c>
      <c r="AB533">
        <v>15.390833118741099</v>
      </c>
      <c r="AC533">
        <v>31</v>
      </c>
      <c r="AD533">
        <v>83.289231096774202</v>
      </c>
      <c r="AE533">
        <v>0.42749999999999999</v>
      </c>
      <c r="AF533">
        <v>0.101792277946385</v>
      </c>
      <c r="AG533">
        <v>0.151382332842907</v>
      </c>
      <c r="AH533">
        <v>0.26685210191643199</v>
      </c>
      <c r="AI533">
        <v>223.440960630652</v>
      </c>
      <c r="AJ533">
        <v>5.66375078217491</v>
      </c>
      <c r="AK533">
        <v>1.0760359115782701</v>
      </c>
      <c r="AL533">
        <v>3.1455104633768798</v>
      </c>
      <c r="AM533">
        <v>3.01</v>
      </c>
      <c r="AN533">
        <v>0.144582588101131</v>
      </c>
      <c r="AO533">
        <v>31</v>
      </c>
      <c r="AP533">
        <v>0</v>
      </c>
      <c r="AQ533">
        <v>0.32</v>
      </c>
      <c r="AR533">
        <v>4.2334115907466403</v>
      </c>
      <c r="AS533">
        <v>-278219.52000000002</v>
      </c>
      <c r="AT533">
        <v>0.649612609632083</v>
      </c>
      <c r="AU533">
        <v>41338262.990000002</v>
      </c>
    </row>
    <row r="534" spans="1:47" ht="15" x14ac:dyDescent="0.25">
      <c r="A534" s="150" t="s">
        <v>1294</v>
      </c>
      <c r="B534" s="150" t="s">
        <v>305</v>
      </c>
      <c r="C534" t="s">
        <v>272</v>
      </c>
      <c r="D534" t="s">
        <v>1561</v>
      </c>
      <c r="E534">
        <v>91.236000000000004</v>
      </c>
      <c r="F534" t="s">
        <v>1561</v>
      </c>
      <c r="G534" s="151">
        <v>169687</v>
      </c>
      <c r="H534">
        <v>0.22798083078946499</v>
      </c>
      <c r="I534">
        <v>390625</v>
      </c>
      <c r="J534">
        <v>1.5468986061560599E-3</v>
      </c>
      <c r="K534">
        <v>0.80730331876787897</v>
      </c>
      <c r="L534" s="152">
        <v>179103.2887</v>
      </c>
      <c r="M534" s="151">
        <v>39517.5</v>
      </c>
      <c r="N534">
        <v>257</v>
      </c>
      <c r="O534">
        <v>60.77</v>
      </c>
      <c r="P534">
        <v>22.08</v>
      </c>
      <c r="Q534">
        <v>-26.72</v>
      </c>
      <c r="R534">
        <v>11970.5</v>
      </c>
      <c r="S534">
        <v>4023.0102489999999</v>
      </c>
      <c r="T534">
        <v>4726.5629228304197</v>
      </c>
      <c r="U534">
        <v>0.26570180756206202</v>
      </c>
      <c r="V534">
        <v>0.13093514617093899</v>
      </c>
      <c r="W534">
        <v>2.5276700457145699E-2</v>
      </c>
      <c r="X534">
        <v>10188.700000000001</v>
      </c>
      <c r="Y534">
        <v>248.48</v>
      </c>
      <c r="Z534">
        <v>68912.566403734701</v>
      </c>
      <c r="AA534">
        <v>13.597744360902301</v>
      </c>
      <c r="AB534">
        <v>16.190479108982601</v>
      </c>
      <c r="AC534">
        <v>48</v>
      </c>
      <c r="AD534">
        <v>83.812713520833299</v>
      </c>
      <c r="AE534">
        <v>0.27310000000000001</v>
      </c>
      <c r="AF534">
        <v>0.12255824799191301</v>
      </c>
      <c r="AG534">
        <v>0.182713156991548</v>
      </c>
      <c r="AH534">
        <v>0.30765109298484999</v>
      </c>
      <c r="AI534">
        <v>166.40052064654799</v>
      </c>
      <c r="AJ534">
        <v>5.0828209180632502</v>
      </c>
      <c r="AK534">
        <v>0.79612668071840098</v>
      </c>
      <c r="AL534">
        <v>3.8233303507008198</v>
      </c>
      <c r="AM534">
        <v>1.1000000000000001</v>
      </c>
      <c r="AN534">
        <v>0.98411071238419501</v>
      </c>
      <c r="AO534">
        <v>39</v>
      </c>
      <c r="AP534">
        <v>2.6905829596412599E-2</v>
      </c>
      <c r="AQ534">
        <v>28.87</v>
      </c>
      <c r="AR534">
        <v>2.11693968319203</v>
      </c>
      <c r="AS534">
        <v>873917.61</v>
      </c>
      <c r="AT534">
        <v>0.80714297092620801</v>
      </c>
      <c r="AU534">
        <v>48157357.409999996</v>
      </c>
    </row>
    <row r="535" spans="1:47" ht="15" x14ac:dyDescent="0.25">
      <c r="A535" s="150" t="s">
        <v>1295</v>
      </c>
      <c r="B535" s="150" t="s">
        <v>749</v>
      </c>
      <c r="C535" t="s">
        <v>149</v>
      </c>
      <c r="D535" t="s">
        <v>1561</v>
      </c>
      <c r="E535">
        <v>96.658000000000001</v>
      </c>
      <c r="F535" t="s">
        <v>1561</v>
      </c>
      <c r="G535" s="151">
        <v>1301924</v>
      </c>
      <c r="H535">
        <v>0.51865328001698296</v>
      </c>
      <c r="I535">
        <v>1301924</v>
      </c>
      <c r="J535">
        <v>1.0271683507220099E-2</v>
      </c>
      <c r="K535">
        <v>0.57610151958198996</v>
      </c>
      <c r="L535" s="152">
        <v>324563.55339999998</v>
      </c>
      <c r="M535" s="151">
        <v>38992</v>
      </c>
      <c r="N535">
        <v>59</v>
      </c>
      <c r="O535">
        <v>35.049999999999997</v>
      </c>
      <c r="P535">
        <v>0</v>
      </c>
      <c r="Q535">
        <v>-22.81</v>
      </c>
      <c r="R535">
        <v>11937.4</v>
      </c>
      <c r="S535">
        <v>1243.4307209999999</v>
      </c>
      <c r="T535">
        <v>1452.18511201148</v>
      </c>
      <c r="U535">
        <v>0.36154932350267999</v>
      </c>
      <c r="V535">
        <v>0.10624566674189501</v>
      </c>
      <c r="W535">
        <v>2.3781067574250498E-3</v>
      </c>
      <c r="X535">
        <v>10221.299999999999</v>
      </c>
      <c r="Y535">
        <v>94.48</v>
      </c>
      <c r="Z535">
        <v>54305.772967823897</v>
      </c>
      <c r="AA535">
        <v>17.5154639175258</v>
      </c>
      <c r="AB535">
        <v>13.1607823983912</v>
      </c>
      <c r="AC535">
        <v>10</v>
      </c>
      <c r="AD535">
        <v>124.3430721</v>
      </c>
      <c r="AE535">
        <v>0.53439999999999999</v>
      </c>
      <c r="AF535">
        <v>0.11202193436682099</v>
      </c>
      <c r="AG535">
        <v>0.174912191453093</v>
      </c>
      <c r="AH535">
        <v>0.29093921354643398</v>
      </c>
      <c r="AI535">
        <v>180.769218746044</v>
      </c>
      <c r="AJ535">
        <v>5.0250002224456596</v>
      </c>
      <c r="AK535">
        <v>1.0368038563179001</v>
      </c>
      <c r="AL535">
        <v>3.0563223504497898</v>
      </c>
      <c r="AM535">
        <v>5</v>
      </c>
      <c r="AN535">
        <v>1.2510942627084101</v>
      </c>
      <c r="AO535">
        <v>95</v>
      </c>
      <c r="AP535">
        <v>1.87617260787993E-2</v>
      </c>
      <c r="AQ535">
        <v>6.28</v>
      </c>
      <c r="AR535">
        <v>3.3985469139505802</v>
      </c>
      <c r="AS535">
        <v>159709.01</v>
      </c>
      <c r="AT535">
        <v>0.53189756904661301</v>
      </c>
      <c r="AU535">
        <v>14843270.9</v>
      </c>
    </row>
    <row r="536" spans="1:47" ht="15" x14ac:dyDescent="0.25">
      <c r="A536" s="150" t="s">
        <v>1296</v>
      </c>
      <c r="B536" s="150" t="s">
        <v>719</v>
      </c>
      <c r="C536" t="s">
        <v>100</v>
      </c>
      <c r="D536" t="s">
        <v>1561</v>
      </c>
      <c r="E536">
        <v>97.885999999999996</v>
      </c>
      <c r="F536" t="s">
        <v>1561</v>
      </c>
      <c r="G536" s="151">
        <v>-8467</v>
      </c>
      <c r="H536">
        <v>0.51709138167205504</v>
      </c>
      <c r="I536">
        <v>693563</v>
      </c>
      <c r="J536">
        <v>4.81375505167896E-3</v>
      </c>
      <c r="K536">
        <v>0.73364183802660199</v>
      </c>
      <c r="L536" s="152">
        <v>173102.49170000001</v>
      </c>
      <c r="M536" s="151">
        <v>39322</v>
      </c>
      <c r="N536">
        <v>109</v>
      </c>
      <c r="O536">
        <v>24.11</v>
      </c>
      <c r="P536">
        <v>0</v>
      </c>
      <c r="Q536">
        <v>21.08</v>
      </c>
      <c r="R536">
        <v>10916.1</v>
      </c>
      <c r="S536">
        <v>1229.0063540000001</v>
      </c>
      <c r="T536">
        <v>1421.2080581379</v>
      </c>
      <c r="U536">
        <v>0.24865536455965301</v>
      </c>
      <c r="V536">
        <v>0.118049276578435</v>
      </c>
      <c r="W536">
        <v>5.0792601516525598E-3</v>
      </c>
      <c r="X536">
        <v>9439.9</v>
      </c>
      <c r="Y536">
        <v>81.11</v>
      </c>
      <c r="Z536">
        <v>58819.641967698197</v>
      </c>
      <c r="AA536">
        <v>16.021505376344098</v>
      </c>
      <c r="AB536">
        <v>15.152340697817801</v>
      </c>
      <c r="AC536">
        <v>11</v>
      </c>
      <c r="AD536">
        <v>111.72785036363599</v>
      </c>
      <c r="AE536">
        <v>0.33250000000000002</v>
      </c>
      <c r="AF536">
        <v>0.105883523425017</v>
      </c>
      <c r="AG536">
        <v>0.19005999378893701</v>
      </c>
      <c r="AH536">
        <v>0.30806855308143999</v>
      </c>
      <c r="AI536">
        <v>180.613386804345</v>
      </c>
      <c r="AJ536">
        <v>5.8007922964297798</v>
      </c>
      <c r="AK536">
        <v>1.1964206780042801</v>
      </c>
      <c r="AL536">
        <v>3.0989251492285201</v>
      </c>
      <c r="AM536">
        <v>0</v>
      </c>
      <c r="AN536">
        <v>1.1685806364920499</v>
      </c>
      <c r="AO536">
        <v>45</v>
      </c>
      <c r="AP536">
        <v>8.8362068965517196E-2</v>
      </c>
      <c r="AQ536">
        <v>11.93</v>
      </c>
      <c r="AR536">
        <v>3.37666913205133</v>
      </c>
      <c r="AS536">
        <v>-6242.4099999999698</v>
      </c>
      <c r="AT536">
        <v>0.49303153471645</v>
      </c>
      <c r="AU536">
        <v>13416015.210000001</v>
      </c>
    </row>
    <row r="537" spans="1:47" ht="15" x14ac:dyDescent="0.25">
      <c r="A537" s="150" t="s">
        <v>1297</v>
      </c>
      <c r="B537" s="150" t="s">
        <v>662</v>
      </c>
      <c r="C537" t="s">
        <v>171</v>
      </c>
      <c r="D537" t="s">
        <v>1561</v>
      </c>
      <c r="E537">
        <v>84.73</v>
      </c>
      <c r="F537" t="s">
        <v>1561</v>
      </c>
      <c r="G537" s="151">
        <v>309378</v>
      </c>
      <c r="H537">
        <v>0.60465720257011202</v>
      </c>
      <c r="I537">
        <v>345067</v>
      </c>
      <c r="J537">
        <v>1.8591517560855399E-2</v>
      </c>
      <c r="K537">
        <v>0.75558944619753698</v>
      </c>
      <c r="L537" s="152">
        <v>158889.74660000001</v>
      </c>
      <c r="M537" s="151">
        <v>33858</v>
      </c>
      <c r="N537">
        <v>132</v>
      </c>
      <c r="O537">
        <v>31.65</v>
      </c>
      <c r="P537">
        <v>0.98</v>
      </c>
      <c r="Q537">
        <v>56.07</v>
      </c>
      <c r="R537">
        <v>14479.4</v>
      </c>
      <c r="S537">
        <v>719.18777699999998</v>
      </c>
      <c r="T537">
        <v>879.24479922537</v>
      </c>
      <c r="U537">
        <v>0.36922054363557399</v>
      </c>
      <c r="V537">
        <v>0.13320924251469901</v>
      </c>
      <c r="W537">
        <v>6.2330856326552903E-3</v>
      </c>
      <c r="X537">
        <v>11843.6</v>
      </c>
      <c r="Y537">
        <v>64.099999999999994</v>
      </c>
      <c r="Z537">
        <v>53480.339313572498</v>
      </c>
      <c r="AA537">
        <v>11.8684210526316</v>
      </c>
      <c r="AB537">
        <v>11.2197781123245</v>
      </c>
      <c r="AC537">
        <v>5</v>
      </c>
      <c r="AD537">
        <v>143.83755540000001</v>
      </c>
      <c r="AE537">
        <v>0.72430000000000005</v>
      </c>
      <c r="AF537">
        <v>0.124081009550328</v>
      </c>
      <c r="AG537">
        <v>0.195767308944018</v>
      </c>
      <c r="AH537">
        <v>0.32767683379992002</v>
      </c>
      <c r="AI537">
        <v>267.25426397228699</v>
      </c>
      <c r="AJ537">
        <v>4.61785490567412</v>
      </c>
      <c r="AK537">
        <v>0.91336956182429296</v>
      </c>
      <c r="AL537">
        <v>2.4304893707792701</v>
      </c>
      <c r="AM537">
        <v>2</v>
      </c>
      <c r="AN537">
        <v>1.3912241896739199</v>
      </c>
      <c r="AO537">
        <v>60</v>
      </c>
      <c r="AP537">
        <v>0</v>
      </c>
      <c r="AQ537">
        <v>4.3499999999999996</v>
      </c>
      <c r="AR537">
        <v>4.1971890744634397</v>
      </c>
      <c r="AS537">
        <v>-37621.589999999997</v>
      </c>
      <c r="AT537">
        <v>0.46138467982086201</v>
      </c>
      <c r="AU537">
        <v>10413412.1</v>
      </c>
    </row>
    <row r="538" spans="1:47" ht="15" x14ac:dyDescent="0.25">
      <c r="A538" s="150" t="s">
        <v>1298</v>
      </c>
      <c r="B538" s="150" t="s">
        <v>730</v>
      </c>
      <c r="C538" t="s">
        <v>98</v>
      </c>
      <c r="D538" t="s">
        <v>1561</v>
      </c>
      <c r="E538">
        <v>100.539</v>
      </c>
      <c r="F538" t="s">
        <v>1561</v>
      </c>
      <c r="G538" s="151">
        <v>-3125260</v>
      </c>
      <c r="H538">
        <v>0.55709674833647504</v>
      </c>
      <c r="I538">
        <v>-3115194</v>
      </c>
      <c r="J538">
        <v>5.8910859219508203E-3</v>
      </c>
      <c r="K538">
        <v>0.89853159002873295</v>
      </c>
      <c r="L538" s="152">
        <v>226297.55799999999</v>
      </c>
      <c r="M538" s="151">
        <v>48676.5</v>
      </c>
      <c r="N538">
        <v>86</v>
      </c>
      <c r="O538">
        <v>48.01</v>
      </c>
      <c r="P538">
        <v>0</v>
      </c>
      <c r="Q538">
        <v>-11.12</v>
      </c>
      <c r="R538">
        <v>13355.4</v>
      </c>
      <c r="S538">
        <v>4070.7175419999999</v>
      </c>
      <c r="T538">
        <v>4723.4089059355701</v>
      </c>
      <c r="U538">
        <v>0.16517958715200901</v>
      </c>
      <c r="V538">
        <v>0.11312240268425899</v>
      </c>
      <c r="W538">
        <v>2.34537572344291E-2</v>
      </c>
      <c r="X538">
        <v>11509.9</v>
      </c>
      <c r="Y538">
        <v>266.25</v>
      </c>
      <c r="Z538">
        <v>78458.824037558705</v>
      </c>
      <c r="AA538">
        <v>13.2546125461255</v>
      </c>
      <c r="AB538">
        <v>15.2890799699531</v>
      </c>
      <c r="AC538">
        <v>33.1</v>
      </c>
      <c r="AD538">
        <v>122.98240308157099</v>
      </c>
      <c r="AE538">
        <v>0.49869999999999998</v>
      </c>
      <c r="AF538">
        <v>0.11226957861126401</v>
      </c>
      <c r="AG538">
        <v>0.15047871870292501</v>
      </c>
      <c r="AH538">
        <v>0.27658967011449098</v>
      </c>
      <c r="AI538">
        <v>171.72770962058601</v>
      </c>
      <c r="AJ538">
        <v>4.8555518950583298</v>
      </c>
      <c r="AK538">
        <v>1.14515328550686</v>
      </c>
      <c r="AL538">
        <v>3.1738782928381899</v>
      </c>
      <c r="AM538">
        <v>2.75</v>
      </c>
      <c r="AN538">
        <v>0.84503044236144798</v>
      </c>
      <c r="AO538">
        <v>23</v>
      </c>
      <c r="AP538">
        <v>0</v>
      </c>
      <c r="AQ538">
        <v>44.09</v>
      </c>
      <c r="AR538">
        <v>3.9004156928323601</v>
      </c>
      <c r="AS538">
        <v>-282813.5</v>
      </c>
      <c r="AT538">
        <v>0.22933712718568799</v>
      </c>
      <c r="AU538">
        <v>54365987.25</v>
      </c>
    </row>
    <row r="539" spans="1:47" ht="15" x14ac:dyDescent="0.25">
      <c r="A539" s="150" t="s">
        <v>1299</v>
      </c>
      <c r="B539" s="150" t="s">
        <v>417</v>
      </c>
      <c r="C539" t="s">
        <v>113</v>
      </c>
      <c r="D539" t="s">
        <v>1561</v>
      </c>
      <c r="E539">
        <v>81.825999999999993</v>
      </c>
      <c r="F539" t="s">
        <v>1561</v>
      </c>
      <c r="G539" s="151">
        <v>460916</v>
      </c>
      <c r="H539">
        <v>0.13189319109636599</v>
      </c>
      <c r="I539">
        <v>460916</v>
      </c>
      <c r="J539">
        <v>3.48093733371276E-3</v>
      </c>
      <c r="K539">
        <v>0.75483249883367498</v>
      </c>
      <c r="L539" s="152">
        <v>284814.51500000001</v>
      </c>
      <c r="M539" s="151">
        <v>36502</v>
      </c>
      <c r="N539">
        <v>64</v>
      </c>
      <c r="O539">
        <v>9.33</v>
      </c>
      <c r="P539">
        <v>0</v>
      </c>
      <c r="Q539">
        <v>17.920000000000002</v>
      </c>
      <c r="R539">
        <v>12831.7</v>
      </c>
      <c r="S539">
        <v>1391.6666230000001</v>
      </c>
      <c r="T539">
        <v>1684.3619310479</v>
      </c>
      <c r="U539">
        <v>0.33872719529898498</v>
      </c>
      <c r="V539">
        <v>0.157567911291352</v>
      </c>
      <c r="W539">
        <v>3.81923365277116E-4</v>
      </c>
      <c r="X539">
        <v>10601.9</v>
      </c>
      <c r="Y539">
        <v>109</v>
      </c>
      <c r="Z539">
        <v>58641.949541284397</v>
      </c>
      <c r="AA539">
        <v>16.1727272727273</v>
      </c>
      <c r="AB539">
        <v>12.7675836972477</v>
      </c>
      <c r="AC539">
        <v>28.5</v>
      </c>
      <c r="AD539">
        <v>48.830407824561398</v>
      </c>
      <c r="AE539">
        <v>0.41560000000000002</v>
      </c>
      <c r="AF539">
        <v>9.8154750838202701E-2</v>
      </c>
      <c r="AG539">
        <v>0.19669122636238301</v>
      </c>
      <c r="AH539">
        <v>0.29896648939775</v>
      </c>
      <c r="AI539">
        <v>163.59090333662499</v>
      </c>
      <c r="AJ539">
        <v>7.8144555573125301</v>
      </c>
      <c r="AK539">
        <v>1.0468225103661499</v>
      </c>
      <c r="AL539">
        <v>3.6837590484222398</v>
      </c>
      <c r="AM539">
        <v>0</v>
      </c>
      <c r="AN539">
        <v>1.92650425128828</v>
      </c>
      <c r="AO539">
        <v>148</v>
      </c>
      <c r="AP539">
        <v>6.6115702479338803E-2</v>
      </c>
      <c r="AQ539">
        <v>3.71</v>
      </c>
      <c r="AR539">
        <v>19.615541863664198</v>
      </c>
      <c r="AS539">
        <v>2022.5</v>
      </c>
      <c r="AT539">
        <v>0.194371263583865</v>
      </c>
      <c r="AU539">
        <v>17857386.550000001</v>
      </c>
    </row>
    <row r="540" spans="1:47" ht="15" x14ac:dyDescent="0.25">
      <c r="A540" s="150" t="s">
        <v>1300</v>
      </c>
      <c r="B540" s="150" t="s">
        <v>684</v>
      </c>
      <c r="C540" t="s">
        <v>143</v>
      </c>
      <c r="D540" t="s">
        <v>1561</v>
      </c>
      <c r="E540">
        <v>85.463999999999999</v>
      </c>
      <c r="F540" t="s">
        <v>1561</v>
      </c>
      <c r="G540" s="151">
        <v>-306163</v>
      </c>
      <c r="H540">
        <v>0.36274505924134798</v>
      </c>
      <c r="I540">
        <v>-1277370</v>
      </c>
      <c r="J540">
        <v>1.0210891579148101E-2</v>
      </c>
      <c r="K540">
        <v>0.72355647026918601</v>
      </c>
      <c r="L540" s="152">
        <v>136067.7095</v>
      </c>
      <c r="M540" s="151">
        <v>36629</v>
      </c>
      <c r="N540">
        <v>48</v>
      </c>
      <c r="O540">
        <v>55.85</v>
      </c>
      <c r="P540">
        <v>30.27</v>
      </c>
      <c r="Q540">
        <v>328.17</v>
      </c>
      <c r="R540">
        <v>11368.6</v>
      </c>
      <c r="S540">
        <v>2033.4491390000001</v>
      </c>
      <c r="T540">
        <v>2391.7665832614598</v>
      </c>
      <c r="U540">
        <v>0.45973781938786901</v>
      </c>
      <c r="V540">
        <v>0.11360718671016599</v>
      </c>
      <c r="W540">
        <v>1.4753258109397899E-3</v>
      </c>
      <c r="X540">
        <v>9665.4</v>
      </c>
      <c r="Y540">
        <v>116.03</v>
      </c>
      <c r="Z540">
        <v>64560.044988365102</v>
      </c>
      <c r="AA540">
        <v>12.4962962962963</v>
      </c>
      <c r="AB540">
        <v>17.525201577178301</v>
      </c>
      <c r="AC540">
        <v>9</v>
      </c>
      <c r="AD540">
        <v>225.93879322222199</v>
      </c>
      <c r="AE540">
        <v>0.42749999999999999</v>
      </c>
      <c r="AF540">
        <v>9.4482209070599094E-2</v>
      </c>
      <c r="AG540">
        <v>0.193571950375485</v>
      </c>
      <c r="AH540">
        <v>0.32163725516402802</v>
      </c>
      <c r="AI540">
        <v>166.94983586702801</v>
      </c>
      <c r="AJ540">
        <v>5.2031312815920598</v>
      </c>
      <c r="AK540">
        <v>1.18596673186365</v>
      </c>
      <c r="AL540" t="s">
        <v>1556</v>
      </c>
      <c r="AM540">
        <v>0.5</v>
      </c>
      <c r="AN540">
        <v>1.19335339958874</v>
      </c>
      <c r="AO540">
        <v>63</v>
      </c>
      <c r="AP540">
        <v>1.6483516483516501E-2</v>
      </c>
      <c r="AQ540">
        <v>10.35</v>
      </c>
      <c r="AR540">
        <v>2.84719888271872</v>
      </c>
      <c r="AS540">
        <v>128730.5</v>
      </c>
      <c r="AT540">
        <v>0.46228514660347902</v>
      </c>
      <c r="AU540">
        <v>23117489.300000001</v>
      </c>
    </row>
    <row r="541" spans="1:47" ht="15" x14ac:dyDescent="0.25">
      <c r="A541" s="150" t="s">
        <v>1301</v>
      </c>
      <c r="B541" s="150" t="s">
        <v>452</v>
      </c>
      <c r="C541" t="s">
        <v>168</v>
      </c>
      <c r="D541" t="s">
        <v>1561</v>
      </c>
      <c r="E541">
        <v>91.244</v>
      </c>
      <c r="F541" t="s">
        <v>1561</v>
      </c>
      <c r="G541" s="151">
        <v>1850166</v>
      </c>
      <c r="H541">
        <v>0.34714461768191002</v>
      </c>
      <c r="I541">
        <v>1876517</v>
      </c>
      <c r="J541">
        <v>0</v>
      </c>
      <c r="K541">
        <v>0.63281319313130202</v>
      </c>
      <c r="L541" s="152">
        <v>329037.80440000002</v>
      </c>
      <c r="M541" s="151">
        <v>33516</v>
      </c>
      <c r="N541">
        <v>43</v>
      </c>
      <c r="O541">
        <v>11.89</v>
      </c>
      <c r="P541">
        <v>0</v>
      </c>
      <c r="Q541">
        <v>121.38</v>
      </c>
      <c r="R541">
        <v>12216.8</v>
      </c>
      <c r="S541">
        <v>1154.082862</v>
      </c>
      <c r="T541">
        <v>1358.1373129477299</v>
      </c>
      <c r="U541">
        <v>0.41032249121120701</v>
      </c>
      <c r="V541">
        <v>0.109914138036997</v>
      </c>
      <c r="W541">
        <v>2.0154150768422001E-3</v>
      </c>
      <c r="X541">
        <v>10381.299999999999</v>
      </c>
      <c r="Y541">
        <v>79.2</v>
      </c>
      <c r="Z541">
        <v>60829.278409090897</v>
      </c>
      <c r="AA541">
        <v>15.930232558139499</v>
      </c>
      <c r="AB541">
        <v>14.571753308080799</v>
      </c>
      <c r="AC541">
        <v>10.64</v>
      </c>
      <c r="AD541">
        <v>108.46643439849601</v>
      </c>
      <c r="AE541">
        <v>0.4037</v>
      </c>
      <c r="AF541">
        <v>9.7294149338397695E-2</v>
      </c>
      <c r="AG541">
        <v>0.20247561663034799</v>
      </c>
      <c r="AH541">
        <v>0.30492006799036397</v>
      </c>
      <c r="AI541">
        <v>165.51671139883899</v>
      </c>
      <c r="AJ541">
        <v>5.6839317348968699</v>
      </c>
      <c r="AK541">
        <v>0.96454507381426002</v>
      </c>
      <c r="AL541">
        <v>3.6010715108365599</v>
      </c>
      <c r="AM541">
        <v>4</v>
      </c>
      <c r="AN541">
        <v>1.44437878345157</v>
      </c>
      <c r="AO541">
        <v>81</v>
      </c>
      <c r="AP541">
        <v>0</v>
      </c>
      <c r="AQ541">
        <v>5.72</v>
      </c>
      <c r="AR541">
        <v>2.4719841183901798</v>
      </c>
      <c r="AS541">
        <v>119192.56</v>
      </c>
      <c r="AT541">
        <v>0.444532879457816</v>
      </c>
      <c r="AU541">
        <v>14099234.380000001</v>
      </c>
    </row>
    <row r="542" spans="1:47" ht="15" x14ac:dyDescent="0.25">
      <c r="A542" s="150" t="s">
        <v>1302</v>
      </c>
      <c r="B542" s="150" t="s">
        <v>306</v>
      </c>
      <c r="C542" t="s">
        <v>122</v>
      </c>
      <c r="D542" t="s">
        <v>1561</v>
      </c>
      <c r="E542">
        <v>101.416</v>
      </c>
      <c r="F542" t="s">
        <v>1561</v>
      </c>
      <c r="G542" s="151">
        <v>-504664</v>
      </c>
      <c r="H542">
        <v>0.36822989972780301</v>
      </c>
      <c r="I542">
        <v>10443650</v>
      </c>
      <c r="J542">
        <v>0</v>
      </c>
      <c r="K542">
        <v>0.82054349956848704</v>
      </c>
      <c r="L542" s="152">
        <v>322308.78710000002</v>
      </c>
      <c r="M542" s="151">
        <v>72338</v>
      </c>
      <c r="N542">
        <v>140</v>
      </c>
      <c r="O542">
        <v>49.8</v>
      </c>
      <c r="P542">
        <v>0</v>
      </c>
      <c r="Q542">
        <v>-7.08</v>
      </c>
      <c r="R542">
        <v>17308.900000000001</v>
      </c>
      <c r="S542">
        <v>5861.7848839999997</v>
      </c>
      <c r="T542">
        <v>7137.8763929981396</v>
      </c>
      <c r="U542">
        <v>3.3502227885577301E-2</v>
      </c>
      <c r="V542">
        <v>0.18211714488429501</v>
      </c>
      <c r="W542">
        <v>1.38247920392297E-2</v>
      </c>
      <c r="X542">
        <v>14214.5</v>
      </c>
      <c r="Y542">
        <v>358.03</v>
      </c>
      <c r="Z542">
        <v>90305.301399324104</v>
      </c>
      <c r="AA542">
        <v>13.9922077922078</v>
      </c>
      <c r="AB542">
        <v>16.372328810434901</v>
      </c>
      <c r="AC542">
        <v>35</v>
      </c>
      <c r="AD542">
        <v>167.479568114286</v>
      </c>
      <c r="AE542" t="s">
        <v>1556</v>
      </c>
      <c r="AF542">
        <v>0.121868481221887</v>
      </c>
      <c r="AG542">
        <v>0.13580607714519799</v>
      </c>
      <c r="AH542">
        <v>0.259298553855764</v>
      </c>
      <c r="AI542">
        <v>0</v>
      </c>
      <c r="AJ542" t="s">
        <v>1556</v>
      </c>
      <c r="AK542" t="s">
        <v>1556</v>
      </c>
      <c r="AL542" t="s">
        <v>1556</v>
      </c>
      <c r="AM542">
        <v>2</v>
      </c>
      <c r="AN542">
        <v>0.355076744194123</v>
      </c>
      <c r="AO542">
        <v>10</v>
      </c>
      <c r="AP542">
        <v>1.5981735159817399E-2</v>
      </c>
      <c r="AQ542">
        <v>31.5</v>
      </c>
      <c r="AR542">
        <v>6.0810961866239301</v>
      </c>
      <c r="AS542">
        <v>-560791.56999999995</v>
      </c>
      <c r="AT542">
        <v>0.153709344327947</v>
      </c>
      <c r="AU542">
        <v>101461330.91</v>
      </c>
    </row>
    <row r="543" spans="1:47" ht="15" x14ac:dyDescent="0.25">
      <c r="A543" s="150" t="s">
        <v>1303</v>
      </c>
      <c r="B543" s="150" t="s">
        <v>389</v>
      </c>
      <c r="C543" t="s">
        <v>347</v>
      </c>
      <c r="D543" t="s">
        <v>1561</v>
      </c>
      <c r="E543">
        <v>89.927999999999997</v>
      </c>
      <c r="F543" t="s">
        <v>1561</v>
      </c>
      <c r="G543" s="151">
        <v>-196028</v>
      </c>
      <c r="H543">
        <v>0.261490087548297</v>
      </c>
      <c r="I543">
        <v>-196028</v>
      </c>
      <c r="J543">
        <v>2.16751358493655E-3</v>
      </c>
      <c r="K543">
        <v>0.735633553749242</v>
      </c>
      <c r="L543" s="152">
        <v>186641.30319999999</v>
      </c>
      <c r="M543" s="151">
        <v>35537</v>
      </c>
      <c r="N543">
        <v>60</v>
      </c>
      <c r="O543">
        <v>64.16</v>
      </c>
      <c r="P543">
        <v>0</v>
      </c>
      <c r="Q543">
        <v>-34.47</v>
      </c>
      <c r="R543">
        <v>12839.9</v>
      </c>
      <c r="S543">
        <v>1511.5996929999999</v>
      </c>
      <c r="T543">
        <v>1856.05114823444</v>
      </c>
      <c r="U543">
        <v>0.31465235617774101</v>
      </c>
      <c r="V543">
        <v>0.17249235641383501</v>
      </c>
      <c r="W543">
        <v>3.0368175656939601E-2</v>
      </c>
      <c r="X543">
        <v>10457</v>
      </c>
      <c r="Y543">
        <v>98.38</v>
      </c>
      <c r="Z543">
        <v>64356.546045944298</v>
      </c>
      <c r="AA543">
        <v>18.008547008547001</v>
      </c>
      <c r="AB543">
        <v>15.3649084468388</v>
      </c>
      <c r="AC543">
        <v>14.5</v>
      </c>
      <c r="AD543">
        <v>104.248254689655</v>
      </c>
      <c r="AE543">
        <v>0.39179999999999998</v>
      </c>
      <c r="AF543">
        <v>0.11632763873825799</v>
      </c>
      <c r="AG543">
        <v>0.18538432095523999</v>
      </c>
      <c r="AH543">
        <v>0.30427729865342701</v>
      </c>
      <c r="AI543">
        <v>159.37486698073801</v>
      </c>
      <c r="AJ543">
        <v>6.16844722739933</v>
      </c>
      <c r="AK543">
        <v>1.1324858972815699</v>
      </c>
      <c r="AL543">
        <v>2.75579114278717</v>
      </c>
      <c r="AM543">
        <v>2</v>
      </c>
      <c r="AN543">
        <v>1.57751818781826</v>
      </c>
      <c r="AO543">
        <v>214</v>
      </c>
      <c r="AP543">
        <v>0</v>
      </c>
      <c r="AQ543">
        <v>1.96</v>
      </c>
      <c r="AR543">
        <v>3.98519810334659</v>
      </c>
      <c r="AS543">
        <v>-137758.84</v>
      </c>
      <c r="AT543">
        <v>0.46884840900209901</v>
      </c>
      <c r="AU543">
        <v>19408797.789999999</v>
      </c>
    </row>
    <row r="544" spans="1:47" ht="15" x14ac:dyDescent="0.25">
      <c r="A544" s="150" t="s">
        <v>1304</v>
      </c>
      <c r="B544" s="150" t="s">
        <v>528</v>
      </c>
      <c r="C544" t="s">
        <v>212</v>
      </c>
      <c r="D544" t="s">
        <v>1561</v>
      </c>
      <c r="E544">
        <v>75.703999999999994</v>
      </c>
      <c r="F544" t="s">
        <v>1561</v>
      </c>
      <c r="G544" s="151">
        <v>378678</v>
      </c>
      <c r="H544">
        <v>0.94104737594493404</v>
      </c>
      <c r="I544">
        <v>378678</v>
      </c>
      <c r="J544">
        <v>7.0316133391253102E-3</v>
      </c>
      <c r="K544">
        <v>0.50915070297936005</v>
      </c>
      <c r="L544" s="152">
        <v>188424.36600000001</v>
      </c>
      <c r="M544" s="151">
        <v>33415</v>
      </c>
      <c r="N544">
        <v>33</v>
      </c>
      <c r="O544">
        <v>18.760000000000002</v>
      </c>
      <c r="P544">
        <v>0</v>
      </c>
      <c r="Q544">
        <v>-125.5</v>
      </c>
      <c r="R544">
        <v>15145.7</v>
      </c>
      <c r="S544">
        <v>382.09622300000001</v>
      </c>
      <c r="T544">
        <v>508.57567528359499</v>
      </c>
      <c r="U544">
        <v>0.58469407848608901</v>
      </c>
      <c r="V544">
        <v>0.25897661123962501</v>
      </c>
      <c r="W544">
        <v>1.3085709041410799E-2</v>
      </c>
      <c r="X544">
        <v>11379.1</v>
      </c>
      <c r="Y544">
        <v>38.28</v>
      </c>
      <c r="Z544">
        <v>50299.043364681304</v>
      </c>
      <c r="AA544">
        <v>13.5365853658537</v>
      </c>
      <c r="AB544">
        <v>9.9816150208986407</v>
      </c>
      <c r="AC544">
        <v>6.3</v>
      </c>
      <c r="AD544">
        <v>60.650194126984097</v>
      </c>
      <c r="AE544">
        <v>0.23749999999999999</v>
      </c>
      <c r="AF544">
        <v>0.111036462038691</v>
      </c>
      <c r="AG544">
        <v>0.153474461928302</v>
      </c>
      <c r="AH544">
        <v>0.290909543157373</v>
      </c>
      <c r="AI544">
        <v>316.255416112815</v>
      </c>
      <c r="AJ544">
        <v>6.5899299073154598</v>
      </c>
      <c r="AK544">
        <v>1.44838091691493</v>
      </c>
      <c r="AL544">
        <v>1.8734777391592199</v>
      </c>
      <c r="AM544">
        <v>0.5</v>
      </c>
      <c r="AN544">
        <v>1.3266665993897599</v>
      </c>
      <c r="AO544">
        <v>98</v>
      </c>
      <c r="AP544">
        <v>0</v>
      </c>
      <c r="AQ544">
        <v>1.32</v>
      </c>
      <c r="AR544">
        <v>3.2759240197961099</v>
      </c>
      <c r="AS544">
        <v>10548.9</v>
      </c>
      <c r="AT544">
        <v>0.739444338576696</v>
      </c>
      <c r="AU544">
        <v>5787131.7999999998</v>
      </c>
    </row>
    <row r="545" spans="1:47" ht="15" x14ac:dyDescent="0.25">
      <c r="A545" s="150" t="s">
        <v>1305</v>
      </c>
      <c r="B545" s="150" t="s">
        <v>307</v>
      </c>
      <c r="C545" t="s">
        <v>308</v>
      </c>
      <c r="D545" t="s">
        <v>1561</v>
      </c>
      <c r="E545">
        <v>77.691000000000003</v>
      </c>
      <c r="F545" t="s">
        <v>1561</v>
      </c>
      <c r="G545" s="151">
        <v>-446814</v>
      </c>
      <c r="H545">
        <v>0.29410448687222601</v>
      </c>
      <c r="I545">
        <v>-446814</v>
      </c>
      <c r="J545">
        <v>0</v>
      </c>
      <c r="K545">
        <v>0.67821344268910699</v>
      </c>
      <c r="L545" s="152">
        <v>148796.5085</v>
      </c>
      <c r="M545" s="151">
        <v>33525</v>
      </c>
      <c r="N545" t="s">
        <v>1556</v>
      </c>
      <c r="O545">
        <v>132.80000000000001</v>
      </c>
      <c r="P545">
        <v>0</v>
      </c>
      <c r="Q545">
        <v>-107.78</v>
      </c>
      <c r="R545">
        <v>13713</v>
      </c>
      <c r="S545">
        <v>1781.6444320000001</v>
      </c>
      <c r="T545">
        <v>2251.74508069474</v>
      </c>
      <c r="U545">
        <v>0.48801801997268601</v>
      </c>
      <c r="V545">
        <v>0.174250121642678</v>
      </c>
      <c r="W545">
        <v>2.2451168864877102E-3</v>
      </c>
      <c r="X545">
        <v>10850.1</v>
      </c>
      <c r="Y545">
        <v>125.32</v>
      </c>
      <c r="Z545">
        <v>60618.222550271297</v>
      </c>
      <c r="AA545">
        <v>14.855072463768099</v>
      </c>
      <c r="AB545">
        <v>14.2167605489946</v>
      </c>
      <c r="AC545">
        <v>14</v>
      </c>
      <c r="AD545">
        <v>127.260316571429</v>
      </c>
      <c r="AE545">
        <v>0.34439999999999998</v>
      </c>
      <c r="AF545">
        <v>0.12617452948913499</v>
      </c>
      <c r="AG545">
        <v>0.16217740331081801</v>
      </c>
      <c r="AH545">
        <v>0.29137639470363402</v>
      </c>
      <c r="AI545">
        <v>157.473620976691</v>
      </c>
      <c r="AJ545">
        <v>5.5776913837226703</v>
      </c>
      <c r="AK545">
        <v>1.0114319116630199</v>
      </c>
      <c r="AL545">
        <v>3.6318449754421498</v>
      </c>
      <c r="AM545">
        <v>3.5</v>
      </c>
      <c r="AN545">
        <v>1.5585930855108101</v>
      </c>
      <c r="AO545">
        <v>53</v>
      </c>
      <c r="AP545">
        <v>3.2345013477088999E-2</v>
      </c>
      <c r="AQ545">
        <v>14.64</v>
      </c>
      <c r="AR545">
        <v>3.1322146702998799</v>
      </c>
      <c r="AS545">
        <v>194245.97</v>
      </c>
      <c r="AT545">
        <v>0.54944870291729597</v>
      </c>
      <c r="AU545">
        <v>24431733.640000001</v>
      </c>
    </row>
    <row r="546" spans="1:47" ht="15" x14ac:dyDescent="0.25">
      <c r="A546" s="150" t="s">
        <v>1306</v>
      </c>
      <c r="B546" s="150" t="s">
        <v>693</v>
      </c>
      <c r="C546" t="s">
        <v>250</v>
      </c>
      <c r="D546" t="s">
        <v>1561</v>
      </c>
      <c r="E546">
        <v>87.067999999999998</v>
      </c>
      <c r="F546" t="s">
        <v>1561</v>
      </c>
      <c r="G546" s="151">
        <v>1788551</v>
      </c>
      <c r="H546">
        <v>1.0921939842919399</v>
      </c>
      <c r="I546">
        <v>1695738</v>
      </c>
      <c r="J546">
        <v>1.5007831166901E-3</v>
      </c>
      <c r="K546">
        <v>0.62025221216174498</v>
      </c>
      <c r="L546" s="152">
        <v>110521.97</v>
      </c>
      <c r="M546" s="151">
        <v>34716</v>
      </c>
      <c r="N546">
        <v>5</v>
      </c>
      <c r="O546">
        <v>13.8</v>
      </c>
      <c r="P546">
        <v>0</v>
      </c>
      <c r="Q546">
        <v>264.98</v>
      </c>
      <c r="R546">
        <v>11062.8</v>
      </c>
      <c r="S546">
        <v>1011.041011</v>
      </c>
      <c r="T546">
        <v>1235.0712577661</v>
      </c>
      <c r="U546">
        <v>0.42899610231537899</v>
      </c>
      <c r="V546">
        <v>0.128990781364061</v>
      </c>
      <c r="W546">
        <v>0</v>
      </c>
      <c r="X546">
        <v>9056.1</v>
      </c>
      <c r="Y546">
        <v>65.28</v>
      </c>
      <c r="Z546">
        <v>53781.313112745098</v>
      </c>
      <c r="AA546">
        <v>8.8550724637681206</v>
      </c>
      <c r="AB546">
        <v>15.4877605851716</v>
      </c>
      <c r="AC546">
        <v>7.2</v>
      </c>
      <c r="AD546">
        <v>140.42236263888901</v>
      </c>
      <c r="AE546">
        <v>0.21379999999999999</v>
      </c>
      <c r="AF546">
        <v>0.107880919067788</v>
      </c>
      <c r="AG546">
        <v>0.16436004230672299</v>
      </c>
      <c r="AH546">
        <v>0.27414955861211898</v>
      </c>
      <c r="AI546">
        <v>141.212867180123</v>
      </c>
      <c r="AJ546">
        <v>7.9017739472725701</v>
      </c>
      <c r="AK546">
        <v>1.8063366066175399</v>
      </c>
      <c r="AL546">
        <v>4.6222858123441597</v>
      </c>
      <c r="AM546">
        <v>0</v>
      </c>
      <c r="AN546">
        <v>1.10231174319415</v>
      </c>
      <c r="AO546">
        <v>49</v>
      </c>
      <c r="AP546">
        <v>5.9859154929577503E-2</v>
      </c>
      <c r="AQ546">
        <v>8.8000000000000007</v>
      </c>
      <c r="AR546">
        <v>5.4716487964725404</v>
      </c>
      <c r="AS546">
        <v>-56231.94</v>
      </c>
      <c r="AT546">
        <v>0.283162488735968</v>
      </c>
      <c r="AU546">
        <v>11184941.27</v>
      </c>
    </row>
    <row r="547" spans="1:47" ht="15" x14ac:dyDescent="0.25">
      <c r="A547" s="150" t="s">
        <v>1307</v>
      </c>
      <c r="B547" s="150" t="s">
        <v>623</v>
      </c>
      <c r="C547" t="s">
        <v>141</v>
      </c>
      <c r="D547" t="s">
        <v>1561</v>
      </c>
      <c r="E547">
        <v>93.210999999999999</v>
      </c>
      <c r="F547" t="s">
        <v>1561</v>
      </c>
      <c r="G547" s="151">
        <v>1559368</v>
      </c>
      <c r="H547">
        <v>0.33275103242203002</v>
      </c>
      <c r="I547">
        <v>1592135</v>
      </c>
      <c r="J547">
        <v>0</v>
      </c>
      <c r="K547">
        <v>0.69202808215525002</v>
      </c>
      <c r="L547" s="152">
        <v>136820.1298</v>
      </c>
      <c r="M547" s="151">
        <v>41231</v>
      </c>
      <c r="N547" t="s">
        <v>1556</v>
      </c>
      <c r="O547">
        <v>39.950000000000003</v>
      </c>
      <c r="P547">
        <v>0</v>
      </c>
      <c r="Q547">
        <v>-45.68</v>
      </c>
      <c r="R547">
        <v>12145.7</v>
      </c>
      <c r="S547">
        <v>1691.5044809999999</v>
      </c>
      <c r="T547">
        <v>2023.74353696597</v>
      </c>
      <c r="U547">
        <v>0.29455146267507898</v>
      </c>
      <c r="V547">
        <v>0.15373075443836201</v>
      </c>
      <c r="W547">
        <v>1.58489145616399E-3</v>
      </c>
      <c r="X547">
        <v>10151.700000000001</v>
      </c>
      <c r="Y547">
        <v>100.89</v>
      </c>
      <c r="Z547">
        <v>64777.521954604003</v>
      </c>
      <c r="AA547">
        <v>13.4205607476636</v>
      </c>
      <c r="AB547">
        <v>16.7658289325007</v>
      </c>
      <c r="AC547">
        <v>11</v>
      </c>
      <c r="AD547">
        <v>153.77313463636401</v>
      </c>
      <c r="AE547">
        <v>0.2969</v>
      </c>
      <c r="AF547">
        <v>0.10896687317531301</v>
      </c>
      <c r="AG547">
        <v>0.15303646022662901</v>
      </c>
      <c r="AH547">
        <v>0.27871384325898901</v>
      </c>
      <c r="AI547">
        <v>109.013604203393</v>
      </c>
      <c r="AJ547">
        <v>13.069865073726801</v>
      </c>
      <c r="AK547">
        <v>1.0644287596869799</v>
      </c>
      <c r="AL547">
        <v>5.2220498706595002</v>
      </c>
      <c r="AM547">
        <v>3.8</v>
      </c>
      <c r="AN547">
        <v>0.75847831252516296</v>
      </c>
      <c r="AO547">
        <v>61</v>
      </c>
      <c r="AP547">
        <v>2.4193548387096801E-2</v>
      </c>
      <c r="AQ547">
        <v>4.95</v>
      </c>
      <c r="AR547">
        <v>2.4013645442198599</v>
      </c>
      <c r="AS547">
        <v>249651.16</v>
      </c>
      <c r="AT547">
        <v>0.58222002296769404</v>
      </c>
      <c r="AU547">
        <v>20544529.530000001</v>
      </c>
    </row>
    <row r="548" spans="1:47" ht="15" x14ac:dyDescent="0.25">
      <c r="A548" s="150" t="s">
        <v>1308</v>
      </c>
      <c r="B548" s="150" t="s">
        <v>523</v>
      </c>
      <c r="C548" t="s">
        <v>179</v>
      </c>
      <c r="D548" t="s">
        <v>1561</v>
      </c>
      <c r="E548">
        <v>101.271</v>
      </c>
      <c r="F548" t="s">
        <v>1561</v>
      </c>
      <c r="G548" s="151">
        <v>92938</v>
      </c>
      <c r="H548">
        <v>0.19980183918507399</v>
      </c>
      <c r="I548">
        <v>86937</v>
      </c>
      <c r="J548">
        <v>0</v>
      </c>
      <c r="K548">
        <v>0.72666290805726197</v>
      </c>
      <c r="L548" s="152">
        <v>294207.32439999998</v>
      </c>
      <c r="M548" s="151">
        <v>47656.5</v>
      </c>
      <c r="N548">
        <v>27</v>
      </c>
      <c r="O548">
        <v>14.3</v>
      </c>
      <c r="P548">
        <v>0</v>
      </c>
      <c r="Q548">
        <v>-7.36</v>
      </c>
      <c r="R548">
        <v>12166.7</v>
      </c>
      <c r="S548">
        <v>1000.796529</v>
      </c>
      <c r="T548">
        <v>1143.06552812768</v>
      </c>
      <c r="U548">
        <v>7.0493338011966694E-2</v>
      </c>
      <c r="V548">
        <v>0.103397966521125</v>
      </c>
      <c r="W548">
        <v>1.8144711211323598E-2</v>
      </c>
      <c r="X548">
        <v>10652.4</v>
      </c>
      <c r="Y548">
        <v>70.17</v>
      </c>
      <c r="Z548">
        <v>58123.374376514199</v>
      </c>
      <c r="AA548">
        <v>13.7</v>
      </c>
      <c r="AB548">
        <v>14.262455878580599</v>
      </c>
      <c r="AC548">
        <v>11.69</v>
      </c>
      <c r="AD548">
        <v>85.611336954662093</v>
      </c>
      <c r="AE548">
        <v>0.39179999999999998</v>
      </c>
      <c r="AF548">
        <v>0.123306011731974</v>
      </c>
      <c r="AG548">
        <v>0.12668299995549301</v>
      </c>
      <c r="AH548">
        <v>0.28125557511265598</v>
      </c>
      <c r="AI548">
        <v>239.061580518331</v>
      </c>
      <c r="AJ548">
        <v>5.68966717101633</v>
      </c>
      <c r="AK548">
        <v>1.08272971594804</v>
      </c>
      <c r="AL548">
        <v>2.3442927122866299</v>
      </c>
      <c r="AM548">
        <v>1.5</v>
      </c>
      <c r="AN548">
        <v>0.65503981378315501</v>
      </c>
      <c r="AO548">
        <v>48</v>
      </c>
      <c r="AP548">
        <v>2.0338983050847501E-2</v>
      </c>
      <c r="AQ548">
        <v>4.0199999999999996</v>
      </c>
      <c r="AR548">
        <v>4.1428463729267904</v>
      </c>
      <c r="AS548">
        <v>-37785.29</v>
      </c>
      <c r="AT548">
        <v>0.29821246512336802</v>
      </c>
      <c r="AU548">
        <v>12176416.34</v>
      </c>
    </row>
    <row r="549" spans="1:47" ht="15" x14ac:dyDescent="0.25">
      <c r="A549" s="150" t="s">
        <v>1309</v>
      </c>
      <c r="B549" s="150" t="s">
        <v>310</v>
      </c>
      <c r="C549" t="s">
        <v>311</v>
      </c>
      <c r="D549" t="s">
        <v>1561</v>
      </c>
      <c r="E549">
        <v>85.754999999999995</v>
      </c>
      <c r="F549" t="s">
        <v>1561</v>
      </c>
      <c r="G549" s="151">
        <v>782632</v>
      </c>
      <c r="H549">
        <v>0.28412245084891202</v>
      </c>
      <c r="I549">
        <v>990041</v>
      </c>
      <c r="J549">
        <v>1.63350164566811E-3</v>
      </c>
      <c r="K549">
        <v>0.74928305925740601</v>
      </c>
      <c r="L549" s="152">
        <v>120782.64019999999</v>
      </c>
      <c r="M549" s="151">
        <v>31985</v>
      </c>
      <c r="N549">
        <v>102</v>
      </c>
      <c r="O549">
        <v>48.58</v>
      </c>
      <c r="P549">
        <v>0</v>
      </c>
      <c r="Q549">
        <v>-213.89</v>
      </c>
      <c r="R549">
        <v>12102.5</v>
      </c>
      <c r="S549">
        <v>1954.2427230000001</v>
      </c>
      <c r="T549">
        <v>2435.3348330055501</v>
      </c>
      <c r="U549">
        <v>0.38318790761591598</v>
      </c>
      <c r="V549">
        <v>0.17708158199957599</v>
      </c>
      <c r="W549">
        <v>9.4400131482541508E-3</v>
      </c>
      <c r="X549">
        <v>9711.7000000000007</v>
      </c>
      <c r="Y549">
        <v>142.38999999999999</v>
      </c>
      <c r="Z549">
        <v>54772.146147903601</v>
      </c>
      <c r="AA549">
        <v>13.304054054054101</v>
      </c>
      <c r="AB549">
        <v>13.7245784324742</v>
      </c>
      <c r="AC549">
        <v>12</v>
      </c>
      <c r="AD549">
        <v>162.85356024999999</v>
      </c>
      <c r="AE549">
        <v>0.37990000000000002</v>
      </c>
      <c r="AF549">
        <v>0.107024430618303</v>
      </c>
      <c r="AG549">
        <v>0.16419328036979899</v>
      </c>
      <c r="AH549">
        <v>0.30256608228447801</v>
      </c>
      <c r="AI549">
        <v>196.684882321038</v>
      </c>
      <c r="AJ549">
        <v>5.5669477846866302</v>
      </c>
      <c r="AK549">
        <v>1.26566264276608</v>
      </c>
      <c r="AL549">
        <v>3.42557452454666</v>
      </c>
      <c r="AM549">
        <v>2.5</v>
      </c>
      <c r="AN549">
        <v>0</v>
      </c>
      <c r="AO549">
        <v>71</v>
      </c>
      <c r="AP549">
        <v>1.9774011299434999E-2</v>
      </c>
      <c r="AQ549" t="s">
        <v>1556</v>
      </c>
      <c r="AR549">
        <v>3.5893602728851</v>
      </c>
      <c r="AS549">
        <v>16273.71</v>
      </c>
      <c r="AT549">
        <v>0.48292647809212602</v>
      </c>
      <c r="AU549">
        <v>23651133.210000001</v>
      </c>
    </row>
    <row r="550" spans="1:47" ht="15" x14ac:dyDescent="0.25">
      <c r="A550" s="150" t="s">
        <v>1310</v>
      </c>
      <c r="B550" s="150" t="s">
        <v>309</v>
      </c>
      <c r="C550" t="s">
        <v>141</v>
      </c>
      <c r="D550" t="s">
        <v>1561</v>
      </c>
      <c r="E550">
        <v>90.784000000000006</v>
      </c>
      <c r="F550" t="s">
        <v>1561</v>
      </c>
      <c r="G550" s="151">
        <v>-2017736</v>
      </c>
      <c r="H550">
        <v>0.285875279111174</v>
      </c>
      <c r="I550">
        <v>-2645339</v>
      </c>
      <c r="J550">
        <v>2.43864617256504E-3</v>
      </c>
      <c r="K550">
        <v>0.75019949529739105</v>
      </c>
      <c r="L550" s="152">
        <v>209979.79920000001</v>
      </c>
      <c r="M550" s="151">
        <v>39559</v>
      </c>
      <c r="N550">
        <v>169</v>
      </c>
      <c r="O550">
        <v>120.15</v>
      </c>
      <c r="P550">
        <v>41.81</v>
      </c>
      <c r="Q550">
        <v>-52.25</v>
      </c>
      <c r="R550">
        <v>13635.8</v>
      </c>
      <c r="S550">
        <v>2711.6418669999998</v>
      </c>
      <c r="T550">
        <v>3274.8858029335302</v>
      </c>
      <c r="U550">
        <v>0.25788685538096501</v>
      </c>
      <c r="V550">
        <v>0.16094915531115001</v>
      </c>
      <c r="W550">
        <v>8.0075209282789803E-3</v>
      </c>
      <c r="X550">
        <v>11290.6</v>
      </c>
      <c r="Y550">
        <v>168.69</v>
      </c>
      <c r="Z550">
        <v>69090.482245539097</v>
      </c>
      <c r="AA550">
        <v>18.037234042553202</v>
      </c>
      <c r="AB550">
        <v>16.074704291896399</v>
      </c>
      <c r="AC550">
        <v>27.95</v>
      </c>
      <c r="AD550">
        <v>97.017598103756697</v>
      </c>
      <c r="AE550">
        <v>0.42749999999999999</v>
      </c>
      <c r="AF550">
        <v>0.130882640652636</v>
      </c>
      <c r="AG550">
        <v>0.151369740481163</v>
      </c>
      <c r="AH550">
        <v>0.28630247992852398</v>
      </c>
      <c r="AI550">
        <v>192.209748028647</v>
      </c>
      <c r="AJ550">
        <v>6.1256838013522499</v>
      </c>
      <c r="AK550">
        <v>0.74305625052762403</v>
      </c>
      <c r="AL550">
        <v>3.1493366129193201</v>
      </c>
      <c r="AM550">
        <v>0</v>
      </c>
      <c r="AN550">
        <v>1.3330225009006</v>
      </c>
      <c r="AO550">
        <v>37</v>
      </c>
      <c r="AP550">
        <v>9.4339622641509396E-3</v>
      </c>
      <c r="AQ550">
        <v>23.57</v>
      </c>
      <c r="AR550">
        <v>4.4127900824562696</v>
      </c>
      <c r="AS550">
        <v>-248744.75</v>
      </c>
      <c r="AT550">
        <v>0.39643878237848401</v>
      </c>
      <c r="AU550">
        <v>36975392.609999999</v>
      </c>
    </row>
    <row r="551" spans="1:47" ht="15" x14ac:dyDescent="0.25">
      <c r="A551" s="150" t="s">
        <v>1311</v>
      </c>
      <c r="B551" s="150" t="s">
        <v>524</v>
      </c>
      <c r="C551" t="s">
        <v>179</v>
      </c>
      <c r="D551" t="s">
        <v>1561</v>
      </c>
      <c r="E551">
        <v>90.185000000000002</v>
      </c>
      <c r="F551" t="s">
        <v>1561</v>
      </c>
      <c r="G551" s="151">
        <v>396266</v>
      </c>
      <c r="H551">
        <v>1.7156326754942099</v>
      </c>
      <c r="I551">
        <v>418213</v>
      </c>
      <c r="J551">
        <v>4.3264040623385999E-2</v>
      </c>
      <c r="K551">
        <v>0.53951873583931198</v>
      </c>
      <c r="L551" s="152">
        <v>202515.75930000001</v>
      </c>
      <c r="M551" s="151">
        <v>42811.5</v>
      </c>
      <c r="N551">
        <v>20</v>
      </c>
      <c r="O551">
        <v>2.29</v>
      </c>
      <c r="P551">
        <v>0</v>
      </c>
      <c r="Q551">
        <v>-73.180000000000007</v>
      </c>
      <c r="R551">
        <v>23915.599999999999</v>
      </c>
      <c r="S551">
        <v>149.68656200000001</v>
      </c>
      <c r="T551">
        <v>170.96052664019899</v>
      </c>
      <c r="U551">
        <v>0.36928799927945399</v>
      </c>
      <c r="V551">
        <v>0.140293154705497</v>
      </c>
      <c r="W551">
        <v>0</v>
      </c>
      <c r="X551">
        <v>20939.599999999999</v>
      </c>
      <c r="Y551">
        <v>17.600000000000001</v>
      </c>
      <c r="Z551">
        <v>40512.677840909098</v>
      </c>
      <c r="AA551">
        <v>7.2380952380952399</v>
      </c>
      <c r="AB551">
        <v>8.5049182954545408</v>
      </c>
      <c r="AC551">
        <v>3.62</v>
      </c>
      <c r="AD551">
        <v>41.349879005524897</v>
      </c>
      <c r="AE551">
        <v>0.23749999999999999</v>
      </c>
      <c r="AF551">
        <v>0.12781784966328499</v>
      </c>
      <c r="AG551">
        <v>0.169334503370663</v>
      </c>
      <c r="AH551">
        <v>0.30167711906349598</v>
      </c>
      <c r="AI551">
        <v>479.62221217960803</v>
      </c>
      <c r="AJ551">
        <v>16.299966152688999</v>
      </c>
      <c r="AK551">
        <v>0.99022035574498901</v>
      </c>
      <c r="AL551">
        <v>2.1059170114077999</v>
      </c>
      <c r="AM551">
        <v>4</v>
      </c>
      <c r="AN551">
        <v>0.90553772545094602</v>
      </c>
      <c r="AO551">
        <v>48</v>
      </c>
      <c r="AP551">
        <v>1.8957345971564E-2</v>
      </c>
      <c r="AQ551">
        <v>0.54</v>
      </c>
      <c r="AR551">
        <v>4.0094268386943304</v>
      </c>
      <c r="AS551">
        <v>6972.34</v>
      </c>
      <c r="AT551">
        <v>0.62423030925707901</v>
      </c>
      <c r="AU551">
        <v>3579840.53</v>
      </c>
    </row>
    <row r="552" spans="1:47" ht="15" x14ac:dyDescent="0.25">
      <c r="A552" s="150" t="s">
        <v>1312</v>
      </c>
      <c r="B552" s="150" t="s">
        <v>478</v>
      </c>
      <c r="C552" t="s">
        <v>204</v>
      </c>
      <c r="D552" t="s">
        <v>1561</v>
      </c>
      <c r="E552">
        <v>87.97</v>
      </c>
      <c r="F552" t="s">
        <v>1561</v>
      </c>
      <c r="G552" s="151">
        <v>1828037</v>
      </c>
      <c r="H552">
        <v>0.74039562348011401</v>
      </c>
      <c r="I552">
        <v>1628037</v>
      </c>
      <c r="J552">
        <v>4.9608897897663803E-2</v>
      </c>
      <c r="K552">
        <v>0.66578929711083901</v>
      </c>
      <c r="L552" s="152">
        <v>266925.37109999999</v>
      </c>
      <c r="M552" s="151">
        <v>34846</v>
      </c>
      <c r="N552">
        <v>61</v>
      </c>
      <c r="O552">
        <v>38.94</v>
      </c>
      <c r="P552">
        <v>0</v>
      </c>
      <c r="Q552">
        <v>-1.48999999999999</v>
      </c>
      <c r="R552">
        <v>13171.4</v>
      </c>
      <c r="S552">
        <v>1678.011362</v>
      </c>
      <c r="T552">
        <v>2031.66020529908</v>
      </c>
      <c r="U552">
        <v>0.39766746466166097</v>
      </c>
      <c r="V552">
        <v>0.14660085001260001</v>
      </c>
      <c r="W552">
        <v>0</v>
      </c>
      <c r="X552">
        <v>10878.6</v>
      </c>
      <c r="Y552">
        <v>103.98</v>
      </c>
      <c r="Z552">
        <v>69693.783708405506</v>
      </c>
      <c r="AA552">
        <v>16.466666666666701</v>
      </c>
      <c r="AB552">
        <v>16.137828063089099</v>
      </c>
      <c r="AC552">
        <v>16.5</v>
      </c>
      <c r="AD552">
        <v>101.69765830303</v>
      </c>
      <c r="AE552">
        <v>0.46310000000000001</v>
      </c>
      <c r="AF552">
        <v>0.12745141382595701</v>
      </c>
      <c r="AG552">
        <v>0.123002069871902</v>
      </c>
      <c r="AH552">
        <v>0.25612368845834299</v>
      </c>
      <c r="AI552">
        <v>177.87483848991999</v>
      </c>
      <c r="AJ552">
        <v>6.5793562966536703</v>
      </c>
      <c r="AK552">
        <v>1.71178811696753</v>
      </c>
      <c r="AL552">
        <v>4.3888491201972704</v>
      </c>
      <c r="AM552">
        <v>0.68</v>
      </c>
      <c r="AN552">
        <v>1.0281416893245501</v>
      </c>
      <c r="AO552">
        <v>30</v>
      </c>
      <c r="AP552">
        <v>0</v>
      </c>
      <c r="AQ552">
        <v>21</v>
      </c>
      <c r="AR552">
        <v>3.3053481921000798</v>
      </c>
      <c r="AS552">
        <v>5268.6600000000299</v>
      </c>
      <c r="AT552">
        <v>0.40023566896443902</v>
      </c>
      <c r="AU552">
        <v>22101680.300000001</v>
      </c>
    </row>
    <row r="553" spans="1:47" ht="15" x14ac:dyDescent="0.25">
      <c r="A553" s="150" t="s">
        <v>1313</v>
      </c>
      <c r="B553" s="150" t="s">
        <v>390</v>
      </c>
      <c r="C553" t="s">
        <v>196</v>
      </c>
      <c r="D553" t="s">
        <v>1561</v>
      </c>
      <c r="E553">
        <v>103.38500000000001</v>
      </c>
      <c r="F553" t="s">
        <v>1561</v>
      </c>
      <c r="G553" s="151">
        <v>478397</v>
      </c>
      <c r="H553">
        <v>0.79792837471217404</v>
      </c>
      <c r="I553">
        <v>886516</v>
      </c>
      <c r="J553">
        <v>0</v>
      </c>
      <c r="K553">
        <v>0.779604765583917</v>
      </c>
      <c r="L553" s="152">
        <v>136317.3198</v>
      </c>
      <c r="M553" s="151">
        <v>41273</v>
      </c>
      <c r="N553">
        <v>43</v>
      </c>
      <c r="O553">
        <v>18.100000000000001</v>
      </c>
      <c r="P553">
        <v>0</v>
      </c>
      <c r="Q553">
        <v>-11.93</v>
      </c>
      <c r="R553">
        <v>11352.5</v>
      </c>
      <c r="S553">
        <v>1253.687111</v>
      </c>
      <c r="T553">
        <v>1365.3120498067001</v>
      </c>
      <c r="U553">
        <v>0.126790204354266</v>
      </c>
      <c r="V553">
        <v>6.8008924437287302E-2</v>
      </c>
      <c r="W553">
        <v>1.62845177404077E-3</v>
      </c>
      <c r="X553">
        <v>10424.299999999999</v>
      </c>
      <c r="Y553">
        <v>74.67</v>
      </c>
      <c r="Z553">
        <v>70210.718494710003</v>
      </c>
      <c r="AA553">
        <v>16.692307692307701</v>
      </c>
      <c r="AB553">
        <v>16.789702839158998</v>
      </c>
      <c r="AC553">
        <v>14.5</v>
      </c>
      <c r="AD553">
        <v>86.461180068965504</v>
      </c>
      <c r="AE553">
        <v>0.34439999999999998</v>
      </c>
      <c r="AF553">
        <v>0.110701580273994</v>
      </c>
      <c r="AG553">
        <v>0.17918330585332201</v>
      </c>
      <c r="AH553">
        <v>0.28114875916600301</v>
      </c>
      <c r="AI553">
        <v>182.66120628562501</v>
      </c>
      <c r="AJ553">
        <v>6.31358436681223</v>
      </c>
      <c r="AK553">
        <v>0.59046340611353698</v>
      </c>
      <c r="AL553">
        <v>3.28727161572052</v>
      </c>
      <c r="AM553">
        <v>0.5</v>
      </c>
      <c r="AN553">
        <v>1.18653966557089</v>
      </c>
      <c r="AO553">
        <v>76</v>
      </c>
      <c r="AP553">
        <v>1.9693654266958401E-2</v>
      </c>
      <c r="AQ553">
        <v>5.14</v>
      </c>
      <c r="AR553">
        <v>4.4070607227903098</v>
      </c>
      <c r="AS553">
        <v>85355.11</v>
      </c>
      <c r="AT553">
        <v>0.63271147582390896</v>
      </c>
      <c r="AU553">
        <v>14232430.039999999</v>
      </c>
    </row>
    <row r="554" spans="1:47" ht="15" x14ac:dyDescent="0.25">
      <c r="A554" s="150" t="s">
        <v>1314</v>
      </c>
      <c r="B554" s="150" t="s">
        <v>754</v>
      </c>
      <c r="C554" t="s">
        <v>755</v>
      </c>
      <c r="D554" t="s">
        <v>1561</v>
      </c>
      <c r="E554">
        <v>83.834000000000003</v>
      </c>
      <c r="F554" t="s">
        <v>1561</v>
      </c>
      <c r="G554" s="151">
        <v>1342931</v>
      </c>
      <c r="H554">
        <v>0.81087711016685204</v>
      </c>
      <c r="I554">
        <v>-457069</v>
      </c>
      <c r="J554">
        <v>0</v>
      </c>
      <c r="K554">
        <v>0.763128951746739</v>
      </c>
      <c r="L554" s="152">
        <v>194142.31709999999</v>
      </c>
      <c r="M554" s="151">
        <v>32335.5</v>
      </c>
      <c r="N554">
        <v>124</v>
      </c>
      <c r="O554">
        <v>48.42</v>
      </c>
      <c r="P554">
        <v>0</v>
      </c>
      <c r="Q554">
        <v>-94.99</v>
      </c>
      <c r="R554">
        <v>15449.7</v>
      </c>
      <c r="S554">
        <v>1800.9209739999999</v>
      </c>
      <c r="T554">
        <v>2548.7010434235099</v>
      </c>
      <c r="U554">
        <v>0.99452044473773804</v>
      </c>
      <c r="V554">
        <v>0.19180565776452599</v>
      </c>
      <c r="W554">
        <v>1.1105428993687799E-3</v>
      </c>
      <c r="X554">
        <v>10916.8</v>
      </c>
      <c r="Y554">
        <v>137.86000000000001</v>
      </c>
      <c r="Z554">
        <v>60249.027999419697</v>
      </c>
      <c r="AA554">
        <v>15.2739726027397</v>
      </c>
      <c r="AB554">
        <v>13.0634047149282</v>
      </c>
      <c r="AC554">
        <v>16.2</v>
      </c>
      <c r="AD554">
        <v>111.167961358025</v>
      </c>
      <c r="AE554">
        <v>0.28489999999999999</v>
      </c>
      <c r="AF554">
        <v>9.5910694213919304E-2</v>
      </c>
      <c r="AG554">
        <v>0.26651235809762502</v>
      </c>
      <c r="AH554">
        <v>0.36323774583194302</v>
      </c>
      <c r="AI554">
        <v>226.79562618054101</v>
      </c>
      <c r="AJ554">
        <v>6.0869466581464602</v>
      </c>
      <c r="AK554">
        <v>1.2003982949801799</v>
      </c>
      <c r="AL554">
        <v>3.6115237451676001</v>
      </c>
      <c r="AM554">
        <v>0.5</v>
      </c>
      <c r="AN554">
        <v>1.9553893976010699</v>
      </c>
      <c r="AO554">
        <v>416</v>
      </c>
      <c r="AP554">
        <v>2.7522935779816501E-2</v>
      </c>
      <c r="AQ554">
        <v>2.5099999999999998</v>
      </c>
      <c r="AR554">
        <v>3.8407930061810198</v>
      </c>
      <c r="AS554">
        <v>49410.989999999802</v>
      </c>
      <c r="AT554">
        <v>0.63228451491422599</v>
      </c>
      <c r="AU554">
        <v>27823763.289999999</v>
      </c>
    </row>
    <row r="555" spans="1:47" ht="15" x14ac:dyDescent="0.25">
      <c r="A555" s="150" t="s">
        <v>1315</v>
      </c>
      <c r="B555" s="150" t="s">
        <v>312</v>
      </c>
      <c r="C555" t="s">
        <v>128</v>
      </c>
      <c r="D555" t="s">
        <v>1561</v>
      </c>
      <c r="E555">
        <v>100.297</v>
      </c>
      <c r="F555" t="s">
        <v>1561</v>
      </c>
      <c r="G555" s="151">
        <v>949345</v>
      </c>
      <c r="H555">
        <v>0.32458745047584803</v>
      </c>
      <c r="I555">
        <v>687278</v>
      </c>
      <c r="J555">
        <v>0</v>
      </c>
      <c r="K555">
        <v>0.80399107541980896</v>
      </c>
      <c r="L555" s="152">
        <v>188660.78260000001</v>
      </c>
      <c r="M555" s="151">
        <v>42091</v>
      </c>
      <c r="N555">
        <v>216</v>
      </c>
      <c r="O555">
        <v>55.7</v>
      </c>
      <c r="P555">
        <v>0</v>
      </c>
      <c r="Q555">
        <v>-39.840000000000003</v>
      </c>
      <c r="R555">
        <v>11604.8</v>
      </c>
      <c r="S555">
        <v>4397.2057320000004</v>
      </c>
      <c r="T555">
        <v>5205.9237252391704</v>
      </c>
      <c r="U555">
        <v>0.18245420385074701</v>
      </c>
      <c r="V555">
        <v>0.14050765137136001</v>
      </c>
      <c r="W555">
        <v>3.89009522013422E-3</v>
      </c>
      <c r="X555">
        <v>9802.1</v>
      </c>
      <c r="Y555">
        <v>261.26</v>
      </c>
      <c r="Z555">
        <v>74955.465168797396</v>
      </c>
      <c r="AA555">
        <v>14.643109540636001</v>
      </c>
      <c r="AB555">
        <v>16.830765260659899</v>
      </c>
      <c r="AC555">
        <v>23.48</v>
      </c>
      <c r="AD555">
        <v>187.27452010221501</v>
      </c>
      <c r="AE555">
        <v>0.42749999999999999</v>
      </c>
      <c r="AF555">
        <v>0.112215190656841</v>
      </c>
      <c r="AG555">
        <v>0.122314984295153</v>
      </c>
      <c r="AH555">
        <v>0.24162018452693401</v>
      </c>
      <c r="AI555">
        <v>198.67912789303199</v>
      </c>
      <c r="AJ555">
        <v>5.6612604148423902</v>
      </c>
      <c r="AK555">
        <v>1.27907104012783</v>
      </c>
      <c r="AL555">
        <v>2.64812033199295</v>
      </c>
      <c r="AM555">
        <v>0</v>
      </c>
      <c r="AN555">
        <v>1.3267646463668801</v>
      </c>
      <c r="AO555">
        <v>32</v>
      </c>
      <c r="AP555">
        <v>0</v>
      </c>
      <c r="AQ555">
        <v>32.75</v>
      </c>
      <c r="AR555">
        <v>3.3204102400052902</v>
      </c>
      <c r="AS555">
        <v>151603.03</v>
      </c>
      <c r="AT555">
        <v>0.39358707297649198</v>
      </c>
      <c r="AU555">
        <v>51028780.409999996</v>
      </c>
    </row>
    <row r="556" spans="1:47" ht="15" x14ac:dyDescent="0.25">
      <c r="A556" s="150" t="s">
        <v>1316</v>
      </c>
      <c r="B556" s="150" t="s">
        <v>485</v>
      </c>
      <c r="C556" t="s">
        <v>216</v>
      </c>
      <c r="D556" t="s">
        <v>1561</v>
      </c>
      <c r="E556">
        <v>91.08</v>
      </c>
      <c r="F556" t="s">
        <v>1561</v>
      </c>
      <c r="G556" s="151">
        <v>1180428</v>
      </c>
      <c r="H556">
        <v>0.49896299697051999</v>
      </c>
      <c r="I556">
        <v>980428</v>
      </c>
      <c r="J556">
        <v>0</v>
      </c>
      <c r="K556">
        <v>0.59444096917960099</v>
      </c>
      <c r="L556" s="152">
        <v>363125.8751</v>
      </c>
      <c r="M556" s="151">
        <v>37877</v>
      </c>
      <c r="N556">
        <v>20</v>
      </c>
      <c r="O556">
        <v>14.07</v>
      </c>
      <c r="P556">
        <v>0</v>
      </c>
      <c r="Q556">
        <v>-25.97</v>
      </c>
      <c r="R556">
        <v>15933.1</v>
      </c>
      <c r="S556">
        <v>466.897312</v>
      </c>
      <c r="T556">
        <v>596.09546595027803</v>
      </c>
      <c r="U556">
        <v>0.41886514437675698</v>
      </c>
      <c r="V556">
        <v>0.20568901454716401</v>
      </c>
      <c r="W556">
        <v>2.1417985803267999E-3</v>
      </c>
      <c r="X556">
        <v>12479.8</v>
      </c>
      <c r="Y556">
        <v>40.01</v>
      </c>
      <c r="Z556">
        <v>61527.2249437641</v>
      </c>
      <c r="AA556">
        <v>11.4509803921569</v>
      </c>
      <c r="AB556">
        <v>11.6695154211447</v>
      </c>
      <c r="AC556">
        <v>10</v>
      </c>
      <c r="AD556">
        <v>46.689731199999997</v>
      </c>
      <c r="AE556">
        <v>0.48680000000000001</v>
      </c>
      <c r="AF556">
        <v>0.10407957743563601</v>
      </c>
      <c r="AG556">
        <v>0.226968926480212</v>
      </c>
      <c r="AH556">
        <v>0.33522693093488098</v>
      </c>
      <c r="AI556">
        <v>265.94498792059898</v>
      </c>
      <c r="AJ556">
        <v>5.5641956526991398</v>
      </c>
      <c r="AK556">
        <v>0.99575836158783604</v>
      </c>
      <c r="AL556">
        <v>2.4024975638041699</v>
      </c>
      <c r="AM556">
        <v>0</v>
      </c>
      <c r="AN556">
        <v>0.98283086530638797</v>
      </c>
      <c r="AO556">
        <v>26</v>
      </c>
      <c r="AP556">
        <v>5.62770562770563E-2</v>
      </c>
      <c r="AQ556">
        <v>4.5</v>
      </c>
      <c r="AR556">
        <v>4.8283748930543702</v>
      </c>
      <c r="AS556">
        <v>-103169.69</v>
      </c>
      <c r="AT556">
        <v>0.43860465260792397</v>
      </c>
      <c r="AU556">
        <v>7439139.54</v>
      </c>
    </row>
    <row r="557" spans="1:47" ht="15" x14ac:dyDescent="0.25">
      <c r="A557" s="150" t="s">
        <v>1317</v>
      </c>
      <c r="B557" s="150" t="s">
        <v>313</v>
      </c>
      <c r="C557" t="s">
        <v>282</v>
      </c>
      <c r="D557" t="s">
        <v>1561</v>
      </c>
      <c r="E557">
        <v>90.947000000000003</v>
      </c>
      <c r="F557" t="s">
        <v>1561</v>
      </c>
      <c r="G557" s="151">
        <v>1443393</v>
      </c>
      <c r="H557">
        <v>0.75436614718526296</v>
      </c>
      <c r="I557">
        <v>1110126</v>
      </c>
      <c r="J557">
        <v>0</v>
      </c>
      <c r="K557">
        <v>0.68981290459720501</v>
      </c>
      <c r="L557" s="152">
        <v>130227.48450000001</v>
      </c>
      <c r="M557" s="151">
        <v>37231</v>
      </c>
      <c r="N557">
        <v>78</v>
      </c>
      <c r="O557">
        <v>62.87</v>
      </c>
      <c r="P557">
        <v>1</v>
      </c>
      <c r="Q557">
        <v>-87.48</v>
      </c>
      <c r="R557">
        <v>10406.700000000001</v>
      </c>
      <c r="S557">
        <v>2978.1222079999998</v>
      </c>
      <c r="T557">
        <v>3558.4365499876699</v>
      </c>
      <c r="U557">
        <v>0.30522302293647202</v>
      </c>
      <c r="V557">
        <v>0.13802785825772301</v>
      </c>
      <c r="W557">
        <v>1.2526222026681901E-3</v>
      </c>
      <c r="X557">
        <v>8709.6</v>
      </c>
      <c r="Y557">
        <v>154.86000000000001</v>
      </c>
      <c r="Z557">
        <v>63263.131861035799</v>
      </c>
      <c r="AA557">
        <v>12.584269662921299</v>
      </c>
      <c r="AB557">
        <v>19.231061655689</v>
      </c>
      <c r="AC557">
        <v>20</v>
      </c>
      <c r="AD557">
        <v>148.90611039999999</v>
      </c>
      <c r="AE557">
        <v>0.42749999999999999</v>
      </c>
      <c r="AF557">
        <v>0.121595434588617</v>
      </c>
      <c r="AG557">
        <v>0.14166201922177801</v>
      </c>
      <c r="AH557">
        <v>0.26677363575044</v>
      </c>
      <c r="AI557">
        <v>169.21636010982701</v>
      </c>
      <c r="AJ557">
        <v>6.2046351104381996</v>
      </c>
      <c r="AK557">
        <v>1.3146338999934499</v>
      </c>
      <c r="AL557">
        <v>2.1504525277459701</v>
      </c>
      <c r="AM557">
        <v>0</v>
      </c>
      <c r="AN557">
        <v>1.5460371404338999</v>
      </c>
      <c r="AO557">
        <v>148</v>
      </c>
      <c r="AP557">
        <v>2.6033690658499201E-2</v>
      </c>
      <c r="AQ557">
        <v>8.8000000000000007</v>
      </c>
      <c r="AR557">
        <v>3.4847437684435199</v>
      </c>
      <c r="AS557">
        <v>-123930.2</v>
      </c>
      <c r="AT557">
        <v>0.58909230930018597</v>
      </c>
      <c r="AU557">
        <v>30992544.59</v>
      </c>
    </row>
    <row r="558" spans="1:47" ht="15" x14ac:dyDescent="0.25">
      <c r="A558" s="150" t="s">
        <v>1318</v>
      </c>
      <c r="B558" s="150" t="s">
        <v>314</v>
      </c>
      <c r="C558" t="s">
        <v>192</v>
      </c>
      <c r="D558" t="s">
        <v>1561</v>
      </c>
      <c r="E558">
        <v>66.248999999999995</v>
      </c>
      <c r="F558" t="s">
        <v>1561</v>
      </c>
      <c r="G558" s="151">
        <v>7619961</v>
      </c>
      <c r="H558">
        <v>0.65146100154804898</v>
      </c>
      <c r="I558">
        <v>7619961</v>
      </c>
      <c r="J558">
        <v>0</v>
      </c>
      <c r="K558">
        <v>0.55986537943228298</v>
      </c>
      <c r="L558" s="152">
        <v>49772.154999999999</v>
      </c>
      <c r="M558" s="151">
        <v>22530.5</v>
      </c>
      <c r="N558">
        <v>52</v>
      </c>
      <c r="O558">
        <v>750.56</v>
      </c>
      <c r="P558">
        <v>407.21</v>
      </c>
      <c r="Q558">
        <v>-282.02999999999997</v>
      </c>
      <c r="R558">
        <v>16178.4</v>
      </c>
      <c r="S558">
        <v>4477.969572</v>
      </c>
      <c r="T558">
        <v>6383.4846697452604</v>
      </c>
      <c r="U558">
        <v>0.99652051432027899</v>
      </c>
      <c r="V558">
        <v>0.182259217459462</v>
      </c>
      <c r="W558">
        <v>6.9332315686400602E-3</v>
      </c>
      <c r="X558">
        <v>11349.1</v>
      </c>
      <c r="Y558">
        <v>335.31</v>
      </c>
      <c r="Z558">
        <v>59681.513644090497</v>
      </c>
      <c r="AA558">
        <v>14.1120218579235</v>
      </c>
      <c r="AB558">
        <v>13.354715254540601</v>
      </c>
      <c r="AC558">
        <v>48</v>
      </c>
      <c r="AD558">
        <v>93.291032749999999</v>
      </c>
      <c r="AE558">
        <v>0.68869999999999998</v>
      </c>
      <c r="AF558">
        <v>0.108085472850044</v>
      </c>
      <c r="AG558">
        <v>0.160841608667778</v>
      </c>
      <c r="AH558">
        <v>0.27153450591399297</v>
      </c>
      <c r="AI558">
        <v>188.96376725982799</v>
      </c>
      <c r="AJ558">
        <v>12.807863099078901</v>
      </c>
      <c r="AK558">
        <v>1.57355498987206</v>
      </c>
      <c r="AL558">
        <v>6.3602112922401304</v>
      </c>
      <c r="AM558">
        <v>1</v>
      </c>
      <c r="AN558">
        <v>0.64297583451538098</v>
      </c>
      <c r="AO558">
        <v>16</v>
      </c>
      <c r="AP558">
        <v>6.3263525305410101E-2</v>
      </c>
      <c r="AQ558">
        <v>49.5</v>
      </c>
      <c r="AR558">
        <v>3.1445305610849799</v>
      </c>
      <c r="AS558">
        <v>190338.66</v>
      </c>
      <c r="AT558">
        <v>0.88385296126497803</v>
      </c>
      <c r="AU558">
        <v>72446605.310000002</v>
      </c>
    </row>
    <row r="559" spans="1:47" ht="15" x14ac:dyDescent="0.25">
      <c r="A559" s="150" t="s">
        <v>1319</v>
      </c>
      <c r="B559" s="150" t="s">
        <v>764</v>
      </c>
      <c r="C559" t="s">
        <v>119</v>
      </c>
      <c r="D559" t="s">
        <v>1561</v>
      </c>
      <c r="E559">
        <v>87.563999999999993</v>
      </c>
      <c r="F559" t="s">
        <v>1561</v>
      </c>
      <c r="G559" s="151">
        <v>467290</v>
      </c>
      <c r="H559">
        <v>0.32970556012464702</v>
      </c>
      <c r="I559">
        <v>473337</v>
      </c>
      <c r="J559">
        <v>0.123880868063678</v>
      </c>
      <c r="K559">
        <v>0.64202612355794897</v>
      </c>
      <c r="L559" s="152">
        <v>167508.70689999999</v>
      </c>
      <c r="M559" s="151">
        <v>38157</v>
      </c>
      <c r="N559">
        <v>93</v>
      </c>
      <c r="O559">
        <v>49.84</v>
      </c>
      <c r="P559">
        <v>0</v>
      </c>
      <c r="Q559">
        <v>50.11</v>
      </c>
      <c r="R559">
        <v>11445.3</v>
      </c>
      <c r="S559">
        <v>2008.3622820000001</v>
      </c>
      <c r="T559">
        <v>2360.1731089626601</v>
      </c>
      <c r="U559">
        <v>0.32844279337048399</v>
      </c>
      <c r="V559">
        <v>0.117282619829643</v>
      </c>
      <c r="W559">
        <v>0</v>
      </c>
      <c r="X559">
        <v>9739.2999999999993</v>
      </c>
      <c r="Y559">
        <v>116</v>
      </c>
      <c r="Z559">
        <v>61066.982758620703</v>
      </c>
      <c r="AA559">
        <v>17.307692307692299</v>
      </c>
      <c r="AB559">
        <v>17.3134679482759</v>
      </c>
      <c r="AC559">
        <v>17</v>
      </c>
      <c r="AD559">
        <v>118.13895776470601</v>
      </c>
      <c r="AE559">
        <v>0.4037</v>
      </c>
      <c r="AF559">
        <v>0.14131746553194399</v>
      </c>
      <c r="AG559">
        <v>0.18868767401261199</v>
      </c>
      <c r="AH559">
        <v>0.334716060108528</v>
      </c>
      <c r="AI559">
        <v>162.13260073562799</v>
      </c>
      <c r="AJ559">
        <v>6.1517473688736297</v>
      </c>
      <c r="AK559">
        <v>1.1713392256641899</v>
      </c>
      <c r="AL559">
        <v>3.5358062287137502</v>
      </c>
      <c r="AM559">
        <v>0.5</v>
      </c>
      <c r="AN559">
        <v>1.4768241524305701</v>
      </c>
      <c r="AO559">
        <v>196</v>
      </c>
      <c r="AP559">
        <v>1.3478818998716301E-2</v>
      </c>
      <c r="AQ559">
        <v>5.17</v>
      </c>
      <c r="AR559">
        <v>2.7791002429163401</v>
      </c>
      <c r="AS559">
        <v>68390.83</v>
      </c>
      <c r="AT559">
        <v>0.38739413936961098</v>
      </c>
      <c r="AU559">
        <v>22986364.489999998</v>
      </c>
    </row>
    <row r="560" spans="1:47" ht="15" x14ac:dyDescent="0.25">
      <c r="A560" s="150" t="s">
        <v>1320</v>
      </c>
      <c r="B560" s="150" t="s">
        <v>315</v>
      </c>
      <c r="C560" t="s">
        <v>109</v>
      </c>
      <c r="D560" t="s">
        <v>1561</v>
      </c>
      <c r="E560">
        <v>67.870999999999995</v>
      </c>
      <c r="F560" t="s">
        <v>1561</v>
      </c>
      <c r="G560" s="151">
        <v>2699200</v>
      </c>
      <c r="H560">
        <v>0.95436891803212198</v>
      </c>
      <c r="I560">
        <v>1415271</v>
      </c>
      <c r="J560">
        <v>2.3959569287725E-2</v>
      </c>
      <c r="K560">
        <v>0.55912696633317105</v>
      </c>
      <c r="L560" s="152">
        <v>173228.56030000001</v>
      </c>
      <c r="M560" s="151">
        <v>27307</v>
      </c>
      <c r="N560">
        <v>5</v>
      </c>
      <c r="O560">
        <v>407.03</v>
      </c>
      <c r="P560">
        <v>87.35</v>
      </c>
      <c r="Q560">
        <v>-59.69</v>
      </c>
      <c r="R560">
        <v>20099.099999999999</v>
      </c>
      <c r="S560">
        <v>1598.98162</v>
      </c>
      <c r="T560">
        <v>2308.8653931363201</v>
      </c>
      <c r="U560">
        <v>0.99996999777896101</v>
      </c>
      <c r="V560">
        <v>0.18910437444552999</v>
      </c>
      <c r="W560">
        <v>9.8300629621996503E-3</v>
      </c>
      <c r="X560">
        <v>13919.4</v>
      </c>
      <c r="Y560">
        <v>135.12</v>
      </c>
      <c r="Z560">
        <v>62848.6243339254</v>
      </c>
      <c r="AA560">
        <v>9.6081081081081106</v>
      </c>
      <c r="AB560">
        <v>11.833789372409701</v>
      </c>
      <c r="AC560">
        <v>20</v>
      </c>
      <c r="AD560">
        <v>79.949081000000007</v>
      </c>
      <c r="AE560">
        <v>0.75990000000000002</v>
      </c>
      <c r="AF560">
        <v>0.113112526669959</v>
      </c>
      <c r="AG560">
        <v>0.15213444176962401</v>
      </c>
      <c r="AH560">
        <v>0.26850691857122799</v>
      </c>
      <c r="AI560">
        <v>307.78340028699</v>
      </c>
      <c r="AJ560">
        <v>6.7284219124639302</v>
      </c>
      <c r="AK560">
        <v>1.2491198845856899</v>
      </c>
      <c r="AL560">
        <v>3.1961230340959901</v>
      </c>
      <c r="AM560">
        <v>6.4</v>
      </c>
      <c r="AN560">
        <v>0.113506900740254</v>
      </c>
      <c r="AO560">
        <v>8</v>
      </c>
      <c r="AP560">
        <v>2.62237762237762E-2</v>
      </c>
      <c r="AQ560">
        <v>3.25</v>
      </c>
      <c r="AR560">
        <v>3.0232142011607102</v>
      </c>
      <c r="AS560">
        <v>-91866.34</v>
      </c>
      <c r="AT560">
        <v>0.57398686324139503</v>
      </c>
      <c r="AU560">
        <v>32138109.600000001</v>
      </c>
    </row>
    <row r="561" spans="1:47" ht="15" x14ac:dyDescent="0.25">
      <c r="A561" s="150" t="s">
        <v>1321</v>
      </c>
      <c r="B561" s="150" t="s">
        <v>316</v>
      </c>
      <c r="C561" t="s">
        <v>317</v>
      </c>
      <c r="D561" t="s">
        <v>1561</v>
      </c>
      <c r="E561">
        <v>85.171999999999997</v>
      </c>
      <c r="F561" t="s">
        <v>1561</v>
      </c>
      <c r="G561" s="151">
        <v>1610107</v>
      </c>
      <c r="H561">
        <v>0.44986114651107301</v>
      </c>
      <c r="I561">
        <v>1814197</v>
      </c>
      <c r="J561">
        <v>2.42788244786738E-3</v>
      </c>
      <c r="K561">
        <v>0.65511441396563497</v>
      </c>
      <c r="L561" s="152">
        <v>95967.580700000006</v>
      </c>
      <c r="M561" s="151">
        <v>29484</v>
      </c>
      <c r="N561">
        <v>46</v>
      </c>
      <c r="O561">
        <v>69.739999999999995</v>
      </c>
      <c r="P561">
        <v>0</v>
      </c>
      <c r="Q561">
        <v>-156.34</v>
      </c>
      <c r="R561">
        <v>11185.7</v>
      </c>
      <c r="S561">
        <v>2075.4870569999998</v>
      </c>
      <c r="T561">
        <v>2653.0163843708501</v>
      </c>
      <c r="U561">
        <v>0.50979709048602395</v>
      </c>
      <c r="V561">
        <v>0.18733991796702401</v>
      </c>
      <c r="W561">
        <v>2.5749994354216802E-3</v>
      </c>
      <c r="X561">
        <v>8750.7000000000007</v>
      </c>
      <c r="Y561">
        <v>151.5</v>
      </c>
      <c r="Z561">
        <v>50994.178217821798</v>
      </c>
      <c r="AA561">
        <v>11.664473684210501</v>
      </c>
      <c r="AB561">
        <v>13.6995845346535</v>
      </c>
      <c r="AC561">
        <v>14</v>
      </c>
      <c r="AD561">
        <v>148.2490755</v>
      </c>
      <c r="AE561">
        <v>0.45119999999999999</v>
      </c>
      <c r="AF561">
        <v>0.10500428660783601</v>
      </c>
      <c r="AG561">
        <v>0.14860597803578099</v>
      </c>
      <c r="AH561">
        <v>0.25849438561421201</v>
      </c>
      <c r="AI561">
        <v>189.32616258661599</v>
      </c>
      <c r="AJ561">
        <v>4.4299711409259297</v>
      </c>
      <c r="AK561">
        <v>0.758073694979437</v>
      </c>
      <c r="AL561">
        <v>2.7585630267926202</v>
      </c>
      <c r="AM561">
        <v>2.5</v>
      </c>
      <c r="AN561">
        <v>1.35410235598646</v>
      </c>
      <c r="AO561">
        <v>5</v>
      </c>
      <c r="AP561">
        <v>2.9354207436399202E-2</v>
      </c>
      <c r="AQ561">
        <v>122.8</v>
      </c>
      <c r="AR561">
        <v>2.9786564430859599</v>
      </c>
      <c r="AS561">
        <v>159222.46</v>
      </c>
      <c r="AT561">
        <v>0.56491157712224005</v>
      </c>
      <c r="AU561">
        <v>23215869.579999998</v>
      </c>
    </row>
    <row r="562" spans="1:47" ht="15" x14ac:dyDescent="0.25">
      <c r="A562" s="150" t="s">
        <v>1322</v>
      </c>
      <c r="B562" s="150" t="s">
        <v>580</v>
      </c>
      <c r="C562" t="s">
        <v>237</v>
      </c>
      <c r="D562" t="s">
        <v>1561</v>
      </c>
      <c r="E562">
        <v>81.7</v>
      </c>
      <c r="F562" t="s">
        <v>1561</v>
      </c>
      <c r="G562" s="151">
        <v>4416385</v>
      </c>
      <c r="H562">
        <v>0.30710810643593001</v>
      </c>
      <c r="I562">
        <v>4013889</v>
      </c>
      <c r="J562">
        <v>0</v>
      </c>
      <c r="K562">
        <v>0.77864891770476397</v>
      </c>
      <c r="L562" s="152">
        <v>108087.7145</v>
      </c>
      <c r="M562" s="151">
        <v>33021</v>
      </c>
      <c r="N562">
        <v>0</v>
      </c>
      <c r="O562">
        <v>372.97</v>
      </c>
      <c r="P562">
        <v>139.09</v>
      </c>
      <c r="Q562">
        <v>-134.9</v>
      </c>
      <c r="R562">
        <v>13007.8</v>
      </c>
      <c r="S562">
        <v>6679.4178940000002</v>
      </c>
      <c r="T562">
        <v>8403.3671632707301</v>
      </c>
      <c r="U562">
        <v>0.45789105810363301</v>
      </c>
      <c r="V562">
        <v>0.15864859645207899</v>
      </c>
      <c r="W562">
        <v>9.7026115192187096E-3</v>
      </c>
      <c r="X562">
        <v>10339.200000000001</v>
      </c>
      <c r="Y562">
        <v>452.99</v>
      </c>
      <c r="Z562">
        <v>73888.466787346304</v>
      </c>
      <c r="AA562">
        <v>16.8193277310924</v>
      </c>
      <c r="AB562">
        <v>14.7451773637387</v>
      </c>
      <c r="AC562">
        <v>49.8</v>
      </c>
      <c r="AD562">
        <v>134.124857309237</v>
      </c>
      <c r="AE562">
        <v>0.51060000000000005</v>
      </c>
      <c r="AF562">
        <v>0.130108011601823</v>
      </c>
      <c r="AG562">
        <v>0.12816987258411899</v>
      </c>
      <c r="AH562">
        <v>0.26358518539678399</v>
      </c>
      <c r="AI562">
        <v>152.11175825855599</v>
      </c>
      <c r="AJ562">
        <v>7.4821749417825298</v>
      </c>
      <c r="AK562">
        <v>1.1105925682419</v>
      </c>
      <c r="AL562">
        <v>3.7814106935113401</v>
      </c>
      <c r="AM562">
        <v>3.2</v>
      </c>
      <c r="AN562">
        <v>0.51847655960303696</v>
      </c>
      <c r="AO562">
        <v>19</v>
      </c>
      <c r="AP562">
        <v>0</v>
      </c>
      <c r="AQ562">
        <v>33.950000000000003</v>
      </c>
      <c r="AR562">
        <v>2.3256181398593099</v>
      </c>
      <c r="AS562">
        <v>907326.04</v>
      </c>
      <c r="AT562">
        <v>0.59230793536306103</v>
      </c>
      <c r="AU562">
        <v>86884301.650000006</v>
      </c>
    </row>
    <row r="563" spans="1:47" ht="15" x14ac:dyDescent="0.25">
      <c r="A563" s="150" t="s">
        <v>1323</v>
      </c>
      <c r="B563" s="150" t="s">
        <v>694</v>
      </c>
      <c r="C563" t="s">
        <v>250</v>
      </c>
      <c r="D563" t="s">
        <v>1561</v>
      </c>
      <c r="E563">
        <v>85.388000000000005</v>
      </c>
      <c r="F563" t="s">
        <v>1561</v>
      </c>
      <c r="G563" s="151">
        <v>376405</v>
      </c>
      <c r="H563">
        <v>0.398562533945166</v>
      </c>
      <c r="I563">
        <v>568591</v>
      </c>
      <c r="J563">
        <v>1.6801202654370899E-2</v>
      </c>
      <c r="K563">
        <v>0.64820039063904999</v>
      </c>
      <c r="L563" s="152">
        <v>73849.106499999994</v>
      </c>
      <c r="M563" s="151">
        <v>30856</v>
      </c>
      <c r="N563">
        <v>10</v>
      </c>
      <c r="O563">
        <v>23.62</v>
      </c>
      <c r="P563">
        <v>0</v>
      </c>
      <c r="Q563">
        <v>104.94</v>
      </c>
      <c r="R563">
        <v>13441.9</v>
      </c>
      <c r="S563">
        <v>1289.5544150000001</v>
      </c>
      <c r="T563">
        <v>1850.35531571311</v>
      </c>
      <c r="U563">
        <v>0.96727293279826398</v>
      </c>
      <c r="V563">
        <v>0.159588652953431</v>
      </c>
      <c r="W563">
        <v>1.5509233086530899E-3</v>
      </c>
      <c r="X563">
        <v>9368</v>
      </c>
      <c r="Y563">
        <v>103.53</v>
      </c>
      <c r="Z563">
        <v>58403.674780256901</v>
      </c>
      <c r="AA563">
        <v>12.5</v>
      </c>
      <c r="AB563">
        <v>12.455852554814999</v>
      </c>
      <c r="AC563">
        <v>13.2</v>
      </c>
      <c r="AD563">
        <v>97.693516287878793</v>
      </c>
      <c r="AE563">
        <v>0.4037</v>
      </c>
      <c r="AF563">
        <v>0.111564848160879</v>
      </c>
      <c r="AG563">
        <v>0.18080165669290699</v>
      </c>
      <c r="AH563">
        <v>0.29753093770922301</v>
      </c>
      <c r="AI563">
        <v>204.900232922703</v>
      </c>
      <c r="AJ563">
        <v>7.3134839344510496</v>
      </c>
      <c r="AK563">
        <v>1.1148210271354499</v>
      </c>
      <c r="AL563">
        <v>4.5172044052529996</v>
      </c>
      <c r="AM563">
        <v>1</v>
      </c>
      <c r="AN563">
        <v>1.10643697842372</v>
      </c>
      <c r="AO563">
        <v>112</v>
      </c>
      <c r="AP563">
        <v>6.3260340632603398E-2</v>
      </c>
      <c r="AQ563">
        <v>2.42</v>
      </c>
      <c r="AR563">
        <v>3.1208769215695402</v>
      </c>
      <c r="AS563">
        <v>-98471.049999999901</v>
      </c>
      <c r="AT563">
        <v>0.47142468026661599</v>
      </c>
      <c r="AU563">
        <v>17334056.550000001</v>
      </c>
    </row>
    <row r="564" spans="1:47" ht="15" x14ac:dyDescent="0.25">
      <c r="A564" s="150" t="s">
        <v>1324</v>
      </c>
      <c r="B564" s="150" t="s">
        <v>659</v>
      </c>
      <c r="C564" t="s">
        <v>210</v>
      </c>
      <c r="D564" t="s">
        <v>1561</v>
      </c>
      <c r="E564">
        <v>89.347999999999999</v>
      </c>
      <c r="F564" t="s">
        <v>1561</v>
      </c>
      <c r="G564" s="151">
        <v>-470549</v>
      </c>
      <c r="H564">
        <v>5.1741033132652403E-3</v>
      </c>
      <c r="I564">
        <v>-322262</v>
      </c>
      <c r="J564">
        <v>9.8670464432053708E-3</v>
      </c>
      <c r="K564">
        <v>0.65202081696087899</v>
      </c>
      <c r="L564" s="152">
        <v>162321.17310000001</v>
      </c>
      <c r="M564" s="151">
        <v>37206</v>
      </c>
      <c r="N564">
        <v>87</v>
      </c>
      <c r="O564">
        <v>87.17</v>
      </c>
      <c r="P564">
        <v>0</v>
      </c>
      <c r="Q564">
        <v>-99.02</v>
      </c>
      <c r="R564">
        <v>11529.3</v>
      </c>
      <c r="S564">
        <v>862.54694800000004</v>
      </c>
      <c r="T564">
        <v>1095.01431746253</v>
      </c>
      <c r="U564">
        <v>0.30996619212430399</v>
      </c>
      <c r="V564">
        <v>0.19009560277291701</v>
      </c>
      <c r="W564">
        <v>6.9561430991232302E-3</v>
      </c>
      <c r="X564">
        <v>9081.7000000000007</v>
      </c>
      <c r="Y564">
        <v>67.73</v>
      </c>
      <c r="Z564">
        <v>53128.844382105402</v>
      </c>
      <c r="AA564">
        <v>14.5352112676056</v>
      </c>
      <c r="AB564">
        <v>12.7350796988041</v>
      </c>
      <c r="AC564">
        <v>7.5</v>
      </c>
      <c r="AD564">
        <v>115.006259733333</v>
      </c>
      <c r="AE564">
        <v>0.23749999999999999</v>
      </c>
      <c r="AF564">
        <v>0.11060481338393501</v>
      </c>
      <c r="AG564">
        <v>0.17858155237134901</v>
      </c>
      <c r="AH564">
        <v>0.291114375072974</v>
      </c>
      <c r="AI564">
        <v>236.58770165864601</v>
      </c>
      <c r="AJ564">
        <v>7.8300759060705296</v>
      </c>
      <c r="AK564">
        <v>0.92477331085716497</v>
      </c>
      <c r="AL564">
        <v>2.96188246074838</v>
      </c>
      <c r="AM564">
        <v>0.5</v>
      </c>
      <c r="AN564">
        <v>0.96011338135664004</v>
      </c>
      <c r="AO564">
        <v>56</v>
      </c>
      <c r="AP564">
        <v>7.4626865671641798E-3</v>
      </c>
      <c r="AQ564">
        <v>4.4800000000000004</v>
      </c>
      <c r="AR564">
        <v>3.0846845209174498</v>
      </c>
      <c r="AS564">
        <v>28605.119999999999</v>
      </c>
      <c r="AT564">
        <v>0.51013004234884995</v>
      </c>
      <c r="AU564">
        <v>9944564.25</v>
      </c>
    </row>
    <row r="565" spans="1:47" ht="15" x14ac:dyDescent="0.25">
      <c r="A565" s="150" t="s">
        <v>1325</v>
      </c>
      <c r="B565" s="150" t="s">
        <v>391</v>
      </c>
      <c r="C565" t="s">
        <v>392</v>
      </c>
      <c r="D565" t="s">
        <v>1561</v>
      </c>
      <c r="E565">
        <v>94.628</v>
      </c>
      <c r="F565" t="s">
        <v>1561</v>
      </c>
      <c r="G565" s="151">
        <v>-443937</v>
      </c>
      <c r="H565">
        <v>0.19894878055485499</v>
      </c>
      <c r="I565">
        <v>-346144</v>
      </c>
      <c r="J565">
        <v>2.2397144055540902E-3</v>
      </c>
      <c r="K565">
        <v>0.734273374397305</v>
      </c>
      <c r="L565" s="152">
        <v>113710.04120000001</v>
      </c>
      <c r="M565" s="151">
        <v>34809</v>
      </c>
      <c r="N565">
        <v>80</v>
      </c>
      <c r="O565">
        <v>23.17</v>
      </c>
      <c r="P565">
        <v>0</v>
      </c>
      <c r="Q565">
        <v>-4.22</v>
      </c>
      <c r="R565">
        <v>11905.5</v>
      </c>
      <c r="S565">
        <v>1722.0990200000001</v>
      </c>
      <c r="T565">
        <v>2012.4880326249399</v>
      </c>
      <c r="U565">
        <v>0.315294783687874</v>
      </c>
      <c r="V565">
        <v>0.11451594113327999</v>
      </c>
      <c r="W565">
        <v>2.2949337721590499E-2</v>
      </c>
      <c r="X565">
        <v>10187.6</v>
      </c>
      <c r="Y565">
        <v>105.56</v>
      </c>
      <c r="Z565">
        <v>63179.6580143994</v>
      </c>
      <c r="AA565">
        <v>14.6016260162602</v>
      </c>
      <c r="AB565">
        <v>16.313935392194001</v>
      </c>
      <c r="AC565">
        <v>15</v>
      </c>
      <c r="AD565">
        <v>114.80660133333301</v>
      </c>
      <c r="AE565">
        <v>0.3206</v>
      </c>
      <c r="AF565">
        <v>0.112712789945229</v>
      </c>
      <c r="AG565">
        <v>0.15923559470562301</v>
      </c>
      <c r="AH565">
        <v>0.28696832496024199</v>
      </c>
      <c r="AI565">
        <v>177.21803244508001</v>
      </c>
      <c r="AJ565">
        <v>5.2731329316124196</v>
      </c>
      <c r="AK565">
        <v>1.5932783178837899</v>
      </c>
      <c r="AL565">
        <v>2.4460039582288902</v>
      </c>
      <c r="AM565">
        <v>1.5</v>
      </c>
      <c r="AN565">
        <v>1.9900148910145701</v>
      </c>
      <c r="AO565">
        <v>55</v>
      </c>
      <c r="AP565">
        <v>2.5012260912211901E-2</v>
      </c>
      <c r="AQ565">
        <v>14.64</v>
      </c>
      <c r="AR565">
        <v>3.26961343377942</v>
      </c>
      <c r="AS565">
        <v>77483.77</v>
      </c>
      <c r="AT565">
        <v>0.51091719452926698</v>
      </c>
      <c r="AU565">
        <v>20502406.329999998</v>
      </c>
    </row>
    <row r="566" spans="1:47" ht="15" x14ac:dyDescent="0.25">
      <c r="A566" s="150" t="s">
        <v>1326</v>
      </c>
      <c r="B566" s="150" t="s">
        <v>650</v>
      </c>
      <c r="C566" t="s">
        <v>648</v>
      </c>
      <c r="D566" t="s">
        <v>1561</v>
      </c>
      <c r="E566">
        <v>77.936000000000007</v>
      </c>
      <c r="F566" t="s">
        <v>1561</v>
      </c>
      <c r="G566" s="151">
        <v>520352</v>
      </c>
      <c r="H566">
        <v>0.36984927755409702</v>
      </c>
      <c r="I566">
        <v>520352</v>
      </c>
      <c r="J566">
        <v>2.7280845375206898E-2</v>
      </c>
      <c r="K566">
        <v>0.67893623816166604</v>
      </c>
      <c r="L566" s="152">
        <v>112800.29059999999</v>
      </c>
      <c r="M566" s="151">
        <v>33170.5</v>
      </c>
      <c r="N566">
        <v>25</v>
      </c>
      <c r="O566">
        <v>40.21</v>
      </c>
      <c r="P566">
        <v>5</v>
      </c>
      <c r="Q566">
        <v>11.36</v>
      </c>
      <c r="R566">
        <v>12022.9</v>
      </c>
      <c r="S566">
        <v>1753.149856</v>
      </c>
      <c r="T566">
        <v>2438.5745128097801</v>
      </c>
      <c r="U566">
        <v>0.999989753300359</v>
      </c>
      <c r="V566">
        <v>0.161650562859813</v>
      </c>
      <c r="W566">
        <v>0</v>
      </c>
      <c r="X566">
        <v>8643.6</v>
      </c>
      <c r="Y566">
        <v>99.63</v>
      </c>
      <c r="Z566">
        <v>61510.821439325497</v>
      </c>
      <c r="AA566">
        <v>13.8514851485149</v>
      </c>
      <c r="AB566">
        <v>17.596606002208201</v>
      </c>
      <c r="AC566">
        <v>14</v>
      </c>
      <c r="AD566">
        <v>125.224989714286</v>
      </c>
      <c r="AE566">
        <v>0.52239999999999998</v>
      </c>
      <c r="AF566">
        <v>0.109294458533267</v>
      </c>
      <c r="AG566">
        <v>0.20129958338094001</v>
      </c>
      <c r="AH566">
        <v>0.31401340000731198</v>
      </c>
      <c r="AI566">
        <v>127.81337501361899</v>
      </c>
      <c r="AJ566">
        <v>7.6844628161873603</v>
      </c>
      <c r="AK566">
        <v>1.29387279315946</v>
      </c>
      <c r="AL566">
        <v>4.9848158660454498</v>
      </c>
      <c r="AM566">
        <v>1.5</v>
      </c>
      <c r="AN566">
        <v>1.18679972819869</v>
      </c>
      <c r="AO566">
        <v>119</v>
      </c>
      <c r="AP566">
        <v>3.5497431106959403E-2</v>
      </c>
      <c r="AQ566">
        <v>4.5199999999999996</v>
      </c>
      <c r="AR566">
        <v>4.0410664291949798</v>
      </c>
      <c r="AS566">
        <v>-141569.22</v>
      </c>
      <c r="AT566">
        <v>0.41041367011735203</v>
      </c>
      <c r="AU566">
        <v>21077984.350000001</v>
      </c>
    </row>
    <row r="567" spans="1:47" ht="15" x14ac:dyDescent="0.25">
      <c r="A567" s="150" t="s">
        <v>1327</v>
      </c>
      <c r="B567" s="150" t="s">
        <v>761</v>
      </c>
      <c r="C567" t="s">
        <v>183</v>
      </c>
      <c r="D567" t="s">
        <v>1561</v>
      </c>
      <c r="E567">
        <v>105.221</v>
      </c>
      <c r="F567" t="s">
        <v>1561</v>
      </c>
      <c r="G567" s="151">
        <v>558110</v>
      </c>
      <c r="H567">
        <v>0.96976159171236698</v>
      </c>
      <c r="I567">
        <v>297558</v>
      </c>
      <c r="J567">
        <v>0</v>
      </c>
      <c r="K567">
        <v>0.77766524389381098</v>
      </c>
      <c r="L567" s="152">
        <v>214147.71460000001</v>
      </c>
      <c r="M567" s="151">
        <v>43708</v>
      </c>
      <c r="N567">
        <v>124</v>
      </c>
      <c r="O567">
        <v>33.159999999999997</v>
      </c>
      <c r="P567">
        <v>0</v>
      </c>
      <c r="Q567">
        <v>81.12</v>
      </c>
      <c r="R567">
        <v>11523.6</v>
      </c>
      <c r="S567">
        <v>1373.636841</v>
      </c>
      <c r="T567">
        <v>1507.88044671286</v>
      </c>
      <c r="U567">
        <v>0.16786160586093399</v>
      </c>
      <c r="V567">
        <v>8.5896125874218604E-2</v>
      </c>
      <c r="W567">
        <v>4.7341195328351E-3</v>
      </c>
      <c r="X567">
        <v>10497.7</v>
      </c>
      <c r="Y567">
        <v>81.81</v>
      </c>
      <c r="Z567">
        <v>61588.463757486803</v>
      </c>
      <c r="AA567">
        <v>15.3473684210526</v>
      </c>
      <c r="AB567">
        <v>16.790573780711401</v>
      </c>
      <c r="AC567">
        <v>10.33</v>
      </c>
      <c r="AD567">
        <v>132.97549283639901</v>
      </c>
      <c r="AE567">
        <v>0.2969</v>
      </c>
      <c r="AF567">
        <v>0.104882657617522</v>
      </c>
      <c r="AG567">
        <v>0.18321222129560599</v>
      </c>
      <c r="AH567">
        <v>0.28836823704134101</v>
      </c>
      <c r="AI567">
        <v>154.10404968892399</v>
      </c>
      <c r="AJ567">
        <v>5.2481662674848701</v>
      </c>
      <c r="AK567">
        <v>0.869447097783006</v>
      </c>
      <c r="AL567">
        <v>2.2811082136968999</v>
      </c>
      <c r="AM567">
        <v>2.2799999999999998</v>
      </c>
      <c r="AN567">
        <v>1.7805096624087799</v>
      </c>
      <c r="AO567">
        <v>50</v>
      </c>
      <c r="AP567">
        <v>4.31034482758621E-2</v>
      </c>
      <c r="AQ567">
        <v>10.84</v>
      </c>
      <c r="AR567">
        <v>3.0028511969326201</v>
      </c>
      <c r="AS567">
        <v>7956.9500000000098</v>
      </c>
      <c r="AT567">
        <v>0.26348545884212599</v>
      </c>
      <c r="AU567">
        <v>15829222.16</v>
      </c>
    </row>
    <row r="568" spans="1:47" ht="15" x14ac:dyDescent="0.25">
      <c r="A568" s="150" t="s">
        <v>1328</v>
      </c>
      <c r="B568" s="150" t="s">
        <v>641</v>
      </c>
      <c r="C568" t="s">
        <v>384</v>
      </c>
      <c r="D568" t="s">
        <v>1561</v>
      </c>
      <c r="E568">
        <v>95.466999999999999</v>
      </c>
      <c r="F568" t="s">
        <v>1561</v>
      </c>
      <c r="G568" s="151">
        <v>348103</v>
      </c>
      <c r="H568">
        <v>0.57630475399957204</v>
      </c>
      <c r="I568">
        <v>324121</v>
      </c>
      <c r="J568">
        <v>0</v>
      </c>
      <c r="K568">
        <v>0.62641646879799895</v>
      </c>
      <c r="L568" s="152">
        <v>196667.66200000001</v>
      </c>
      <c r="M568" s="151">
        <v>33949.5</v>
      </c>
      <c r="N568">
        <v>54</v>
      </c>
      <c r="O568">
        <v>21.28</v>
      </c>
      <c r="P568">
        <v>0</v>
      </c>
      <c r="Q568">
        <v>27.84</v>
      </c>
      <c r="R568">
        <v>15246.7</v>
      </c>
      <c r="S568">
        <v>853.740005</v>
      </c>
      <c r="T568">
        <v>1032.96362106843</v>
      </c>
      <c r="U568">
        <v>0.28742246885806899</v>
      </c>
      <c r="V568">
        <v>0.181920446611846</v>
      </c>
      <c r="W568">
        <v>1.00906868010712E-2</v>
      </c>
      <c r="X568">
        <v>12601.4</v>
      </c>
      <c r="Y568">
        <v>67.73</v>
      </c>
      <c r="Z568">
        <v>58703.067326147902</v>
      </c>
      <c r="AA568">
        <v>15.056338028169</v>
      </c>
      <c r="AB568">
        <v>12.6050495349181</v>
      </c>
      <c r="AC568">
        <v>9</v>
      </c>
      <c r="AD568">
        <v>94.860000555555601</v>
      </c>
      <c r="AE568">
        <v>0.33250000000000002</v>
      </c>
      <c r="AF568">
        <v>0.100789251470578</v>
      </c>
      <c r="AG568">
        <v>0.21253443917055301</v>
      </c>
      <c r="AH568">
        <v>0.31334980437350801</v>
      </c>
      <c r="AI568">
        <v>300.99796014595802</v>
      </c>
      <c r="AJ568">
        <v>5.1004900884914397</v>
      </c>
      <c r="AK568">
        <v>1.0226851354611799</v>
      </c>
      <c r="AL568">
        <v>1.8681857308521499</v>
      </c>
      <c r="AM568">
        <v>0.5</v>
      </c>
      <c r="AN568">
        <v>2.2681659383817401</v>
      </c>
      <c r="AO568">
        <v>176</v>
      </c>
      <c r="AP568">
        <v>6.7484662576687102E-2</v>
      </c>
      <c r="AQ568">
        <v>2.4300000000000002</v>
      </c>
      <c r="AR568">
        <v>3.2373711008920201</v>
      </c>
      <c r="AS568">
        <v>-69487.7</v>
      </c>
      <c r="AT568">
        <v>0.782947184644737</v>
      </c>
      <c r="AU568">
        <v>13016753.9</v>
      </c>
    </row>
    <row r="569" spans="1:47" ht="15" x14ac:dyDescent="0.25">
      <c r="A569" s="150" t="s">
        <v>1329</v>
      </c>
      <c r="B569" s="150" t="s">
        <v>414</v>
      </c>
      <c r="C569" t="s">
        <v>282</v>
      </c>
      <c r="D569" t="s">
        <v>1561</v>
      </c>
      <c r="E569">
        <v>92.787000000000006</v>
      </c>
      <c r="F569" t="s">
        <v>1561</v>
      </c>
      <c r="G569" s="151">
        <v>147877</v>
      </c>
      <c r="H569">
        <v>0.68319125588183105</v>
      </c>
      <c r="I569">
        <v>147877</v>
      </c>
      <c r="J569">
        <v>0</v>
      </c>
      <c r="K569">
        <v>0.69812073632887495</v>
      </c>
      <c r="L569" s="152">
        <v>154458.2433</v>
      </c>
      <c r="M569" s="151">
        <v>38728</v>
      </c>
      <c r="N569">
        <v>28</v>
      </c>
      <c r="O569">
        <v>8.1</v>
      </c>
      <c r="P569">
        <v>0</v>
      </c>
      <c r="Q569">
        <v>30.27</v>
      </c>
      <c r="R569">
        <v>15444.9</v>
      </c>
      <c r="S569">
        <v>488.88981100000001</v>
      </c>
      <c r="T569">
        <v>572.28339002889004</v>
      </c>
      <c r="U569">
        <v>0.15108718434714899</v>
      </c>
      <c r="V569">
        <v>0.13368361035448101</v>
      </c>
      <c r="W569">
        <v>0</v>
      </c>
      <c r="X569">
        <v>13194.2</v>
      </c>
      <c r="Y569">
        <v>38.590000000000003</v>
      </c>
      <c r="Z569">
        <v>59934.938066856703</v>
      </c>
      <c r="AA569">
        <v>15.459016393442599</v>
      </c>
      <c r="AB569">
        <v>12.668821223114801</v>
      </c>
      <c r="AC569">
        <v>4.2</v>
      </c>
      <c r="AD569">
        <v>116.40233595238099</v>
      </c>
      <c r="AE569">
        <v>0.23749999999999999</v>
      </c>
      <c r="AF569">
        <v>0.11633351245451</v>
      </c>
      <c r="AG569">
        <v>0.18176591778395801</v>
      </c>
      <c r="AH569">
        <v>0.30247970426887799</v>
      </c>
      <c r="AI569">
        <v>276.79243247718199</v>
      </c>
      <c r="AJ569">
        <v>6.8495466335602</v>
      </c>
      <c r="AK569">
        <v>1.1684701561472399</v>
      </c>
      <c r="AL569">
        <v>2.9416018208555998</v>
      </c>
      <c r="AM569">
        <v>5.4</v>
      </c>
      <c r="AN569">
        <v>0.91818528473966499</v>
      </c>
      <c r="AO569">
        <v>63</v>
      </c>
      <c r="AP569">
        <v>0.211805555555556</v>
      </c>
      <c r="AQ569">
        <v>1.76</v>
      </c>
      <c r="AR569">
        <v>4.81624671477039</v>
      </c>
      <c r="AS569">
        <v>-42732.88</v>
      </c>
      <c r="AT569">
        <v>0.38989699187383298</v>
      </c>
      <c r="AU569">
        <v>7550850</v>
      </c>
    </row>
    <row r="570" spans="1:47" ht="15" x14ac:dyDescent="0.25">
      <c r="A570" s="150" t="s">
        <v>1330</v>
      </c>
      <c r="B570" s="150" t="s">
        <v>745</v>
      </c>
      <c r="C570" t="s">
        <v>192</v>
      </c>
      <c r="D570" t="s">
        <v>1561</v>
      </c>
      <c r="E570">
        <v>96.721999999999994</v>
      </c>
      <c r="F570" t="s">
        <v>1561</v>
      </c>
      <c r="G570" s="151">
        <v>474122</v>
      </c>
      <c r="H570">
        <v>0.51738029773010097</v>
      </c>
      <c r="I570">
        <v>474122</v>
      </c>
      <c r="J570">
        <v>0</v>
      </c>
      <c r="K570">
        <v>0.69320058581345601</v>
      </c>
      <c r="L570" s="152">
        <v>137407.25779999999</v>
      </c>
      <c r="M570" s="151">
        <v>33049.5</v>
      </c>
      <c r="N570">
        <v>2</v>
      </c>
      <c r="O570">
        <v>16.2</v>
      </c>
      <c r="P570">
        <v>0</v>
      </c>
      <c r="Q570">
        <v>271.77999999999997</v>
      </c>
      <c r="R570">
        <v>11751.6</v>
      </c>
      <c r="S570">
        <v>947.55885799999999</v>
      </c>
      <c r="T570">
        <v>1160.42698725422</v>
      </c>
      <c r="U570">
        <v>0.41896910112574798</v>
      </c>
      <c r="V570">
        <v>0.15739024519783401</v>
      </c>
      <c r="W570">
        <v>0</v>
      </c>
      <c r="X570">
        <v>9595.9</v>
      </c>
      <c r="Y570">
        <v>59.45</v>
      </c>
      <c r="Z570">
        <v>60649.591925988199</v>
      </c>
      <c r="AA570">
        <v>12.1733333333333</v>
      </c>
      <c r="AB570">
        <v>15.9387528679563</v>
      </c>
      <c r="AC570">
        <v>9.1300000000000008</v>
      </c>
      <c r="AD570">
        <v>103.78519802847801</v>
      </c>
      <c r="AE570">
        <v>0.2969</v>
      </c>
      <c r="AF570">
        <v>0.115632371329638</v>
      </c>
      <c r="AG570">
        <v>0.125373107066138</v>
      </c>
      <c r="AH570">
        <v>0.25048656431099903</v>
      </c>
      <c r="AI570">
        <v>167.11679560912299</v>
      </c>
      <c r="AJ570">
        <v>11.909092975819799</v>
      </c>
      <c r="AK570">
        <v>1.82072628873466</v>
      </c>
      <c r="AL570">
        <v>4.4270534186279997</v>
      </c>
      <c r="AM570">
        <v>1</v>
      </c>
      <c r="AN570">
        <v>0.62536763627122305</v>
      </c>
      <c r="AO570">
        <v>13</v>
      </c>
      <c r="AP570">
        <v>7.9129574678536096E-2</v>
      </c>
      <c r="AQ570">
        <v>15</v>
      </c>
      <c r="AR570">
        <v>2.1282592787782999</v>
      </c>
      <c r="AS570">
        <v>163719.1</v>
      </c>
      <c r="AT570">
        <v>0.503029438198762</v>
      </c>
      <c r="AU570">
        <v>11135366.98</v>
      </c>
    </row>
    <row r="571" spans="1:47" ht="15" x14ac:dyDescent="0.25">
      <c r="A571" s="150" t="s">
        <v>1331</v>
      </c>
      <c r="B571" s="150" t="s">
        <v>393</v>
      </c>
      <c r="C571" t="s">
        <v>173</v>
      </c>
      <c r="D571" t="s">
        <v>1561</v>
      </c>
      <c r="E571">
        <v>84.331999999999994</v>
      </c>
      <c r="F571" t="s">
        <v>1561</v>
      </c>
      <c r="G571" s="151">
        <v>458633</v>
      </c>
      <c r="H571">
        <v>0.33682146156112402</v>
      </c>
      <c r="I571">
        <v>428464</v>
      </c>
      <c r="J571">
        <v>3.5928141180937199E-3</v>
      </c>
      <c r="K571">
        <v>0.62529974468809502</v>
      </c>
      <c r="L571" s="152">
        <v>203291.8303</v>
      </c>
      <c r="M571" s="151">
        <v>35958</v>
      </c>
      <c r="N571">
        <v>59</v>
      </c>
      <c r="O571">
        <v>38.479999999999997</v>
      </c>
      <c r="P571">
        <v>9</v>
      </c>
      <c r="Q571">
        <v>-54.7</v>
      </c>
      <c r="R571">
        <v>15619.2</v>
      </c>
      <c r="S571">
        <v>894.17306099999996</v>
      </c>
      <c r="T571">
        <v>1061.57783030818</v>
      </c>
      <c r="U571">
        <v>0.30588377119538401</v>
      </c>
      <c r="V571">
        <v>0.14970555683068201</v>
      </c>
      <c r="W571">
        <v>1.0525669370395E-3</v>
      </c>
      <c r="X571">
        <v>13156.1</v>
      </c>
      <c r="Y571">
        <v>57.12</v>
      </c>
      <c r="Z571">
        <v>58153.485994397801</v>
      </c>
      <c r="AA571">
        <v>15.1012658227848</v>
      </c>
      <c r="AB571">
        <v>15.654290283613401</v>
      </c>
      <c r="AC571">
        <v>7.5</v>
      </c>
      <c r="AD571">
        <v>119.22307480000001</v>
      </c>
      <c r="AE571">
        <v>0.26119999999999999</v>
      </c>
      <c r="AF571">
        <v>0.118680425875674</v>
      </c>
      <c r="AG571">
        <v>0.168483083289377</v>
      </c>
      <c r="AH571">
        <v>0.28672689571165999</v>
      </c>
      <c r="AI571">
        <v>221.59804252926401</v>
      </c>
      <c r="AJ571">
        <v>5.56924974892378</v>
      </c>
      <c r="AK571">
        <v>1.5547010552771401</v>
      </c>
      <c r="AL571">
        <v>2.86143666066102</v>
      </c>
      <c r="AM571">
        <v>0.5</v>
      </c>
      <c r="AN571">
        <v>0.81940523203747295</v>
      </c>
      <c r="AO571">
        <v>68</v>
      </c>
      <c r="AP571">
        <v>5.8407079646017698E-2</v>
      </c>
      <c r="AQ571">
        <v>1.91</v>
      </c>
      <c r="AR571">
        <v>2.9704537240662101</v>
      </c>
      <c r="AS571">
        <v>47607.35</v>
      </c>
      <c r="AT571">
        <v>0.48515341160687397</v>
      </c>
      <c r="AU571">
        <v>13966246.49</v>
      </c>
    </row>
    <row r="572" spans="1:47" ht="15" x14ac:dyDescent="0.25">
      <c r="A572" s="150" t="s">
        <v>1332</v>
      </c>
      <c r="B572" s="150" t="s">
        <v>318</v>
      </c>
      <c r="C572" t="s">
        <v>208</v>
      </c>
      <c r="D572" t="s">
        <v>1561</v>
      </c>
      <c r="E572">
        <v>81.314999999999998</v>
      </c>
      <c r="F572" t="s">
        <v>1561</v>
      </c>
      <c r="G572" s="151">
        <v>-296237</v>
      </c>
      <c r="H572">
        <v>0.47514057643558999</v>
      </c>
      <c r="I572">
        <v>-296237</v>
      </c>
      <c r="J572">
        <v>0</v>
      </c>
      <c r="K572">
        <v>0.68913044809380597</v>
      </c>
      <c r="L572" s="152">
        <v>89240.727100000004</v>
      </c>
      <c r="M572" s="151">
        <v>30325</v>
      </c>
      <c r="N572">
        <v>52</v>
      </c>
      <c r="O572">
        <v>31.14</v>
      </c>
      <c r="P572">
        <v>19.84</v>
      </c>
      <c r="Q572">
        <v>-113.42</v>
      </c>
      <c r="R572">
        <v>15394</v>
      </c>
      <c r="S572">
        <v>1255.1741569999999</v>
      </c>
      <c r="T572">
        <v>1765.85629867426</v>
      </c>
      <c r="U572">
        <v>0.99528291046444906</v>
      </c>
      <c r="V572">
        <v>0.17915179667110201</v>
      </c>
      <c r="W572">
        <v>7.95787137906557E-4</v>
      </c>
      <c r="X572">
        <v>10942.1</v>
      </c>
      <c r="Y572">
        <v>101.26</v>
      </c>
      <c r="Z572">
        <v>58565.692277305898</v>
      </c>
      <c r="AA572">
        <v>13.396694214876</v>
      </c>
      <c r="AB572">
        <v>12.3955575449338</v>
      </c>
      <c r="AC572">
        <v>7.85</v>
      </c>
      <c r="AD572">
        <v>159.89479707006399</v>
      </c>
      <c r="AE572">
        <v>0.51060000000000005</v>
      </c>
      <c r="AF572">
        <v>0.104220240149672</v>
      </c>
      <c r="AG572">
        <v>0.20285361732328799</v>
      </c>
      <c r="AH572">
        <v>0.31097781610653902</v>
      </c>
      <c r="AI572">
        <v>226.33671862636999</v>
      </c>
      <c r="AJ572">
        <v>9.3361820818608106</v>
      </c>
      <c r="AK572">
        <v>1.1743685144249001</v>
      </c>
      <c r="AL572">
        <v>3.2583401151739602</v>
      </c>
      <c r="AM572">
        <v>0.5</v>
      </c>
      <c r="AN572">
        <v>1.75227614557833</v>
      </c>
      <c r="AO572">
        <v>85</v>
      </c>
      <c r="AP572">
        <v>3.515625E-2</v>
      </c>
      <c r="AQ572">
        <v>8.02</v>
      </c>
      <c r="AR572">
        <v>3.07242606290548</v>
      </c>
      <c r="AS572">
        <v>8091.1700000000401</v>
      </c>
      <c r="AT572">
        <v>0.58595233029660099</v>
      </c>
      <c r="AU572">
        <v>19322101.91</v>
      </c>
    </row>
    <row r="573" spans="1:47" ht="15" x14ac:dyDescent="0.25">
      <c r="A573" s="150" t="s">
        <v>1333</v>
      </c>
      <c r="B573" s="150" t="s">
        <v>319</v>
      </c>
      <c r="C573" t="s">
        <v>168</v>
      </c>
      <c r="D573" t="s">
        <v>1561</v>
      </c>
      <c r="E573">
        <v>83.099000000000004</v>
      </c>
      <c r="F573" t="s">
        <v>1561</v>
      </c>
      <c r="G573" s="151">
        <v>-1509443</v>
      </c>
      <c r="H573">
        <v>0.185011444252872</v>
      </c>
      <c r="I573">
        <v>-1396454</v>
      </c>
      <c r="J573">
        <v>5.8126785745188002E-2</v>
      </c>
      <c r="K573">
        <v>0.83191903680650203</v>
      </c>
      <c r="L573" s="152">
        <v>76555.164699999994</v>
      </c>
      <c r="M573" s="151">
        <v>29290.5</v>
      </c>
      <c r="N573">
        <v>0</v>
      </c>
      <c r="O573">
        <v>15.79</v>
      </c>
      <c r="P573">
        <v>0</v>
      </c>
      <c r="Q573">
        <v>-24.83</v>
      </c>
      <c r="R573">
        <v>17301.599999999999</v>
      </c>
      <c r="S573">
        <v>689.21508300000005</v>
      </c>
      <c r="T573">
        <v>933.23862361016904</v>
      </c>
      <c r="U573">
        <v>1</v>
      </c>
      <c r="V573">
        <v>0.15320989717806299</v>
      </c>
      <c r="W573">
        <v>0</v>
      </c>
      <c r="X573">
        <v>12777.6</v>
      </c>
      <c r="Y573">
        <v>66.319999999999993</v>
      </c>
      <c r="Z573">
        <v>57078.529402895001</v>
      </c>
      <c r="AA573">
        <v>10.438356164383601</v>
      </c>
      <c r="AB573">
        <v>10.3922660283474</v>
      </c>
      <c r="AC573">
        <v>6</v>
      </c>
      <c r="AD573">
        <v>114.8691805</v>
      </c>
      <c r="AE573">
        <v>0.23749999999999999</v>
      </c>
      <c r="AF573">
        <v>0.107936230063319</v>
      </c>
      <c r="AG573">
        <v>0.228884281691077</v>
      </c>
      <c r="AH573">
        <v>0.34365903606109299</v>
      </c>
      <c r="AI573">
        <v>282.189123246451</v>
      </c>
      <c r="AJ573">
        <v>5.8288869293379104</v>
      </c>
      <c r="AK573">
        <v>0.79370391127518802</v>
      </c>
      <c r="AL573">
        <v>3.9186088159227501</v>
      </c>
      <c r="AM573">
        <v>4.5</v>
      </c>
      <c r="AN573">
        <v>1.4854077997478601</v>
      </c>
      <c r="AO573">
        <v>10</v>
      </c>
      <c r="AP573">
        <v>6.2597809076682304E-2</v>
      </c>
      <c r="AQ573">
        <v>13.8</v>
      </c>
      <c r="AR573">
        <v>3.9301809090620901</v>
      </c>
      <c r="AS573">
        <v>-67606.02</v>
      </c>
      <c r="AT573">
        <v>0.63531207814073098</v>
      </c>
      <c r="AU573">
        <v>11924540.880000001</v>
      </c>
    </row>
    <row r="574" spans="1:47" ht="15" x14ac:dyDescent="0.25">
      <c r="A574" s="150" t="s">
        <v>1334</v>
      </c>
      <c r="B574" s="150" t="s">
        <v>593</v>
      </c>
      <c r="C574" t="s">
        <v>136</v>
      </c>
      <c r="D574" t="s">
        <v>1561</v>
      </c>
      <c r="E574">
        <v>93.408000000000001</v>
      </c>
      <c r="F574" t="s">
        <v>1561</v>
      </c>
      <c r="G574" s="151">
        <v>1165171</v>
      </c>
      <c r="H574">
        <v>0.16532355259864001</v>
      </c>
      <c r="I574">
        <v>1165171</v>
      </c>
      <c r="J574">
        <v>6.1747927486935804E-3</v>
      </c>
      <c r="K574">
        <v>0.73514090553563305</v>
      </c>
      <c r="L574" s="152">
        <v>157970.04759999999</v>
      </c>
      <c r="M574" s="151">
        <v>33143</v>
      </c>
      <c r="N574">
        <v>97</v>
      </c>
      <c r="O574">
        <v>52.07</v>
      </c>
      <c r="P574">
        <v>0</v>
      </c>
      <c r="Q574">
        <v>143.88999999999999</v>
      </c>
      <c r="R574">
        <v>11315.3</v>
      </c>
      <c r="S574">
        <v>1739.075319</v>
      </c>
      <c r="T574">
        <v>2071.5852276298501</v>
      </c>
      <c r="U574">
        <v>0.322316350462794</v>
      </c>
      <c r="V574">
        <v>0.14157802155548799</v>
      </c>
      <c r="W574">
        <v>3.6056753445306098E-3</v>
      </c>
      <c r="X574">
        <v>9499</v>
      </c>
      <c r="Y574">
        <v>124.04</v>
      </c>
      <c r="Z574">
        <v>57401.156239922602</v>
      </c>
      <c r="AA574">
        <v>14.575539568345301</v>
      </c>
      <c r="AB574">
        <v>14.020278289261499</v>
      </c>
      <c r="AC574">
        <v>13.13</v>
      </c>
      <c r="AD574">
        <v>132.450519345011</v>
      </c>
      <c r="AE574">
        <v>0.36809999999999998</v>
      </c>
      <c r="AF574">
        <v>0.11199083135176401</v>
      </c>
      <c r="AG574">
        <v>0.17780555975585199</v>
      </c>
      <c r="AH574">
        <v>0.29115831247769602</v>
      </c>
      <c r="AI574">
        <v>215.137893058673</v>
      </c>
      <c r="AJ574">
        <v>4.50398804194141</v>
      </c>
      <c r="AK574">
        <v>1.11220395519336</v>
      </c>
      <c r="AL574">
        <v>2.17144659366389</v>
      </c>
      <c r="AM574">
        <v>0.5</v>
      </c>
      <c r="AN574">
        <v>1.32916258057359</v>
      </c>
      <c r="AO574">
        <v>111</v>
      </c>
      <c r="AP574">
        <v>0.10664229128580099</v>
      </c>
      <c r="AQ574">
        <v>5.8</v>
      </c>
      <c r="AR574">
        <v>3.84452601739549</v>
      </c>
      <c r="AS574">
        <v>-68043.08</v>
      </c>
      <c r="AT574">
        <v>0.47166189215267401</v>
      </c>
      <c r="AU574">
        <v>19678078.260000002</v>
      </c>
    </row>
    <row r="575" spans="1:47" ht="15" x14ac:dyDescent="0.25">
      <c r="A575" s="150" t="s">
        <v>1335</v>
      </c>
      <c r="B575" s="150" t="s">
        <v>321</v>
      </c>
      <c r="C575" t="s">
        <v>141</v>
      </c>
      <c r="D575" t="s">
        <v>1561</v>
      </c>
      <c r="E575">
        <v>76.168000000000006</v>
      </c>
      <c r="F575" t="s">
        <v>1561</v>
      </c>
      <c r="G575" s="151">
        <v>3751268</v>
      </c>
      <c r="H575">
        <v>0.36141001043839699</v>
      </c>
      <c r="I575">
        <v>2969947</v>
      </c>
      <c r="J575">
        <v>3.1418661244159798E-3</v>
      </c>
      <c r="K575">
        <v>0.74919150726797101</v>
      </c>
      <c r="L575" s="152">
        <v>113731.7671</v>
      </c>
      <c r="M575" s="151">
        <v>33113</v>
      </c>
      <c r="N575">
        <v>136</v>
      </c>
      <c r="O575">
        <v>174.34</v>
      </c>
      <c r="P575">
        <v>1</v>
      </c>
      <c r="Q575">
        <v>132.69</v>
      </c>
      <c r="R575">
        <v>13971.9</v>
      </c>
      <c r="S575">
        <v>3274.1401599999999</v>
      </c>
      <c r="T575">
        <v>4279.6651107687703</v>
      </c>
      <c r="U575">
        <v>0.59186153777851702</v>
      </c>
      <c r="V575">
        <v>0.191138777944069</v>
      </c>
      <c r="W575">
        <v>7.4656682076799097E-2</v>
      </c>
      <c r="X575">
        <v>10689.1</v>
      </c>
      <c r="Y575">
        <v>230.44</v>
      </c>
      <c r="Z575">
        <v>69355.4370768964</v>
      </c>
      <c r="AA575">
        <v>14.972762645914401</v>
      </c>
      <c r="AB575">
        <v>14.208211074466201</v>
      </c>
      <c r="AC575">
        <v>21</v>
      </c>
      <c r="AD575">
        <v>155.911436190476</v>
      </c>
      <c r="AE575">
        <v>0.33250000000000002</v>
      </c>
      <c r="AF575">
        <v>0.112213804177618</v>
      </c>
      <c r="AG575">
        <v>0.17639060656911901</v>
      </c>
      <c r="AH575">
        <v>0.29237691812184202</v>
      </c>
      <c r="AI575">
        <v>192.81428685081099</v>
      </c>
      <c r="AJ575">
        <v>4.7706130514604004</v>
      </c>
      <c r="AK575">
        <v>0.670731410214779</v>
      </c>
      <c r="AL575">
        <v>2.8279870457990701</v>
      </c>
      <c r="AM575">
        <v>2.5</v>
      </c>
      <c r="AN575">
        <v>0.13331259878593801</v>
      </c>
      <c r="AO575">
        <v>10</v>
      </c>
      <c r="AP575">
        <v>0</v>
      </c>
      <c r="AQ575">
        <v>11.4</v>
      </c>
      <c r="AR575">
        <v>4.6347629357994</v>
      </c>
      <c r="AS575">
        <v>-484618.92</v>
      </c>
      <c r="AT575">
        <v>0.264644545129471</v>
      </c>
      <c r="AU575">
        <v>45745919.310000002</v>
      </c>
    </row>
    <row r="576" spans="1:47" ht="15" x14ac:dyDescent="0.25">
      <c r="A576" s="150" t="s">
        <v>1336</v>
      </c>
      <c r="B576" s="150" t="s">
        <v>444</v>
      </c>
      <c r="C576" t="s">
        <v>375</v>
      </c>
      <c r="D576" t="s">
        <v>1561</v>
      </c>
      <c r="E576">
        <v>87.358000000000004</v>
      </c>
      <c r="F576" t="s">
        <v>1561</v>
      </c>
      <c r="G576" s="151">
        <v>-175446</v>
      </c>
      <c r="H576">
        <v>8.0600137830405594E-2</v>
      </c>
      <c r="I576">
        <v>-175446</v>
      </c>
      <c r="J576">
        <v>0.13119008486585501</v>
      </c>
      <c r="K576">
        <v>0.67833804319366098</v>
      </c>
      <c r="L576" s="152">
        <v>164930.5221</v>
      </c>
      <c r="M576" s="151">
        <v>38746.5</v>
      </c>
      <c r="N576">
        <v>449</v>
      </c>
      <c r="O576">
        <v>313.63</v>
      </c>
      <c r="P576">
        <v>0</v>
      </c>
      <c r="Q576">
        <v>-256.58</v>
      </c>
      <c r="R576">
        <v>10424.9</v>
      </c>
      <c r="S576">
        <v>7821.3431909999999</v>
      </c>
      <c r="T576">
        <v>9517.76536755093</v>
      </c>
      <c r="U576">
        <v>0.28624841594679501</v>
      </c>
      <c r="V576">
        <v>0.145891368289915</v>
      </c>
      <c r="W576">
        <v>1.72015116476175E-2</v>
      </c>
      <c r="X576">
        <v>8566.7999999999993</v>
      </c>
      <c r="Y576">
        <v>447.35</v>
      </c>
      <c r="Z576">
        <v>65909.602011847601</v>
      </c>
      <c r="AA576">
        <v>13.342612419700201</v>
      </c>
      <c r="AB576">
        <v>17.4837223449201</v>
      </c>
      <c r="AC576">
        <v>36.380000000000003</v>
      </c>
      <c r="AD576">
        <v>214.990192166025</v>
      </c>
      <c r="AE576">
        <v>0.33250000000000002</v>
      </c>
      <c r="AF576">
        <v>0.118380455286328</v>
      </c>
      <c r="AG576">
        <v>0.17990656897521901</v>
      </c>
      <c r="AH576">
        <v>0.300058165143191</v>
      </c>
      <c r="AI576">
        <v>119.23041570060199</v>
      </c>
      <c r="AJ576">
        <v>6.2675459335879804</v>
      </c>
      <c r="AK576">
        <v>1.1723699415147</v>
      </c>
      <c r="AL576">
        <v>3.7541212299285198</v>
      </c>
      <c r="AM576">
        <v>4.2</v>
      </c>
      <c r="AN576">
        <v>0.946673745924411</v>
      </c>
      <c r="AO576">
        <v>47</v>
      </c>
      <c r="AP576">
        <v>0.17466410748560501</v>
      </c>
      <c r="AQ576">
        <v>55.74</v>
      </c>
      <c r="AR576">
        <v>3.0243011761747201</v>
      </c>
      <c r="AS576">
        <v>-2017.5699999998301</v>
      </c>
      <c r="AT576">
        <v>0.37417557113759398</v>
      </c>
      <c r="AU576">
        <v>81536502.909999996</v>
      </c>
    </row>
    <row r="577" spans="1:47" ht="15" x14ac:dyDescent="0.25">
      <c r="A577" s="150" t="s">
        <v>1337</v>
      </c>
      <c r="B577" s="150" t="s">
        <v>506</v>
      </c>
      <c r="C577" t="s">
        <v>502</v>
      </c>
      <c r="D577" t="s">
        <v>1561</v>
      </c>
      <c r="E577">
        <v>104.248</v>
      </c>
      <c r="F577" t="s">
        <v>1561</v>
      </c>
      <c r="G577" s="151">
        <v>6789983</v>
      </c>
      <c r="H577">
        <v>0.63186459996880695</v>
      </c>
      <c r="I577">
        <v>6936548</v>
      </c>
      <c r="J577">
        <v>0</v>
      </c>
      <c r="K577">
        <v>0.62436844743642606</v>
      </c>
      <c r="L577" s="152">
        <v>389281.7072</v>
      </c>
      <c r="M577" s="151">
        <v>49964.5</v>
      </c>
      <c r="N577">
        <v>117</v>
      </c>
      <c r="O577">
        <v>54.14</v>
      </c>
      <c r="P577">
        <v>0</v>
      </c>
      <c r="Q577">
        <v>-28.53</v>
      </c>
      <c r="R577">
        <v>14320.6</v>
      </c>
      <c r="S577">
        <v>2026.350189</v>
      </c>
      <c r="T577">
        <v>2314.5575055633999</v>
      </c>
      <c r="U577">
        <v>0.13276346233755601</v>
      </c>
      <c r="V577">
        <v>0.11436267248276701</v>
      </c>
      <c r="W577">
        <v>7.4960661204843699E-3</v>
      </c>
      <c r="X577">
        <v>12537.4</v>
      </c>
      <c r="Y577">
        <v>129.34</v>
      </c>
      <c r="Z577">
        <v>80598.960878305195</v>
      </c>
      <c r="AA577">
        <v>17.383561643835598</v>
      </c>
      <c r="AB577">
        <v>15.6668485310036</v>
      </c>
      <c r="AC577">
        <v>14</v>
      </c>
      <c r="AD577">
        <v>144.73929921428601</v>
      </c>
      <c r="AE577">
        <v>0.61739999999999995</v>
      </c>
      <c r="AF577">
        <v>0.11342038724935601</v>
      </c>
      <c r="AG577">
        <v>0.15723399592474399</v>
      </c>
      <c r="AH577">
        <v>0.27685834748898103</v>
      </c>
      <c r="AI577">
        <v>267.21245071031501</v>
      </c>
      <c r="AJ577">
        <v>5.9669632257611704</v>
      </c>
      <c r="AK577">
        <v>0.91265383237359299</v>
      </c>
      <c r="AL577">
        <v>3.36716623019728</v>
      </c>
      <c r="AM577">
        <v>1</v>
      </c>
      <c r="AN577">
        <v>0.90085784522004297</v>
      </c>
      <c r="AO577">
        <v>47</v>
      </c>
      <c r="AP577">
        <v>0.115477145148356</v>
      </c>
      <c r="AQ577">
        <v>14.94</v>
      </c>
      <c r="AR577">
        <v>3.22639894298527</v>
      </c>
      <c r="AS577">
        <v>-485.969999999972</v>
      </c>
      <c r="AT577">
        <v>0.21033438021956399</v>
      </c>
      <c r="AU577">
        <v>29018627.100000001</v>
      </c>
    </row>
    <row r="578" spans="1:47" ht="15" x14ac:dyDescent="0.25">
      <c r="A578" s="150" t="s">
        <v>1338</v>
      </c>
      <c r="B578" s="150" t="s">
        <v>538</v>
      </c>
      <c r="C578" t="s">
        <v>537</v>
      </c>
      <c r="D578" t="s">
        <v>1561</v>
      </c>
      <c r="E578">
        <v>90.513000000000005</v>
      </c>
      <c r="F578" t="s">
        <v>1561</v>
      </c>
      <c r="G578" s="151">
        <v>897906</v>
      </c>
      <c r="H578">
        <v>0.48641949794760803</v>
      </c>
      <c r="I578">
        <v>540330</v>
      </c>
      <c r="J578">
        <v>0</v>
      </c>
      <c r="K578">
        <v>0.77110378882245001</v>
      </c>
      <c r="L578" s="152">
        <v>222649.63200000001</v>
      </c>
      <c r="M578" s="151">
        <v>30543</v>
      </c>
      <c r="N578">
        <v>251</v>
      </c>
      <c r="O578">
        <v>17.670000000000002</v>
      </c>
      <c r="P578">
        <v>0</v>
      </c>
      <c r="Q578">
        <v>-62.2</v>
      </c>
      <c r="R578">
        <v>13314.6</v>
      </c>
      <c r="S578">
        <v>1883.3649310000001</v>
      </c>
      <c r="T578">
        <v>2246.4977080572799</v>
      </c>
      <c r="U578">
        <v>0.386497042085998</v>
      </c>
      <c r="V578">
        <v>0.17146715736526599</v>
      </c>
      <c r="W578">
        <v>9.7734022212182699E-3</v>
      </c>
      <c r="X578">
        <v>11162.4</v>
      </c>
      <c r="Y578">
        <v>144.28</v>
      </c>
      <c r="Z578">
        <v>60647.687829221002</v>
      </c>
      <c r="AA578">
        <v>15.4109589041096</v>
      </c>
      <c r="AB578">
        <v>13.053541246188001</v>
      </c>
      <c r="AC578">
        <v>17</v>
      </c>
      <c r="AD578">
        <v>110.78617241176499</v>
      </c>
      <c r="AE578">
        <v>0.28489999999999999</v>
      </c>
      <c r="AF578">
        <v>0.110535757553792</v>
      </c>
      <c r="AG578">
        <v>0.17919125084211501</v>
      </c>
      <c r="AH578">
        <v>0.28986588203331398</v>
      </c>
      <c r="AI578">
        <v>258.34716999941799</v>
      </c>
      <c r="AJ578">
        <v>5.2163770084799097</v>
      </c>
      <c r="AK578">
        <v>0.73486223749491297</v>
      </c>
      <c r="AL578">
        <v>3.31938803276869</v>
      </c>
      <c r="AM578">
        <v>2.5</v>
      </c>
      <c r="AN578">
        <v>1.62219751006215</v>
      </c>
      <c r="AO578">
        <v>243</v>
      </c>
      <c r="AP578">
        <v>0.111801242236025</v>
      </c>
      <c r="AQ578">
        <v>2.95</v>
      </c>
      <c r="AR578">
        <v>3.4748653575099899</v>
      </c>
      <c r="AS578">
        <v>29223.119999999999</v>
      </c>
      <c r="AT578">
        <v>0.44344093774097698</v>
      </c>
      <c r="AU578">
        <v>25076237.059999999</v>
      </c>
    </row>
    <row r="579" spans="1:47" ht="15" x14ac:dyDescent="0.25">
      <c r="A579" s="150" t="s">
        <v>1339</v>
      </c>
      <c r="B579" s="150" t="s">
        <v>432</v>
      </c>
      <c r="C579" t="s">
        <v>308</v>
      </c>
      <c r="D579" t="s">
        <v>1561</v>
      </c>
      <c r="E579">
        <v>97.119</v>
      </c>
      <c r="F579" t="s">
        <v>1561</v>
      </c>
      <c r="G579" s="151">
        <v>578046</v>
      </c>
      <c r="H579">
        <v>0.65518270833956105</v>
      </c>
      <c r="I579">
        <v>593278</v>
      </c>
      <c r="J579">
        <v>0</v>
      </c>
      <c r="K579">
        <v>0.70464055780302404</v>
      </c>
      <c r="L579" s="152">
        <v>152535.52249999999</v>
      </c>
      <c r="M579" s="151">
        <v>39002</v>
      </c>
      <c r="N579">
        <v>65</v>
      </c>
      <c r="O579">
        <v>8.09</v>
      </c>
      <c r="P579">
        <v>0</v>
      </c>
      <c r="Q579">
        <v>191.76</v>
      </c>
      <c r="R579">
        <v>11743.5</v>
      </c>
      <c r="S579">
        <v>1168.567219</v>
      </c>
      <c r="T579">
        <v>1332.4040876822201</v>
      </c>
      <c r="U579">
        <v>0.17757882013631901</v>
      </c>
      <c r="V579">
        <v>0.10555721484773201</v>
      </c>
      <c r="W579">
        <v>0</v>
      </c>
      <c r="X579">
        <v>10299.5</v>
      </c>
      <c r="Y579">
        <v>75.31</v>
      </c>
      <c r="Z579">
        <v>60458.468862036898</v>
      </c>
      <c r="AA579">
        <v>14.8604651162791</v>
      </c>
      <c r="AB579">
        <v>15.5167603107157</v>
      </c>
      <c r="AC579">
        <v>11</v>
      </c>
      <c r="AD579">
        <v>106.233383545455</v>
      </c>
      <c r="AE579">
        <v>0.54620000000000002</v>
      </c>
      <c r="AF579">
        <v>0.110277614545103</v>
      </c>
      <c r="AG579">
        <v>0.165156029185376</v>
      </c>
      <c r="AH579">
        <v>0.307721184625875</v>
      </c>
      <c r="AI579">
        <v>57.240181747730503</v>
      </c>
      <c r="AJ579">
        <v>17.195533196788698</v>
      </c>
      <c r="AK579">
        <v>2.0855565190091001</v>
      </c>
      <c r="AL579">
        <v>0.17170625962415301</v>
      </c>
      <c r="AM579">
        <v>1.5</v>
      </c>
      <c r="AN579">
        <v>1.1169270544150001</v>
      </c>
      <c r="AO579">
        <v>90</v>
      </c>
      <c r="AP579">
        <v>0.20195439739413701</v>
      </c>
      <c r="AQ579">
        <v>4.38</v>
      </c>
      <c r="AR579">
        <v>2.7751510200524998</v>
      </c>
      <c r="AS579">
        <v>70355.679999999993</v>
      </c>
      <c r="AT579">
        <v>0.47825898989023202</v>
      </c>
      <c r="AU579">
        <v>13723083.529999999</v>
      </c>
    </row>
    <row r="580" spans="1:47" ht="15" x14ac:dyDescent="0.25">
      <c r="A580" s="150" t="s">
        <v>1340</v>
      </c>
      <c r="B580" s="150" t="s">
        <v>634</v>
      </c>
      <c r="C580" t="s">
        <v>335</v>
      </c>
      <c r="D580" t="s">
        <v>1561</v>
      </c>
      <c r="E580">
        <v>85.837000000000003</v>
      </c>
      <c r="F580" t="s">
        <v>1561</v>
      </c>
      <c r="G580" s="151">
        <v>2034272</v>
      </c>
      <c r="H580">
        <v>8.1193248189100106E-2</v>
      </c>
      <c r="I580">
        <v>1348804</v>
      </c>
      <c r="J580">
        <v>6.75786996848336E-3</v>
      </c>
      <c r="K580">
        <v>0.55577598563498598</v>
      </c>
      <c r="L580" s="152">
        <v>233468.50599999999</v>
      </c>
      <c r="M580" s="151">
        <v>35905</v>
      </c>
      <c r="N580">
        <v>83</v>
      </c>
      <c r="O580">
        <v>78.510000000000005</v>
      </c>
      <c r="P580">
        <v>1</v>
      </c>
      <c r="Q580">
        <v>6.12</v>
      </c>
      <c r="R580">
        <v>9717.7000000000007</v>
      </c>
      <c r="S580">
        <v>1433.3334359999999</v>
      </c>
      <c r="T580">
        <v>1730.85927561008</v>
      </c>
      <c r="U580">
        <v>0.50200576427493604</v>
      </c>
      <c r="V580">
        <v>0.12917197795698401</v>
      </c>
      <c r="W580">
        <v>3.0410823403131701E-3</v>
      </c>
      <c r="X580">
        <v>8047.3</v>
      </c>
      <c r="Y580">
        <v>84.75</v>
      </c>
      <c r="Z580">
        <v>56134.376637168098</v>
      </c>
      <c r="AA580">
        <v>13.6842105263158</v>
      </c>
      <c r="AB580">
        <v>16.912488920354001</v>
      </c>
      <c r="AC580">
        <v>9.11</v>
      </c>
      <c r="AD580">
        <v>157.336271789243</v>
      </c>
      <c r="AE580">
        <v>0.51060000000000005</v>
      </c>
      <c r="AF580">
        <v>0.10479944845974599</v>
      </c>
      <c r="AG580">
        <v>0.22361682768871299</v>
      </c>
      <c r="AH580">
        <v>0.33115403035895302</v>
      </c>
      <c r="AI580">
        <v>177.87208028265101</v>
      </c>
      <c r="AJ580">
        <v>6.75445361835654</v>
      </c>
      <c r="AK580">
        <v>1.5018288684055701</v>
      </c>
      <c r="AL580">
        <v>2.83991359090018</v>
      </c>
      <c r="AM580">
        <v>0</v>
      </c>
      <c r="AN580">
        <v>1.42071546625323</v>
      </c>
      <c r="AO580">
        <v>81</v>
      </c>
      <c r="AP580">
        <v>0</v>
      </c>
      <c r="AQ580">
        <v>7.32</v>
      </c>
      <c r="AR580">
        <v>2.9311161800486598</v>
      </c>
      <c r="AS580">
        <v>44809.220000000103</v>
      </c>
      <c r="AT580">
        <v>0.44746896019679699</v>
      </c>
      <c r="AU580">
        <v>13928722.359999999</v>
      </c>
    </row>
    <row r="581" spans="1:47" ht="15" x14ac:dyDescent="0.25">
      <c r="A581" s="150" t="s">
        <v>1341</v>
      </c>
      <c r="B581" s="150" t="s">
        <v>420</v>
      </c>
      <c r="C581" t="s">
        <v>360</v>
      </c>
      <c r="D581" t="s">
        <v>1561</v>
      </c>
      <c r="E581">
        <v>84.611000000000004</v>
      </c>
      <c r="F581" t="s">
        <v>1561</v>
      </c>
      <c r="G581" s="151">
        <v>595660</v>
      </c>
      <c r="H581">
        <v>0.61366233292905403</v>
      </c>
      <c r="I581">
        <v>486276</v>
      </c>
      <c r="J581">
        <v>0</v>
      </c>
      <c r="K581">
        <v>0.67829837310906005</v>
      </c>
      <c r="L581" s="152">
        <v>95936.457699999999</v>
      </c>
      <c r="M581" s="151">
        <v>34467</v>
      </c>
      <c r="N581">
        <v>57</v>
      </c>
      <c r="O581">
        <v>48.09</v>
      </c>
      <c r="P581">
        <v>6</v>
      </c>
      <c r="Q581">
        <v>-44.57</v>
      </c>
      <c r="R581">
        <v>11511.3</v>
      </c>
      <c r="S581">
        <v>2711.3529360000002</v>
      </c>
      <c r="T581">
        <v>3333.3570202851201</v>
      </c>
      <c r="U581">
        <v>0.50819723308791698</v>
      </c>
      <c r="V581">
        <v>0.16024161452067001</v>
      </c>
      <c r="W581">
        <v>7.3763912231601897E-4</v>
      </c>
      <c r="X581">
        <v>9363.2999999999993</v>
      </c>
      <c r="Y581">
        <v>164.56</v>
      </c>
      <c r="Z581">
        <v>67544.900826446305</v>
      </c>
      <c r="AA581">
        <v>8.8934911242603594</v>
      </c>
      <c r="AB581">
        <v>16.476379047156101</v>
      </c>
      <c r="AC581">
        <v>22</v>
      </c>
      <c r="AD581">
        <v>123.243315272727</v>
      </c>
      <c r="AE581">
        <v>0.47499999999999998</v>
      </c>
      <c r="AF581">
        <v>0.11785621268824301</v>
      </c>
      <c r="AG581">
        <v>0.17688189656249201</v>
      </c>
      <c r="AH581">
        <v>0.30818362823055001</v>
      </c>
      <c r="AI581">
        <v>176.56572615229601</v>
      </c>
      <c r="AJ581">
        <v>6.4860374280390696</v>
      </c>
      <c r="AK581">
        <v>1.29404679444867</v>
      </c>
      <c r="AL581">
        <v>4.1996881553771201</v>
      </c>
      <c r="AM581">
        <v>0.5</v>
      </c>
      <c r="AN581">
        <v>1.1860979982868201</v>
      </c>
      <c r="AO581">
        <v>139</v>
      </c>
      <c r="AP581">
        <v>0</v>
      </c>
      <c r="AQ581">
        <v>6.69</v>
      </c>
      <c r="AR581">
        <v>3.1512211470006601</v>
      </c>
      <c r="AS581">
        <v>822.91999999992504</v>
      </c>
      <c r="AT581">
        <v>0.430752561466687</v>
      </c>
      <c r="AU581">
        <v>31211263</v>
      </c>
    </row>
    <row r="582" spans="1:47" ht="15" x14ac:dyDescent="0.25">
      <c r="A582" s="150" t="s">
        <v>1342</v>
      </c>
      <c r="B582" s="150" t="s">
        <v>651</v>
      </c>
      <c r="C582" t="s">
        <v>648</v>
      </c>
      <c r="D582" t="s">
        <v>1561</v>
      </c>
      <c r="E582">
        <v>71.495999999999995</v>
      </c>
      <c r="F582" t="s">
        <v>1561</v>
      </c>
      <c r="G582" s="151">
        <v>-628818</v>
      </c>
      <c r="H582">
        <v>0.499271598246533</v>
      </c>
      <c r="I582">
        <v>-307768</v>
      </c>
      <c r="J582">
        <v>3.1965202605487401E-3</v>
      </c>
      <c r="K582">
        <v>0.76318487059162299</v>
      </c>
      <c r="L582" s="152">
        <v>84481.265799999994</v>
      </c>
      <c r="M582" s="151">
        <v>24925</v>
      </c>
      <c r="N582">
        <v>10</v>
      </c>
      <c r="O582">
        <v>9.0399999999999991</v>
      </c>
      <c r="P582">
        <v>2</v>
      </c>
      <c r="Q582">
        <v>-17.399999999999999</v>
      </c>
      <c r="R582">
        <v>18701.599999999999</v>
      </c>
      <c r="S582">
        <v>688.94417399999998</v>
      </c>
      <c r="T582">
        <v>951.41720327717201</v>
      </c>
      <c r="U582">
        <v>0.998121615583907</v>
      </c>
      <c r="V582">
        <v>0.160294395638506</v>
      </c>
      <c r="W582">
        <v>0</v>
      </c>
      <c r="X582">
        <v>13542.3</v>
      </c>
      <c r="Y582">
        <v>44.25</v>
      </c>
      <c r="Z582">
        <v>64116.909604519802</v>
      </c>
      <c r="AA582">
        <v>14.422222222222199</v>
      </c>
      <c r="AB582">
        <v>15.569359864406801</v>
      </c>
      <c r="AC582">
        <v>10</v>
      </c>
      <c r="AD582">
        <v>68.894417399999995</v>
      </c>
      <c r="AE582">
        <v>0.26119999999999999</v>
      </c>
      <c r="AF582">
        <v>9.7612496214163194E-2</v>
      </c>
      <c r="AG582">
        <v>0.20197924057796199</v>
      </c>
      <c r="AH582">
        <v>0.30090202241837199</v>
      </c>
      <c r="AI582">
        <v>248.436675218913</v>
      </c>
      <c r="AJ582">
        <v>7.1733954393283401</v>
      </c>
      <c r="AK582">
        <v>1.33233759253092</v>
      </c>
      <c r="AL582">
        <v>3.03475546129622</v>
      </c>
      <c r="AM582">
        <v>0</v>
      </c>
      <c r="AN582">
        <v>1.3705084030325001</v>
      </c>
      <c r="AO582">
        <v>118</v>
      </c>
      <c r="AP582">
        <v>0</v>
      </c>
      <c r="AQ582">
        <v>2.73</v>
      </c>
      <c r="AR582">
        <v>5.14385364625692</v>
      </c>
      <c r="AS582">
        <v>-186690.03</v>
      </c>
      <c r="AT582">
        <v>0.44799630520490402</v>
      </c>
      <c r="AU582">
        <v>12884352.43</v>
      </c>
    </row>
    <row r="583" spans="1:47" ht="15" x14ac:dyDescent="0.25">
      <c r="A583" s="150" t="s">
        <v>1343</v>
      </c>
      <c r="B583" s="150" t="s">
        <v>542</v>
      </c>
      <c r="C583" t="s">
        <v>117</v>
      </c>
      <c r="D583" t="s">
        <v>1561</v>
      </c>
      <c r="E583">
        <v>87.968999999999994</v>
      </c>
      <c r="F583" t="s">
        <v>1561</v>
      </c>
      <c r="G583" s="151">
        <v>1115988</v>
      </c>
      <c r="H583">
        <v>0.14086140965392799</v>
      </c>
      <c r="I583">
        <v>815988</v>
      </c>
      <c r="J583">
        <v>5.2885725446842899E-3</v>
      </c>
      <c r="K583">
        <v>0.63260095945558403</v>
      </c>
      <c r="L583" s="152">
        <v>160045.15040000001</v>
      </c>
      <c r="M583" s="151">
        <v>36336</v>
      </c>
      <c r="N583">
        <v>57</v>
      </c>
      <c r="O583">
        <v>32.630000000000003</v>
      </c>
      <c r="P583">
        <v>0</v>
      </c>
      <c r="Q583">
        <v>24.26</v>
      </c>
      <c r="R583">
        <v>13143.4</v>
      </c>
      <c r="S583">
        <v>929.37351000000001</v>
      </c>
      <c r="T583">
        <v>1133.8888513346701</v>
      </c>
      <c r="U583">
        <v>0.41539320611795799</v>
      </c>
      <c r="V583">
        <v>0.175758102896649</v>
      </c>
      <c r="W583">
        <v>0</v>
      </c>
      <c r="X583">
        <v>10772.8</v>
      </c>
      <c r="Y583">
        <v>60.96</v>
      </c>
      <c r="Z583">
        <v>63877.874507874003</v>
      </c>
      <c r="AA583">
        <v>17.21875</v>
      </c>
      <c r="AB583">
        <v>15.2456284448819</v>
      </c>
      <c r="AC583">
        <v>14</v>
      </c>
      <c r="AD583">
        <v>66.383822142857099</v>
      </c>
      <c r="AE583">
        <v>0.33250000000000002</v>
      </c>
      <c r="AF583">
        <v>0.11870569636147001</v>
      </c>
      <c r="AG583">
        <v>0.188414338542508</v>
      </c>
      <c r="AH583">
        <v>0.30829316220487601</v>
      </c>
      <c r="AI583">
        <v>257.48958564571097</v>
      </c>
      <c r="AJ583">
        <v>5.4202384832681396</v>
      </c>
      <c r="AK583">
        <v>0.80489929127804005</v>
      </c>
      <c r="AL583">
        <v>2.3738510012369201</v>
      </c>
      <c r="AM583">
        <v>0.5</v>
      </c>
      <c r="AN583">
        <v>1.7234048868788601</v>
      </c>
      <c r="AO583">
        <v>91</v>
      </c>
      <c r="AP583">
        <v>1.18343195266272E-2</v>
      </c>
      <c r="AQ583">
        <v>4.5199999999999996</v>
      </c>
      <c r="AR583">
        <v>2.62094208097185</v>
      </c>
      <c r="AS583">
        <v>94810.320000000094</v>
      </c>
      <c r="AT583">
        <v>0.576344045881928</v>
      </c>
      <c r="AU583">
        <v>12215168.109999999</v>
      </c>
    </row>
    <row r="584" spans="1:47" ht="15" x14ac:dyDescent="0.25">
      <c r="A584" s="150" t="s">
        <v>1344</v>
      </c>
      <c r="B584" s="150" t="s">
        <v>594</v>
      </c>
      <c r="C584" t="s">
        <v>136</v>
      </c>
      <c r="D584" t="s">
        <v>1561</v>
      </c>
      <c r="E584">
        <v>99.807000000000002</v>
      </c>
      <c r="F584" t="s">
        <v>1561</v>
      </c>
      <c r="G584" s="151">
        <v>286665</v>
      </c>
      <c r="H584">
        <v>0.367241007813218</v>
      </c>
      <c r="I584">
        <v>295075</v>
      </c>
      <c r="J584">
        <v>0</v>
      </c>
      <c r="K584">
        <v>0.76347349145898002</v>
      </c>
      <c r="L584" s="152">
        <v>214611.73869999999</v>
      </c>
      <c r="M584" s="151">
        <v>38048</v>
      </c>
      <c r="N584">
        <v>6</v>
      </c>
      <c r="O584">
        <v>13.36</v>
      </c>
      <c r="P584">
        <v>0</v>
      </c>
      <c r="Q584">
        <v>181.32</v>
      </c>
      <c r="R584">
        <v>11455.5</v>
      </c>
      <c r="S584">
        <v>610.74799499999995</v>
      </c>
      <c r="T584">
        <v>688.32428548667201</v>
      </c>
      <c r="U584">
        <v>0.26877671534558201</v>
      </c>
      <c r="V584">
        <v>0.12709802182813601</v>
      </c>
      <c r="W584">
        <v>0</v>
      </c>
      <c r="X584">
        <v>10164.4</v>
      </c>
      <c r="Y584">
        <v>49.93</v>
      </c>
      <c r="Z584">
        <v>56564.760664930902</v>
      </c>
      <c r="AA584">
        <v>14.8301886792453</v>
      </c>
      <c r="AB584">
        <v>12.2320848187462</v>
      </c>
      <c r="AC584">
        <v>6.34</v>
      </c>
      <c r="AD584">
        <v>96.332491324921094</v>
      </c>
      <c r="AE584">
        <v>0.23749999999999999</v>
      </c>
      <c r="AF584">
        <v>0.113612627392388</v>
      </c>
      <c r="AG584">
        <v>0.144462509368779</v>
      </c>
      <c r="AH584">
        <v>0.26022959763443598</v>
      </c>
      <c r="AI584">
        <v>195.70101085636799</v>
      </c>
      <c r="AJ584">
        <v>5.3660234764566104</v>
      </c>
      <c r="AK584">
        <v>1.1393351126133699</v>
      </c>
      <c r="AL584">
        <v>2.84773133429269</v>
      </c>
      <c r="AM584">
        <v>3</v>
      </c>
      <c r="AN584">
        <v>1.3505448375787099</v>
      </c>
      <c r="AO584">
        <v>49</v>
      </c>
      <c r="AP584">
        <v>2.53164556962025E-2</v>
      </c>
      <c r="AQ584">
        <v>4.67</v>
      </c>
      <c r="AR584">
        <v>2.9106225093706799</v>
      </c>
      <c r="AS584">
        <v>18088.150000000001</v>
      </c>
      <c r="AT584">
        <v>0.500260886379714</v>
      </c>
      <c r="AU584">
        <v>6996405.1399999997</v>
      </c>
    </row>
    <row r="585" spans="1:47" ht="15" x14ac:dyDescent="0.25">
      <c r="A585" s="150" t="s">
        <v>1345</v>
      </c>
      <c r="B585" s="150" t="s">
        <v>320</v>
      </c>
      <c r="C585" t="s">
        <v>122</v>
      </c>
      <c r="D585" t="s">
        <v>1561</v>
      </c>
      <c r="E585">
        <v>90.858999999999995</v>
      </c>
      <c r="F585" t="s">
        <v>1561</v>
      </c>
      <c r="G585" s="151">
        <v>13346344</v>
      </c>
      <c r="H585">
        <v>0.62402141726336502</v>
      </c>
      <c r="I585">
        <v>11492642</v>
      </c>
      <c r="J585">
        <v>0</v>
      </c>
      <c r="K585">
        <v>0.74416124328409405</v>
      </c>
      <c r="L585" s="152">
        <v>174139.96220000001</v>
      </c>
      <c r="M585" s="151">
        <v>45098.5</v>
      </c>
      <c r="N585">
        <v>565</v>
      </c>
      <c r="O585">
        <v>717.5</v>
      </c>
      <c r="P585">
        <v>8</v>
      </c>
      <c r="Q585">
        <v>-180.74</v>
      </c>
      <c r="R585">
        <v>13195.4</v>
      </c>
      <c r="S585">
        <v>14064.425415</v>
      </c>
      <c r="T585">
        <v>17390.043934319801</v>
      </c>
      <c r="U585">
        <v>0.31484760361951802</v>
      </c>
      <c r="V585">
        <v>0.14150698132230399</v>
      </c>
      <c r="W585">
        <v>9.7005896707060502E-2</v>
      </c>
      <c r="X585">
        <v>10671.9</v>
      </c>
      <c r="Y585">
        <v>872.49</v>
      </c>
      <c r="Z585">
        <v>76425.984114431107</v>
      </c>
      <c r="AA585">
        <v>12.639361702127699</v>
      </c>
      <c r="AB585">
        <v>16.1198700443558</v>
      </c>
      <c r="AC585">
        <v>91.4</v>
      </c>
      <c r="AD585">
        <v>153.87773977024099</v>
      </c>
      <c r="AE585">
        <v>0.42749999999999999</v>
      </c>
      <c r="AF585">
        <v>0.12718961383862201</v>
      </c>
      <c r="AG585">
        <v>0.128189101969787</v>
      </c>
      <c r="AH585">
        <v>0.25810234658194797</v>
      </c>
      <c r="AI585">
        <v>145.27603792621801</v>
      </c>
      <c r="AJ585">
        <v>6.4298694024737397</v>
      </c>
      <c r="AK585">
        <v>1.19644238223513</v>
      </c>
      <c r="AL585">
        <v>3.9674498292894</v>
      </c>
      <c r="AM585">
        <v>3.95</v>
      </c>
      <c r="AN585">
        <v>0.57740924521725701</v>
      </c>
      <c r="AO585">
        <v>37</v>
      </c>
      <c r="AP585">
        <v>5.47445255474453E-2</v>
      </c>
      <c r="AQ585">
        <v>57.43</v>
      </c>
      <c r="AR585">
        <v>4.27892376636159</v>
      </c>
      <c r="AS585">
        <v>-1290554.27</v>
      </c>
      <c r="AT585">
        <v>0.25308021285971399</v>
      </c>
      <c r="AU585">
        <v>185585230.24000001</v>
      </c>
    </row>
    <row r="586" spans="1:47" ht="15" x14ac:dyDescent="0.25">
      <c r="A586" s="150" t="s">
        <v>1346</v>
      </c>
      <c r="B586" s="150" t="s">
        <v>646</v>
      </c>
      <c r="C586" t="s">
        <v>147</v>
      </c>
      <c r="D586" t="s">
        <v>1561</v>
      </c>
      <c r="E586">
        <v>88.156000000000006</v>
      </c>
      <c r="F586" t="s">
        <v>1561</v>
      </c>
      <c r="G586" s="151">
        <v>-839751</v>
      </c>
      <c r="H586">
        <v>0.96119983153614696</v>
      </c>
      <c r="I586">
        <v>-839751</v>
      </c>
      <c r="J586">
        <v>0</v>
      </c>
      <c r="K586">
        <v>0.76707778858590403</v>
      </c>
      <c r="L586" s="152">
        <v>272793.8713</v>
      </c>
      <c r="M586" s="151">
        <v>40939</v>
      </c>
      <c r="N586">
        <v>79</v>
      </c>
      <c r="O586">
        <v>32.56</v>
      </c>
      <c r="P586">
        <v>0</v>
      </c>
      <c r="Q586">
        <v>56.84</v>
      </c>
      <c r="R586">
        <v>15144.3</v>
      </c>
      <c r="S586">
        <v>1326.9020089999999</v>
      </c>
      <c r="T586">
        <v>1633.0482953463199</v>
      </c>
      <c r="U586">
        <v>0.35081183979125302</v>
      </c>
      <c r="V586">
        <v>0.17534827471950901</v>
      </c>
      <c r="W586">
        <v>0</v>
      </c>
      <c r="X586">
        <v>12305.2</v>
      </c>
      <c r="Y586">
        <v>86</v>
      </c>
      <c r="Z586">
        <v>60973.744186046497</v>
      </c>
      <c r="AA586">
        <v>9.8837209302325597</v>
      </c>
      <c r="AB586">
        <v>15.429093127907</v>
      </c>
      <c r="AC586">
        <v>12</v>
      </c>
      <c r="AD586">
        <v>110.575167416667</v>
      </c>
      <c r="AE586">
        <v>0.42749999999999999</v>
      </c>
      <c r="AF586">
        <v>0.10361163941409</v>
      </c>
      <c r="AG586">
        <v>0.189473474386255</v>
      </c>
      <c r="AH586">
        <v>0.29911975638119198</v>
      </c>
      <c r="AI586">
        <v>169.14285944079799</v>
      </c>
      <c r="AJ586">
        <v>11.416915111657699</v>
      </c>
      <c r="AK586">
        <v>1.2761470530574399</v>
      </c>
      <c r="AL586">
        <v>3.43617031135825</v>
      </c>
      <c r="AM586">
        <v>4.25</v>
      </c>
      <c r="AN586">
        <v>2.18680962828507</v>
      </c>
      <c r="AO586">
        <v>200</v>
      </c>
      <c r="AP586">
        <v>3.1858407079646003E-2</v>
      </c>
      <c r="AQ586">
        <v>3.93</v>
      </c>
      <c r="AR586">
        <v>3.3598462343223501</v>
      </c>
      <c r="AS586">
        <v>-2108.1700000000401</v>
      </c>
      <c r="AT586">
        <v>0.367861879291696</v>
      </c>
      <c r="AU586">
        <v>20095035.07</v>
      </c>
    </row>
    <row r="587" spans="1:47" ht="15" x14ac:dyDescent="0.25">
      <c r="A587" s="150" t="s">
        <v>1347</v>
      </c>
      <c r="B587" s="150" t="s">
        <v>322</v>
      </c>
      <c r="C587" t="s">
        <v>109</v>
      </c>
      <c r="D587" t="s">
        <v>1561</v>
      </c>
      <c r="E587">
        <v>103.05800000000001</v>
      </c>
      <c r="F587" t="s">
        <v>1561</v>
      </c>
      <c r="G587" s="151">
        <v>1707463</v>
      </c>
      <c r="H587">
        <v>0.54089123473929401</v>
      </c>
      <c r="I587">
        <v>1696800</v>
      </c>
      <c r="J587">
        <v>0</v>
      </c>
      <c r="K587">
        <v>0.82950176781156304</v>
      </c>
      <c r="L587" s="152">
        <v>468321.60230000003</v>
      </c>
      <c r="M587" s="151">
        <v>50587</v>
      </c>
      <c r="N587">
        <v>66</v>
      </c>
      <c r="O587">
        <v>46.56</v>
      </c>
      <c r="P587">
        <v>0</v>
      </c>
      <c r="Q587">
        <v>-5</v>
      </c>
      <c r="R587">
        <v>16139.9</v>
      </c>
      <c r="S587">
        <v>3181.407827</v>
      </c>
      <c r="T587">
        <v>3805.0862473014299</v>
      </c>
      <c r="U587">
        <v>0.122484104581918</v>
      </c>
      <c r="V587">
        <v>0.12380162444354199</v>
      </c>
      <c r="W587">
        <v>4.5937111790477797E-2</v>
      </c>
      <c r="X587">
        <v>13494.4</v>
      </c>
      <c r="Y587">
        <v>224.78</v>
      </c>
      <c r="Z587">
        <v>85886.864756651004</v>
      </c>
      <c r="AA587">
        <v>18.101626016260202</v>
      </c>
      <c r="AB587">
        <v>14.153429250823001</v>
      </c>
      <c r="AC587">
        <v>24.5</v>
      </c>
      <c r="AD587">
        <v>129.85338069387799</v>
      </c>
      <c r="AE587">
        <v>0.54620000000000002</v>
      </c>
      <c r="AF587">
        <v>0.12210949108036601</v>
      </c>
      <c r="AG587">
        <v>0.153211923016357</v>
      </c>
      <c r="AH587">
        <v>0.27635385370559701</v>
      </c>
      <c r="AI587">
        <v>184.53937122346801</v>
      </c>
      <c r="AJ587">
        <v>9.6983851676474906</v>
      </c>
      <c r="AK587">
        <v>1.7557481838544</v>
      </c>
      <c r="AL587">
        <v>5.5898459193145902</v>
      </c>
      <c r="AM587">
        <v>0.8</v>
      </c>
      <c r="AN587">
        <v>0.46235737676421601</v>
      </c>
      <c r="AO587">
        <v>16</v>
      </c>
      <c r="AP587">
        <v>0</v>
      </c>
      <c r="AQ587">
        <v>32.75</v>
      </c>
      <c r="AR587">
        <v>5.3397462451690503</v>
      </c>
      <c r="AS587">
        <v>-334849.26</v>
      </c>
      <c r="AT587">
        <v>0.301830037725762</v>
      </c>
      <c r="AU587">
        <v>51347519.280000001</v>
      </c>
    </row>
    <row r="588" spans="1:47" ht="15" x14ac:dyDescent="0.25">
      <c r="A588" s="150" t="s">
        <v>1348</v>
      </c>
      <c r="B588" s="150" t="s">
        <v>695</v>
      </c>
      <c r="C588" t="s">
        <v>250</v>
      </c>
      <c r="D588" t="s">
        <v>1561</v>
      </c>
      <c r="E588">
        <v>98.004000000000005</v>
      </c>
      <c r="F588" t="s">
        <v>1561</v>
      </c>
      <c r="G588" s="151">
        <v>1035631</v>
      </c>
      <c r="H588">
        <v>0.16221682225058401</v>
      </c>
      <c r="I588">
        <v>1074437</v>
      </c>
      <c r="J588">
        <v>0</v>
      </c>
      <c r="K588">
        <v>0.69921142941838599</v>
      </c>
      <c r="L588" s="152">
        <v>140234.0073</v>
      </c>
      <c r="M588" s="151">
        <v>35504</v>
      </c>
      <c r="N588">
        <v>16</v>
      </c>
      <c r="O588">
        <v>48.78</v>
      </c>
      <c r="P588">
        <v>0</v>
      </c>
      <c r="Q588">
        <v>244.25</v>
      </c>
      <c r="R588">
        <v>8637.9</v>
      </c>
      <c r="S588">
        <v>1533.112136</v>
      </c>
      <c r="T588">
        <v>1794.5230005242399</v>
      </c>
      <c r="U588">
        <v>0.29705546339762301</v>
      </c>
      <c r="V588">
        <v>0.10370798277993699</v>
      </c>
      <c r="W588">
        <v>2.6090720346368698E-3</v>
      </c>
      <c r="X588">
        <v>7379.6</v>
      </c>
      <c r="Y588">
        <v>97.72</v>
      </c>
      <c r="Z588">
        <v>51515.438190749097</v>
      </c>
      <c r="AA588">
        <v>15.0588235294118</v>
      </c>
      <c r="AB588">
        <v>15.688826606631199</v>
      </c>
      <c r="AC588">
        <v>8.1999999999999993</v>
      </c>
      <c r="AD588">
        <v>186.96489463414599</v>
      </c>
      <c r="AE588">
        <v>0.43940000000000001</v>
      </c>
      <c r="AF588">
        <v>0.109972967444266</v>
      </c>
      <c r="AG588">
        <v>0.15594367249779501</v>
      </c>
      <c r="AH588">
        <v>0.27146327884681698</v>
      </c>
      <c r="AI588">
        <v>139.991064554459</v>
      </c>
      <c r="AJ588">
        <v>5.7819744946929896</v>
      </c>
      <c r="AK588">
        <v>0.88646853537847903</v>
      </c>
      <c r="AL588">
        <v>4.0019844657118098</v>
      </c>
      <c r="AM588">
        <v>3</v>
      </c>
      <c r="AN588">
        <v>0.713590271359127</v>
      </c>
      <c r="AO588">
        <v>16</v>
      </c>
      <c r="AP588">
        <v>1.28865979381443E-2</v>
      </c>
      <c r="AQ588">
        <v>13.81</v>
      </c>
      <c r="AR588">
        <v>1.94174734768423</v>
      </c>
      <c r="AS588">
        <v>185351.94</v>
      </c>
      <c r="AT588">
        <v>0.37600714101392502</v>
      </c>
      <c r="AU588">
        <v>13242861.199999999</v>
      </c>
    </row>
    <row r="589" spans="1:47" ht="15" x14ac:dyDescent="0.25">
      <c r="A589" s="150" t="s">
        <v>1349</v>
      </c>
      <c r="B589" s="150" t="s">
        <v>323</v>
      </c>
      <c r="C589" t="s">
        <v>122</v>
      </c>
      <c r="D589" t="s">
        <v>1561</v>
      </c>
      <c r="E589">
        <v>68.671999999999997</v>
      </c>
      <c r="F589" t="s">
        <v>1561</v>
      </c>
      <c r="G589" s="151">
        <v>1995692</v>
      </c>
      <c r="H589">
        <v>0.26909161085030697</v>
      </c>
      <c r="I589">
        <v>1582255</v>
      </c>
      <c r="J589">
        <v>0</v>
      </c>
      <c r="K589">
        <v>0.67970894597338605</v>
      </c>
      <c r="L589" s="152">
        <v>64455.797400000003</v>
      </c>
      <c r="M589" s="151">
        <v>27312</v>
      </c>
      <c r="N589">
        <v>37</v>
      </c>
      <c r="O589">
        <v>400.61</v>
      </c>
      <c r="P589">
        <v>87.69</v>
      </c>
      <c r="Q589">
        <v>-74.48</v>
      </c>
      <c r="R589">
        <v>13191.9</v>
      </c>
      <c r="S589">
        <v>3097.5060560000002</v>
      </c>
      <c r="T589">
        <v>4609.9519991307898</v>
      </c>
      <c r="U589">
        <v>1</v>
      </c>
      <c r="V589">
        <v>0.15878456212392</v>
      </c>
      <c r="W589">
        <v>0.168940120326079</v>
      </c>
      <c r="X589">
        <v>8863.7999999999993</v>
      </c>
      <c r="Y589">
        <v>200.97</v>
      </c>
      <c r="Z589">
        <v>62538.484748967501</v>
      </c>
      <c r="AA589">
        <v>6.6714975845410596</v>
      </c>
      <c r="AB589">
        <v>15.4127783052197</v>
      </c>
      <c r="AC589">
        <v>26</v>
      </c>
      <c r="AD589">
        <v>119.134848307692</v>
      </c>
      <c r="AE589">
        <v>0.61739999999999995</v>
      </c>
      <c r="AF589">
        <v>0.11265403088689099</v>
      </c>
      <c r="AG589">
        <v>0.19955873707628599</v>
      </c>
      <c r="AH589">
        <v>0.31392623443770201</v>
      </c>
      <c r="AI589">
        <v>162.32994896846799</v>
      </c>
      <c r="AJ589">
        <v>6.5933250201862297</v>
      </c>
      <c r="AK589">
        <v>1.1772999574398699</v>
      </c>
      <c r="AL589">
        <v>4.4239504751222096</v>
      </c>
      <c r="AM589">
        <v>2.5</v>
      </c>
      <c r="AN589">
        <v>0.32651678509697002</v>
      </c>
      <c r="AO589">
        <v>5</v>
      </c>
      <c r="AP589">
        <v>0.128980891719745</v>
      </c>
      <c r="AQ589">
        <v>36.6</v>
      </c>
      <c r="AR589">
        <v>4.60521214736535</v>
      </c>
      <c r="AS589">
        <v>-418255.04</v>
      </c>
      <c r="AT589">
        <v>0.34322415183968502</v>
      </c>
      <c r="AU589">
        <v>40861883.439999998</v>
      </c>
    </row>
    <row r="590" spans="1:47" ht="15" x14ac:dyDescent="0.25">
      <c r="A590" s="150" t="s">
        <v>1350</v>
      </c>
      <c r="B590" s="150" t="s">
        <v>324</v>
      </c>
      <c r="C590" t="s">
        <v>269</v>
      </c>
      <c r="D590" t="s">
        <v>1561</v>
      </c>
      <c r="E590">
        <v>88.238</v>
      </c>
      <c r="F590" t="s">
        <v>1561</v>
      </c>
      <c r="G590" s="151">
        <v>-197360</v>
      </c>
      <c r="H590">
        <v>0.253317485023973</v>
      </c>
      <c r="I590">
        <v>-197360</v>
      </c>
      <c r="J590">
        <v>0</v>
      </c>
      <c r="K590">
        <v>0.71526809356371801</v>
      </c>
      <c r="L590" s="152">
        <v>207224.20259999999</v>
      </c>
      <c r="M590" s="151">
        <v>37356</v>
      </c>
      <c r="N590">
        <v>37</v>
      </c>
      <c r="O590">
        <v>38.81</v>
      </c>
      <c r="P590">
        <v>0</v>
      </c>
      <c r="Q590">
        <v>-8</v>
      </c>
      <c r="R590">
        <v>2483.6</v>
      </c>
      <c r="S590">
        <v>1257.76475</v>
      </c>
      <c r="T590">
        <v>1559.7591536791499</v>
      </c>
      <c r="U590">
        <v>0.45135261105067498</v>
      </c>
      <c r="V590">
        <v>0.15414468643679199</v>
      </c>
      <c r="W590">
        <v>1.25963102400509E-2</v>
      </c>
      <c r="X590">
        <v>2002.8</v>
      </c>
      <c r="Y590">
        <v>93.19</v>
      </c>
      <c r="Z590">
        <v>68958.415173301895</v>
      </c>
      <c r="AA590">
        <v>10.794117647058799</v>
      </c>
      <c r="AB590">
        <v>13.496778087777701</v>
      </c>
      <c r="AC590">
        <v>10.65</v>
      </c>
      <c r="AD590">
        <v>118.099976525822</v>
      </c>
      <c r="AE590">
        <v>0.4037</v>
      </c>
      <c r="AF590">
        <v>0.137006089476987</v>
      </c>
      <c r="AG590">
        <v>8.5897423925941296E-2</v>
      </c>
      <c r="AH590">
        <v>0.22573632822051301</v>
      </c>
      <c r="AI590">
        <v>226.25137172909299</v>
      </c>
      <c r="AJ590">
        <v>1.36740465472589</v>
      </c>
      <c r="AK590">
        <v>0.14254555102241601</v>
      </c>
      <c r="AL590">
        <v>0.80969585797568999</v>
      </c>
      <c r="AM590">
        <v>0.5</v>
      </c>
      <c r="AN590">
        <v>0.76560500798275899</v>
      </c>
      <c r="AO590">
        <v>5</v>
      </c>
      <c r="AP590">
        <v>3.2967032967033003E-2</v>
      </c>
      <c r="AQ590">
        <v>68.599999999999994</v>
      </c>
      <c r="AR590">
        <v>0.55901213789721205</v>
      </c>
      <c r="AS590">
        <v>-4437.3100000000004</v>
      </c>
      <c r="AT590">
        <v>0.220214295064143</v>
      </c>
      <c r="AU590">
        <v>3123826.88</v>
      </c>
    </row>
    <row r="591" spans="1:47" ht="15" x14ac:dyDescent="0.25">
      <c r="A591" s="150" t="s">
        <v>1351</v>
      </c>
      <c r="B591" s="150" t="s">
        <v>325</v>
      </c>
      <c r="C591" t="s">
        <v>117</v>
      </c>
      <c r="D591" t="s">
        <v>1561</v>
      </c>
      <c r="E591">
        <v>78.891999999999996</v>
      </c>
      <c r="F591" t="s">
        <v>1561</v>
      </c>
      <c r="G591" s="151">
        <v>1503780</v>
      </c>
      <c r="H591">
        <v>6.2375442180434199E-2</v>
      </c>
      <c r="I591">
        <v>1023341</v>
      </c>
      <c r="J591">
        <v>0</v>
      </c>
      <c r="K591">
        <v>0.65997468550731597</v>
      </c>
      <c r="L591" s="152">
        <v>129392.0906</v>
      </c>
      <c r="M591" s="151">
        <v>30135</v>
      </c>
      <c r="N591">
        <v>68</v>
      </c>
      <c r="O591">
        <v>98.35</v>
      </c>
      <c r="P591">
        <v>90.07</v>
      </c>
      <c r="Q591">
        <v>-143.13</v>
      </c>
      <c r="R591">
        <v>12880.3</v>
      </c>
      <c r="S591">
        <v>1313.9342529999999</v>
      </c>
      <c r="T591">
        <v>1656.80277720857</v>
      </c>
      <c r="U591">
        <v>0.60240143309514604</v>
      </c>
      <c r="V591">
        <v>0.140956512532595</v>
      </c>
      <c r="W591">
        <v>0.115870865419931</v>
      </c>
      <c r="X591">
        <v>10214.799999999999</v>
      </c>
      <c r="Y591">
        <v>103.12</v>
      </c>
      <c r="Z591">
        <v>59587.630915438298</v>
      </c>
      <c r="AA591">
        <v>16.120689655172399</v>
      </c>
      <c r="AB591">
        <v>12.7417984193173</v>
      </c>
      <c r="AC591">
        <v>15</v>
      </c>
      <c r="AD591">
        <v>87.595616866666703</v>
      </c>
      <c r="AE591">
        <v>0.42749999999999999</v>
      </c>
      <c r="AF591">
        <v>9.9918781978837495E-2</v>
      </c>
      <c r="AG591">
        <v>0.20215141917823501</v>
      </c>
      <c r="AH591">
        <v>0.30570103199366699</v>
      </c>
      <c r="AI591">
        <v>101.304916662371</v>
      </c>
      <c r="AJ591">
        <v>10.04189981068</v>
      </c>
      <c r="AK591">
        <v>2.6481631457162602</v>
      </c>
      <c r="AL591">
        <v>4.8229628572287204</v>
      </c>
      <c r="AM591">
        <v>0</v>
      </c>
      <c r="AN591">
        <v>1.8281984147452299</v>
      </c>
      <c r="AO591">
        <v>85</v>
      </c>
      <c r="AP591">
        <v>0</v>
      </c>
      <c r="AQ591">
        <v>5.78</v>
      </c>
      <c r="AR591">
        <v>3.14685463168429</v>
      </c>
      <c r="AS591">
        <v>144548.95000000001</v>
      </c>
      <c r="AT591">
        <v>0.54914383063038197</v>
      </c>
      <c r="AU591">
        <v>16923868.079999998</v>
      </c>
    </row>
    <row r="592" spans="1:47" ht="15" x14ac:dyDescent="0.25">
      <c r="A592" s="150" t="s">
        <v>1352</v>
      </c>
      <c r="B592" s="150" t="s">
        <v>445</v>
      </c>
      <c r="C592" t="s">
        <v>375</v>
      </c>
      <c r="D592" t="s">
        <v>1561</v>
      </c>
      <c r="E592">
        <v>90.805000000000007</v>
      </c>
      <c r="F592" t="s">
        <v>1561</v>
      </c>
      <c r="G592" s="151">
        <v>915226</v>
      </c>
      <c r="H592">
        <v>0.37195816825278799</v>
      </c>
      <c r="I592">
        <v>1298179</v>
      </c>
      <c r="J592">
        <v>3.8722330923081699E-3</v>
      </c>
      <c r="K592">
        <v>0.65330586202288499</v>
      </c>
      <c r="L592" s="152">
        <v>150674.11900000001</v>
      </c>
      <c r="M592" s="151">
        <v>35787</v>
      </c>
      <c r="N592">
        <v>39</v>
      </c>
      <c r="O592">
        <v>20.52</v>
      </c>
      <c r="P592">
        <v>5</v>
      </c>
      <c r="Q592">
        <v>101.43</v>
      </c>
      <c r="R592">
        <v>10395.200000000001</v>
      </c>
      <c r="S592">
        <v>935.56469300000003</v>
      </c>
      <c r="T592">
        <v>1072.9638899101401</v>
      </c>
      <c r="U592">
        <v>0.31134627693779399</v>
      </c>
      <c r="V592">
        <v>0.116535396018841</v>
      </c>
      <c r="W592">
        <v>0</v>
      </c>
      <c r="X592">
        <v>9064</v>
      </c>
      <c r="Y592">
        <v>57.59</v>
      </c>
      <c r="Z592">
        <v>64607.2967529085</v>
      </c>
      <c r="AA592">
        <v>14.6060606060606</v>
      </c>
      <c r="AB592">
        <v>16.245262944955702</v>
      </c>
      <c r="AC592">
        <v>7.47</v>
      </c>
      <c r="AD592">
        <v>125.242930789826</v>
      </c>
      <c r="AE592">
        <v>0.28489999999999999</v>
      </c>
      <c r="AF592">
        <v>0.120656985110807</v>
      </c>
      <c r="AG592">
        <v>0.139352949600688</v>
      </c>
      <c r="AH592">
        <v>0.269683773100582</v>
      </c>
      <c r="AI592">
        <v>157.574351728983</v>
      </c>
      <c r="AJ592">
        <v>6.8352223902971803</v>
      </c>
      <c r="AK592">
        <v>1.46772434049423</v>
      </c>
      <c r="AL592">
        <v>3.3136901798251301</v>
      </c>
      <c r="AM592">
        <v>0</v>
      </c>
      <c r="AN592">
        <v>1.17342495610624</v>
      </c>
      <c r="AO592">
        <v>42</v>
      </c>
      <c r="AP592">
        <v>0</v>
      </c>
      <c r="AQ592">
        <v>6.26</v>
      </c>
      <c r="AR592" t="s">
        <v>1556</v>
      </c>
      <c r="AS592">
        <v>-2074.34</v>
      </c>
      <c r="AT592" t="s">
        <v>1556</v>
      </c>
      <c r="AU592">
        <v>9725353.1300000008</v>
      </c>
    </row>
    <row r="593" spans="1:47" ht="15" x14ac:dyDescent="0.25">
      <c r="A593" s="150" t="s">
        <v>1353</v>
      </c>
      <c r="B593" s="150" t="s">
        <v>326</v>
      </c>
      <c r="C593" t="s">
        <v>269</v>
      </c>
      <c r="D593" t="s">
        <v>1561</v>
      </c>
      <c r="E593">
        <v>87.361999999999995</v>
      </c>
      <c r="F593" t="s">
        <v>1561</v>
      </c>
      <c r="G593" s="151">
        <v>8948092</v>
      </c>
      <c r="H593">
        <v>0.16811804526009799</v>
      </c>
      <c r="I593">
        <v>11503067</v>
      </c>
      <c r="J593">
        <v>1.52573454337322E-2</v>
      </c>
      <c r="K593">
        <v>0.69826943664650798</v>
      </c>
      <c r="L593" s="152">
        <v>227360.82079999999</v>
      </c>
      <c r="M593" s="151">
        <v>38612</v>
      </c>
      <c r="N593">
        <v>142</v>
      </c>
      <c r="O593">
        <v>179.38</v>
      </c>
      <c r="P593">
        <v>0</v>
      </c>
      <c r="Q593">
        <v>-41.46</v>
      </c>
      <c r="R593">
        <v>13537.4</v>
      </c>
      <c r="S593">
        <v>6932.6139819999999</v>
      </c>
      <c r="T593">
        <v>8747.0100143294894</v>
      </c>
      <c r="U593">
        <v>0.325167901292791</v>
      </c>
      <c r="V593">
        <v>0.17313630055220899</v>
      </c>
      <c r="W593">
        <v>1.43048406066582E-2</v>
      </c>
      <c r="X593">
        <v>10729.3</v>
      </c>
      <c r="Y593">
        <v>462.53</v>
      </c>
      <c r="Z593">
        <v>74563.370808380001</v>
      </c>
      <c r="AA593">
        <v>15.4607218683652</v>
      </c>
      <c r="AB593">
        <v>14.988463412103</v>
      </c>
      <c r="AC593">
        <v>46</v>
      </c>
      <c r="AD593">
        <v>150.70899960869599</v>
      </c>
      <c r="AE593">
        <v>0.42749999999999999</v>
      </c>
      <c r="AF593">
        <v>0.13478335142432099</v>
      </c>
      <c r="AG593">
        <v>0.104893109226954</v>
      </c>
      <c r="AH593">
        <v>0.25101587747683102</v>
      </c>
      <c r="AI593">
        <v>173.694078903931</v>
      </c>
      <c r="AJ593">
        <v>6.2473352162597102</v>
      </c>
      <c r="AK593">
        <v>1.2968308787746401</v>
      </c>
      <c r="AL593">
        <v>3.35597050709461</v>
      </c>
      <c r="AM593">
        <v>1.3</v>
      </c>
      <c r="AN593">
        <v>0.64622109373830305</v>
      </c>
      <c r="AO593">
        <v>31</v>
      </c>
      <c r="AP593">
        <v>2.6086956521739101E-2</v>
      </c>
      <c r="AQ593">
        <v>59.52</v>
      </c>
      <c r="AR593">
        <v>2.6008616750217599</v>
      </c>
      <c r="AS593">
        <v>365863.6</v>
      </c>
      <c r="AT593">
        <v>0.53265943146554695</v>
      </c>
      <c r="AU593">
        <v>93849401.569999993</v>
      </c>
    </row>
    <row r="594" spans="1:47" ht="15" x14ac:dyDescent="0.25">
      <c r="A594" s="150" t="s">
        <v>1354</v>
      </c>
      <c r="B594" s="150" t="s">
        <v>327</v>
      </c>
      <c r="C594" t="s">
        <v>328</v>
      </c>
      <c r="D594" t="s">
        <v>1561</v>
      </c>
      <c r="E594">
        <v>81.343999999999994</v>
      </c>
      <c r="F594" t="s">
        <v>1561</v>
      </c>
      <c r="G594" s="151">
        <v>1342215</v>
      </c>
      <c r="H594">
        <v>0.49680291206959099</v>
      </c>
      <c r="I594">
        <v>1461101</v>
      </c>
      <c r="J594">
        <v>6.3867277043092498E-3</v>
      </c>
      <c r="K594">
        <v>0.70601231818684196</v>
      </c>
      <c r="L594" s="152">
        <v>176879.62640000001</v>
      </c>
      <c r="M594" s="151">
        <v>33633.5</v>
      </c>
      <c r="N594">
        <v>139</v>
      </c>
      <c r="O594">
        <v>119.24</v>
      </c>
      <c r="P594">
        <v>99.31</v>
      </c>
      <c r="Q594">
        <v>-178.93</v>
      </c>
      <c r="R594">
        <v>12238.2</v>
      </c>
      <c r="S594">
        <v>2310.981573</v>
      </c>
      <c r="T594">
        <v>2808.6402262503502</v>
      </c>
      <c r="U594">
        <v>0.44875403296865701</v>
      </c>
      <c r="V594">
        <v>0.14587336175181201</v>
      </c>
      <c r="W594">
        <v>9.2145196001526108E-3</v>
      </c>
      <c r="X594">
        <v>10069.700000000001</v>
      </c>
      <c r="Y594">
        <v>151.15</v>
      </c>
      <c r="Z594">
        <v>64212.596295071096</v>
      </c>
      <c r="AA594">
        <v>13.06875</v>
      </c>
      <c r="AB594">
        <v>15.289325656632499</v>
      </c>
      <c r="AC594">
        <v>17.600000000000001</v>
      </c>
      <c r="AD594">
        <v>131.30577119318201</v>
      </c>
      <c r="AE594">
        <v>0.4037</v>
      </c>
      <c r="AF594">
        <v>0.101414065781212</v>
      </c>
      <c r="AG594">
        <v>0.180023705985011</v>
      </c>
      <c r="AH594">
        <v>0.28681008184367501</v>
      </c>
      <c r="AI594">
        <v>186.45843179122599</v>
      </c>
      <c r="AJ594">
        <v>7.3961832620874404</v>
      </c>
      <c r="AK594">
        <v>0.798211472678242</v>
      </c>
      <c r="AL594">
        <v>2.6218079981062998</v>
      </c>
      <c r="AM594">
        <v>0.7</v>
      </c>
      <c r="AN594">
        <v>0.68809643819627297</v>
      </c>
      <c r="AO594">
        <v>161</v>
      </c>
      <c r="AP594">
        <v>0</v>
      </c>
      <c r="AQ594">
        <v>1.58</v>
      </c>
      <c r="AR594">
        <v>3.44037060245563</v>
      </c>
      <c r="AS594">
        <v>-66906.84</v>
      </c>
      <c r="AT594">
        <v>0.46258121620542503</v>
      </c>
      <c r="AU594">
        <v>28282302.84</v>
      </c>
    </row>
    <row r="595" spans="1:47" ht="15" x14ac:dyDescent="0.25">
      <c r="A595" s="150" t="s">
        <v>1355</v>
      </c>
      <c r="B595" s="150" t="s">
        <v>394</v>
      </c>
      <c r="C595" t="s">
        <v>210</v>
      </c>
      <c r="D595" t="s">
        <v>1561</v>
      </c>
      <c r="E595">
        <v>78.968999999999994</v>
      </c>
      <c r="F595" t="s">
        <v>1561</v>
      </c>
      <c r="G595" s="151">
        <v>407236</v>
      </c>
      <c r="H595">
        <v>0.40686757873760399</v>
      </c>
      <c r="I595">
        <v>407236</v>
      </c>
      <c r="J595">
        <v>0</v>
      </c>
      <c r="K595">
        <v>0.69427887242012298</v>
      </c>
      <c r="L595" s="152">
        <v>87899.949299999993</v>
      </c>
      <c r="M595" s="151">
        <v>30789.5</v>
      </c>
      <c r="N595">
        <v>4</v>
      </c>
      <c r="O595">
        <v>18.46</v>
      </c>
      <c r="P595">
        <v>0</v>
      </c>
      <c r="Q595">
        <v>-62.66</v>
      </c>
      <c r="R595">
        <v>16389.7</v>
      </c>
      <c r="S595">
        <v>468.04461600000002</v>
      </c>
      <c r="T595">
        <v>693.53859479462005</v>
      </c>
      <c r="U595">
        <v>1</v>
      </c>
      <c r="V595">
        <v>0.22372703460389801</v>
      </c>
      <c r="W595">
        <v>0</v>
      </c>
      <c r="X595">
        <v>11060.8</v>
      </c>
      <c r="Y595">
        <v>47.79</v>
      </c>
      <c r="Z595">
        <v>57822.8708934924</v>
      </c>
      <c r="AA595">
        <v>13.3</v>
      </c>
      <c r="AB595">
        <v>9.7937772755806698</v>
      </c>
      <c r="AC595">
        <v>6.1</v>
      </c>
      <c r="AD595">
        <v>76.728625573770501</v>
      </c>
      <c r="AE595">
        <v>0.90249999999999997</v>
      </c>
      <c r="AF595">
        <v>0.10814299089469601</v>
      </c>
      <c r="AG595">
        <v>0.18775981634721001</v>
      </c>
      <c r="AH595">
        <v>0.31383537237353498</v>
      </c>
      <c r="AI595">
        <v>0</v>
      </c>
      <c r="AJ595" t="s">
        <v>1556</v>
      </c>
      <c r="AK595" t="s">
        <v>1556</v>
      </c>
      <c r="AL595" t="s">
        <v>1556</v>
      </c>
      <c r="AM595">
        <v>0.5</v>
      </c>
      <c r="AN595">
        <v>0.82577008198175905</v>
      </c>
      <c r="AO595">
        <v>15</v>
      </c>
      <c r="AP595">
        <v>6.6666666666666697E-3</v>
      </c>
      <c r="AQ595">
        <v>6.07</v>
      </c>
      <c r="AR595">
        <v>2.6064184015226401</v>
      </c>
      <c r="AS595">
        <v>37432.58</v>
      </c>
      <c r="AT595">
        <v>0.42809309159250503</v>
      </c>
      <c r="AU595">
        <v>7671088.9000000004</v>
      </c>
    </row>
    <row r="596" spans="1:47" ht="15" x14ac:dyDescent="0.25">
      <c r="A596" s="150" t="s">
        <v>1356</v>
      </c>
      <c r="B596" s="150" t="s">
        <v>194</v>
      </c>
      <c r="C596" t="s">
        <v>145</v>
      </c>
      <c r="D596" t="s">
        <v>1561</v>
      </c>
      <c r="E596">
        <v>65.537000000000006</v>
      </c>
      <c r="F596" t="s">
        <v>1561</v>
      </c>
      <c r="G596" s="151">
        <v>413378</v>
      </c>
      <c r="H596">
        <v>0.32448511922277201</v>
      </c>
      <c r="I596">
        <v>394654</v>
      </c>
      <c r="J596">
        <v>0</v>
      </c>
      <c r="K596">
        <v>0.74408361518267496</v>
      </c>
      <c r="L596" s="152">
        <v>110551.7957</v>
      </c>
      <c r="M596" s="151">
        <v>34851.5</v>
      </c>
      <c r="N596">
        <v>129</v>
      </c>
      <c r="O596">
        <v>302.94</v>
      </c>
      <c r="P596">
        <v>67.510000000000005</v>
      </c>
      <c r="Q596">
        <v>109.28</v>
      </c>
      <c r="R596">
        <v>14329.9</v>
      </c>
      <c r="S596">
        <v>3723.165375</v>
      </c>
      <c r="T596">
        <v>5134.1056292171397</v>
      </c>
      <c r="U596">
        <v>0.76936746464021899</v>
      </c>
      <c r="V596">
        <v>0.15931832950074101</v>
      </c>
      <c r="W596">
        <v>0.18046178810953301</v>
      </c>
      <c r="X596">
        <v>10391.799999999999</v>
      </c>
      <c r="Y596">
        <v>268.82</v>
      </c>
      <c r="Z596">
        <v>65274.629157056799</v>
      </c>
      <c r="AA596">
        <v>12.668989547038301</v>
      </c>
      <c r="AB596">
        <v>13.850031154676</v>
      </c>
      <c r="AC596">
        <v>30</v>
      </c>
      <c r="AD596">
        <v>124.1055125</v>
      </c>
      <c r="AE596">
        <v>0.47499999999999998</v>
      </c>
      <c r="AF596">
        <v>0.111504967414105</v>
      </c>
      <c r="AG596">
        <v>0.14863765329192699</v>
      </c>
      <c r="AH596">
        <v>0.26548113083772401</v>
      </c>
      <c r="AI596">
        <v>178.90126623773699</v>
      </c>
      <c r="AJ596">
        <v>5.5134281819423796</v>
      </c>
      <c r="AK596">
        <v>0.93851332949995403</v>
      </c>
      <c r="AL596">
        <v>0.88183743970309802</v>
      </c>
      <c r="AM596">
        <v>2</v>
      </c>
      <c r="AN596">
        <v>0</v>
      </c>
      <c r="AO596">
        <v>12</v>
      </c>
      <c r="AP596">
        <v>2.6763990267639901E-2</v>
      </c>
      <c r="AQ596" t="s">
        <v>1556</v>
      </c>
      <c r="AR596">
        <v>2.47341265728156</v>
      </c>
      <c r="AS596">
        <v>377780.25</v>
      </c>
      <c r="AT596">
        <v>0.65557418628258302</v>
      </c>
      <c r="AU596">
        <v>53352741.25</v>
      </c>
    </row>
    <row r="597" spans="1:47" ht="15" x14ac:dyDescent="0.25">
      <c r="A597" s="150" t="s">
        <v>1357</v>
      </c>
      <c r="B597" s="150" t="s">
        <v>765</v>
      </c>
      <c r="C597" t="s">
        <v>119</v>
      </c>
      <c r="D597" t="s">
        <v>1561</v>
      </c>
      <c r="E597">
        <v>88.817999999999998</v>
      </c>
      <c r="F597" t="s">
        <v>1561</v>
      </c>
      <c r="G597" s="151">
        <v>1311905</v>
      </c>
      <c r="H597">
        <v>1.0032800445949901</v>
      </c>
      <c r="I597">
        <v>1070642</v>
      </c>
      <c r="J597">
        <v>0</v>
      </c>
      <c r="K597">
        <v>0.64264735078326496</v>
      </c>
      <c r="L597" s="152">
        <v>413186.46490000002</v>
      </c>
      <c r="M597" s="151">
        <v>35423</v>
      </c>
      <c r="N597">
        <v>11</v>
      </c>
      <c r="O597">
        <v>4.99</v>
      </c>
      <c r="P597">
        <v>1</v>
      </c>
      <c r="Q597">
        <v>101.01</v>
      </c>
      <c r="R597">
        <v>14511.1</v>
      </c>
      <c r="S597">
        <v>585.72104000000002</v>
      </c>
      <c r="T597">
        <v>695.49542645880194</v>
      </c>
      <c r="U597">
        <v>0.22761327132793499</v>
      </c>
      <c r="V597">
        <v>0.17005189706007501</v>
      </c>
      <c r="W597">
        <v>0</v>
      </c>
      <c r="X597">
        <v>12220.8</v>
      </c>
      <c r="Y597">
        <v>46.63</v>
      </c>
      <c r="Z597">
        <v>52723.268282221798</v>
      </c>
      <c r="AA597">
        <v>10.980392156862701</v>
      </c>
      <c r="AB597">
        <v>12.5610345271285</v>
      </c>
      <c r="AC597">
        <v>6</v>
      </c>
      <c r="AD597">
        <v>97.620173333333298</v>
      </c>
      <c r="AE597">
        <v>0.39179999999999998</v>
      </c>
      <c r="AF597">
        <v>0.100199334314964</v>
      </c>
      <c r="AG597">
        <v>0.23103792708102699</v>
      </c>
      <c r="AH597">
        <v>0.33364850864654499</v>
      </c>
      <c r="AI597">
        <v>244.510595009529</v>
      </c>
      <c r="AJ597">
        <v>4.9154936284607098</v>
      </c>
      <c r="AK597">
        <v>1.19904402471808</v>
      </c>
      <c r="AL597">
        <v>2.631290297804</v>
      </c>
      <c r="AM597">
        <v>0</v>
      </c>
      <c r="AN597">
        <v>1.00747073344358</v>
      </c>
      <c r="AO597">
        <v>74</v>
      </c>
      <c r="AP597">
        <v>1.24137931034483E-2</v>
      </c>
      <c r="AQ597">
        <v>2.64</v>
      </c>
      <c r="AR597">
        <v>3.09726496294889</v>
      </c>
      <c r="AS597">
        <v>17826.82</v>
      </c>
      <c r="AT597">
        <v>0.56052470150485101</v>
      </c>
      <c r="AU597">
        <v>8499479.5800000001</v>
      </c>
    </row>
    <row r="598" spans="1:47" ht="15" x14ac:dyDescent="0.25">
      <c r="A598" s="150" t="s">
        <v>1358</v>
      </c>
      <c r="B598" s="150" t="s">
        <v>687</v>
      </c>
      <c r="C598" t="s">
        <v>185</v>
      </c>
      <c r="D598" t="s">
        <v>1561</v>
      </c>
      <c r="E598">
        <v>93.552999999999997</v>
      </c>
      <c r="F598" t="s">
        <v>1561</v>
      </c>
      <c r="G598" s="151">
        <v>791705</v>
      </c>
      <c r="H598">
        <v>0.22728283401580601</v>
      </c>
      <c r="I598">
        <v>751846</v>
      </c>
      <c r="J598">
        <v>0</v>
      </c>
      <c r="K598">
        <v>0.71122887155413606</v>
      </c>
      <c r="L598" s="152">
        <v>222607.97219999999</v>
      </c>
      <c r="M598" s="151">
        <v>42432</v>
      </c>
      <c r="N598">
        <v>49</v>
      </c>
      <c r="O598">
        <v>16.32</v>
      </c>
      <c r="P598">
        <v>0</v>
      </c>
      <c r="Q598">
        <v>-20.68</v>
      </c>
      <c r="R598">
        <v>12770.9</v>
      </c>
      <c r="S598">
        <v>875.04657399999996</v>
      </c>
      <c r="T598">
        <v>1031.38440360246</v>
      </c>
      <c r="U598">
        <v>0.20415495735659001</v>
      </c>
      <c r="V598">
        <v>0.12567172338874799</v>
      </c>
      <c r="W598">
        <v>1.3056676455258001E-3</v>
      </c>
      <c r="X598">
        <v>10835.1</v>
      </c>
      <c r="Y598">
        <v>65.459999999999994</v>
      </c>
      <c r="Z598">
        <v>56545.698136266401</v>
      </c>
      <c r="AA598">
        <v>14.343283582089599</v>
      </c>
      <c r="AB598">
        <v>13.3676531316835</v>
      </c>
      <c r="AC598">
        <v>15</v>
      </c>
      <c r="AD598">
        <v>58.336438266666697</v>
      </c>
      <c r="AE598">
        <v>0.48680000000000001</v>
      </c>
      <c r="AF598">
        <v>0.115002625476256</v>
      </c>
      <c r="AG598">
        <v>0.16574522483992599</v>
      </c>
      <c r="AH598">
        <v>0.28694157086802002</v>
      </c>
      <c r="AI598">
        <v>292.69299213323899</v>
      </c>
      <c r="AJ598">
        <v>4.6461019834452602</v>
      </c>
      <c r="AK598">
        <v>1.2573077073246901</v>
      </c>
      <c r="AL598">
        <v>2.0833732234889899</v>
      </c>
      <c r="AM598">
        <v>3.5</v>
      </c>
      <c r="AN598">
        <v>1.4772183306651501</v>
      </c>
      <c r="AO598">
        <v>70</v>
      </c>
      <c r="AP598">
        <v>0</v>
      </c>
      <c r="AQ598">
        <v>5.56</v>
      </c>
      <c r="AR598">
        <v>4.7656102580114101</v>
      </c>
      <c r="AS598">
        <v>551.34000000002595</v>
      </c>
      <c r="AT598">
        <v>0.30832009685057599</v>
      </c>
      <c r="AU598">
        <v>11175132.380000001</v>
      </c>
    </row>
    <row r="599" spans="1:47" ht="15" x14ac:dyDescent="0.25">
      <c r="A599" s="150" t="s">
        <v>1359</v>
      </c>
      <c r="B599" s="150" t="s">
        <v>720</v>
      </c>
      <c r="C599" t="s">
        <v>98</v>
      </c>
      <c r="D599" t="s">
        <v>1561</v>
      </c>
      <c r="E599">
        <v>87.936999999999998</v>
      </c>
      <c r="F599" t="s">
        <v>1561</v>
      </c>
      <c r="G599" s="151">
        <v>3419614</v>
      </c>
      <c r="H599">
        <v>0.35104960931040102</v>
      </c>
      <c r="I599">
        <v>2974670</v>
      </c>
      <c r="J599">
        <v>0</v>
      </c>
      <c r="K599">
        <v>0.69403345335852196</v>
      </c>
      <c r="L599" s="152">
        <v>286456.45380000002</v>
      </c>
      <c r="M599" s="151">
        <v>36726</v>
      </c>
      <c r="N599">
        <v>84</v>
      </c>
      <c r="O599">
        <v>52.3</v>
      </c>
      <c r="P599">
        <v>0</v>
      </c>
      <c r="Q599">
        <v>152.93</v>
      </c>
      <c r="R599">
        <v>14178</v>
      </c>
      <c r="S599">
        <v>1914.5190520000001</v>
      </c>
      <c r="T599">
        <v>2373.50581424038</v>
      </c>
      <c r="U599">
        <v>0.46514844449821602</v>
      </c>
      <c r="V599">
        <v>0.13768766768062399</v>
      </c>
      <c r="W599">
        <v>3.7321757610798603E-2</v>
      </c>
      <c r="X599">
        <v>11436.3</v>
      </c>
      <c r="Y599">
        <v>127</v>
      </c>
      <c r="Z599">
        <v>70305.795275590601</v>
      </c>
      <c r="AA599">
        <v>14.2868217054264</v>
      </c>
      <c r="AB599">
        <v>15.0749531653543</v>
      </c>
      <c r="AC599">
        <v>17.38</v>
      </c>
      <c r="AD599">
        <v>110.156447180667</v>
      </c>
      <c r="AE599">
        <v>0.39179999999999998</v>
      </c>
      <c r="AF599">
        <v>0.117108045609847</v>
      </c>
      <c r="AG599">
        <v>0.15435646049371099</v>
      </c>
      <c r="AH599">
        <v>0.27436602247902903</v>
      </c>
      <c r="AI599">
        <v>126.615088915814</v>
      </c>
      <c r="AJ599">
        <v>8.4774911203059293</v>
      </c>
      <c r="AK599">
        <v>2.0369974051904398</v>
      </c>
      <c r="AL599">
        <v>4.8459527983927897</v>
      </c>
      <c r="AM599">
        <v>0.89</v>
      </c>
      <c r="AN599">
        <v>0.60923606443937695</v>
      </c>
      <c r="AO599">
        <v>41</v>
      </c>
      <c r="AP599">
        <v>6.56814449917898E-3</v>
      </c>
      <c r="AQ599">
        <v>11.34</v>
      </c>
      <c r="AR599">
        <v>3.5302310122129299</v>
      </c>
      <c r="AS599">
        <v>31821.4</v>
      </c>
      <c r="AT599">
        <v>0.36092615494118402</v>
      </c>
      <c r="AU599">
        <v>27144023.52</v>
      </c>
    </row>
    <row r="600" spans="1:47" ht="15" x14ac:dyDescent="0.25">
      <c r="A600" s="150" t="s">
        <v>1360</v>
      </c>
      <c r="B600" s="150" t="s">
        <v>329</v>
      </c>
      <c r="C600" t="s">
        <v>267</v>
      </c>
      <c r="D600" t="s">
        <v>1561</v>
      </c>
      <c r="E600">
        <v>89.921000000000006</v>
      </c>
      <c r="F600" t="s">
        <v>1561</v>
      </c>
      <c r="G600" s="151">
        <v>3514010</v>
      </c>
      <c r="H600">
        <v>0.92600096739438398</v>
      </c>
      <c r="I600">
        <v>3514010</v>
      </c>
      <c r="J600">
        <v>0</v>
      </c>
      <c r="K600">
        <v>0.73373719283128402</v>
      </c>
      <c r="L600" s="152">
        <v>188594.95929999999</v>
      </c>
      <c r="M600" s="151">
        <v>34798</v>
      </c>
      <c r="N600">
        <v>137</v>
      </c>
      <c r="O600">
        <v>90.56</v>
      </c>
      <c r="P600">
        <v>45.33</v>
      </c>
      <c r="Q600">
        <v>-170.98</v>
      </c>
      <c r="R600">
        <v>13747.3</v>
      </c>
      <c r="S600">
        <v>3253.8605040000002</v>
      </c>
      <c r="T600">
        <v>4049.4175921695901</v>
      </c>
      <c r="U600">
        <v>0.38714467736137498</v>
      </c>
      <c r="V600">
        <v>0.159879808725814</v>
      </c>
      <c r="W600">
        <v>1.2375991825862199E-2</v>
      </c>
      <c r="X600">
        <v>11046.5</v>
      </c>
      <c r="Y600">
        <v>211.62</v>
      </c>
      <c r="Z600">
        <v>67290.151403459095</v>
      </c>
      <c r="AA600">
        <v>14.9063829787234</v>
      </c>
      <c r="AB600">
        <v>15.375959285511801</v>
      </c>
      <c r="AC600">
        <v>21</v>
      </c>
      <c r="AD600">
        <v>154.94573828571399</v>
      </c>
      <c r="AE600">
        <v>0.59370000000000001</v>
      </c>
      <c r="AF600">
        <v>0.12956199123089401</v>
      </c>
      <c r="AG600">
        <v>0.171042268363927</v>
      </c>
      <c r="AH600">
        <v>0.303044044935253</v>
      </c>
      <c r="AI600">
        <v>236.91427430657899</v>
      </c>
      <c r="AJ600">
        <v>5.5000231032863498</v>
      </c>
      <c r="AK600">
        <v>1.1490083228907999</v>
      </c>
      <c r="AL600">
        <v>3.2892169529606199</v>
      </c>
      <c r="AM600">
        <v>2.75</v>
      </c>
      <c r="AN600">
        <v>0.510127963405273</v>
      </c>
      <c r="AO600">
        <v>42</v>
      </c>
      <c r="AP600">
        <v>7.8947368421052599E-2</v>
      </c>
      <c r="AQ600">
        <v>10.71</v>
      </c>
      <c r="AR600">
        <v>4.2585066465670796</v>
      </c>
      <c r="AS600">
        <v>-78498.97</v>
      </c>
      <c r="AT600">
        <v>0.30987123650147003</v>
      </c>
      <c r="AU600">
        <v>44731766.140000001</v>
      </c>
    </row>
    <row r="601" spans="1:47" ht="15" x14ac:dyDescent="0.25">
      <c r="A601" s="150" t="s">
        <v>1361</v>
      </c>
      <c r="B601" s="150" t="s">
        <v>330</v>
      </c>
      <c r="C601" t="s">
        <v>122</v>
      </c>
      <c r="D601" t="s">
        <v>1561</v>
      </c>
      <c r="E601">
        <v>94.712999999999994</v>
      </c>
      <c r="F601" t="s">
        <v>1561</v>
      </c>
      <c r="G601" s="151">
        <v>9107690</v>
      </c>
      <c r="H601">
        <v>0.49710133806280299</v>
      </c>
      <c r="I601">
        <v>7461973</v>
      </c>
      <c r="J601">
        <v>0</v>
      </c>
      <c r="K601">
        <v>0.80190845879698902</v>
      </c>
      <c r="L601" s="152">
        <v>202430.47560000001</v>
      </c>
      <c r="M601" s="151">
        <v>52313</v>
      </c>
      <c r="N601">
        <v>338</v>
      </c>
      <c r="O601">
        <v>214.98</v>
      </c>
      <c r="P601">
        <v>1</v>
      </c>
      <c r="Q601">
        <v>-12.45</v>
      </c>
      <c r="R601">
        <v>14726.1</v>
      </c>
      <c r="S601">
        <v>10187.101522000001</v>
      </c>
      <c r="T601">
        <v>12536.7571223046</v>
      </c>
      <c r="U601">
        <v>0.24379390630755299</v>
      </c>
      <c r="V601">
        <v>0.15380448792193699</v>
      </c>
      <c r="W601">
        <v>6.3057737140709696E-2</v>
      </c>
      <c r="X601">
        <v>11966.1</v>
      </c>
      <c r="Y601">
        <v>664.23</v>
      </c>
      <c r="Z601">
        <v>82261.727624467399</v>
      </c>
      <c r="AA601">
        <v>14.9276485788114</v>
      </c>
      <c r="AB601">
        <v>15.336707950559299</v>
      </c>
      <c r="AC601">
        <v>49</v>
      </c>
      <c r="AD601">
        <v>207.90003106122401</v>
      </c>
      <c r="AE601" t="s">
        <v>1556</v>
      </c>
      <c r="AF601">
        <v>0.11744110188137501</v>
      </c>
      <c r="AG601">
        <v>0.162898985695384</v>
      </c>
      <c r="AH601">
        <v>0.28477888728006601</v>
      </c>
      <c r="AI601">
        <v>155.83843908608901</v>
      </c>
      <c r="AJ601">
        <v>8.1341500571323504</v>
      </c>
      <c r="AK601">
        <v>1.23642502056638</v>
      </c>
      <c r="AL601">
        <v>4.1347277804303797</v>
      </c>
      <c r="AM601">
        <v>0</v>
      </c>
      <c r="AN601">
        <v>0.50422521284878297</v>
      </c>
      <c r="AO601">
        <v>19</v>
      </c>
      <c r="AP601">
        <v>0</v>
      </c>
      <c r="AQ601">
        <v>82.58</v>
      </c>
      <c r="AR601">
        <v>3.48568735167493</v>
      </c>
      <c r="AS601">
        <v>-359508.3</v>
      </c>
      <c r="AT601">
        <v>0.29407067077011301</v>
      </c>
      <c r="AU601">
        <v>150016314.31999999</v>
      </c>
    </row>
    <row r="602" spans="1:47" ht="15" x14ac:dyDescent="0.25">
      <c r="A602" s="150" t="s">
        <v>1362</v>
      </c>
      <c r="B602" s="150" t="s">
        <v>457</v>
      </c>
      <c r="C602" t="s">
        <v>132</v>
      </c>
      <c r="D602" t="s">
        <v>1561</v>
      </c>
      <c r="E602">
        <v>85.132000000000005</v>
      </c>
      <c r="F602" t="s">
        <v>1561</v>
      </c>
      <c r="G602" s="151">
        <v>560758</v>
      </c>
      <c r="H602">
        <v>0.44808268755867797</v>
      </c>
      <c r="I602">
        <v>560758</v>
      </c>
      <c r="J602">
        <v>6.3453015831650703E-3</v>
      </c>
      <c r="K602">
        <v>0.687575626304753</v>
      </c>
      <c r="L602" s="152">
        <v>205978.53899999999</v>
      </c>
      <c r="M602" s="151">
        <v>34263</v>
      </c>
      <c r="N602">
        <v>52</v>
      </c>
      <c r="O602">
        <v>28.75</v>
      </c>
      <c r="P602">
        <v>0</v>
      </c>
      <c r="Q602">
        <v>194.49</v>
      </c>
      <c r="R602">
        <v>11237.5</v>
      </c>
      <c r="S602">
        <v>1094.0430309999999</v>
      </c>
      <c r="T602">
        <v>1331.9771939131399</v>
      </c>
      <c r="U602">
        <v>0.31987391088276101</v>
      </c>
      <c r="V602">
        <v>0.167722635948128</v>
      </c>
      <c r="W602">
        <v>0</v>
      </c>
      <c r="X602">
        <v>9230.1</v>
      </c>
      <c r="Y602">
        <v>66.89</v>
      </c>
      <c r="Z602">
        <v>59123.157422634198</v>
      </c>
      <c r="AA602">
        <v>12.5972222222222</v>
      </c>
      <c r="AB602">
        <v>16.3558533562565</v>
      </c>
      <c r="AC602">
        <v>7.2</v>
      </c>
      <c r="AD602">
        <v>151.95042097222199</v>
      </c>
      <c r="AE602">
        <v>0.4037</v>
      </c>
      <c r="AF602">
        <v>0.11407336029748801</v>
      </c>
      <c r="AG602">
        <v>0.14165800269666801</v>
      </c>
      <c r="AH602">
        <v>0.30240031049884197</v>
      </c>
      <c r="AI602">
        <v>215.97322345175701</v>
      </c>
      <c r="AJ602">
        <v>3.1661239440673099</v>
      </c>
      <c r="AK602">
        <v>0.94559106837534501</v>
      </c>
      <c r="AL602">
        <v>1.5403676507931101</v>
      </c>
      <c r="AM602">
        <v>1</v>
      </c>
      <c r="AN602">
        <v>2.2394180439370701</v>
      </c>
      <c r="AO602">
        <v>168</v>
      </c>
      <c r="AP602">
        <v>6.7340067340067302E-3</v>
      </c>
      <c r="AQ602">
        <v>3.38</v>
      </c>
      <c r="AR602">
        <v>3.7622733803164099</v>
      </c>
      <c r="AS602">
        <v>34283.870000000097</v>
      </c>
      <c r="AT602">
        <v>0.43783571353064199</v>
      </c>
      <c r="AU602">
        <v>12294338.960000001</v>
      </c>
    </row>
    <row r="603" spans="1:47" ht="15" x14ac:dyDescent="0.25">
      <c r="A603" s="150" t="s">
        <v>1363</v>
      </c>
      <c r="B603" s="150" t="s">
        <v>331</v>
      </c>
      <c r="C603" t="s">
        <v>145</v>
      </c>
      <c r="D603" t="s">
        <v>1561</v>
      </c>
      <c r="E603">
        <v>105.901</v>
      </c>
      <c r="F603" t="s">
        <v>1561</v>
      </c>
      <c r="G603" s="151">
        <v>902359</v>
      </c>
      <c r="H603">
        <v>0.28057100098340199</v>
      </c>
      <c r="I603">
        <v>902359</v>
      </c>
      <c r="J603">
        <v>6.7849731790052201E-3</v>
      </c>
      <c r="K603">
        <v>0.79454048194016003</v>
      </c>
      <c r="L603" s="152">
        <v>155251.50390000001</v>
      </c>
      <c r="M603" s="151">
        <v>72198</v>
      </c>
      <c r="N603">
        <v>42</v>
      </c>
      <c r="O603">
        <v>6.9</v>
      </c>
      <c r="P603">
        <v>0</v>
      </c>
      <c r="Q603">
        <v>-9.86</v>
      </c>
      <c r="R603">
        <v>14129.3</v>
      </c>
      <c r="S603">
        <v>1902.4873709999999</v>
      </c>
      <c r="T603">
        <v>2124.22255063702</v>
      </c>
      <c r="U603">
        <v>6.4510957008607706E-2</v>
      </c>
      <c r="V603">
        <v>9.3533852425241704E-2</v>
      </c>
      <c r="W603">
        <v>4.5315848774693402E-3</v>
      </c>
      <c r="X603">
        <v>12654.4</v>
      </c>
      <c r="Y603">
        <v>132.83000000000001</v>
      </c>
      <c r="Z603">
        <v>81053.865843559397</v>
      </c>
      <c r="AA603">
        <v>14.1847133757962</v>
      </c>
      <c r="AB603">
        <v>14.3227235639539</v>
      </c>
      <c r="AC603">
        <v>13.94</v>
      </c>
      <c r="AD603">
        <v>136.47685588235299</v>
      </c>
      <c r="AE603">
        <v>0.30880000000000002</v>
      </c>
      <c r="AF603">
        <v>0.12056960002464</v>
      </c>
      <c r="AG603">
        <v>0.112751462754454</v>
      </c>
      <c r="AH603">
        <v>0.24832380426112399</v>
      </c>
      <c r="AI603">
        <v>187.09611712844301</v>
      </c>
      <c r="AJ603">
        <v>4.8589210502657698</v>
      </c>
      <c r="AK603">
        <v>1.22853956195849</v>
      </c>
      <c r="AL603">
        <v>1.4529396709631699</v>
      </c>
      <c r="AM603">
        <v>3.25</v>
      </c>
      <c r="AN603">
        <v>0.36302790021945502</v>
      </c>
      <c r="AO603">
        <v>3</v>
      </c>
      <c r="AP603">
        <v>3.2258064516129002E-3</v>
      </c>
      <c r="AQ603">
        <v>19.329999999999998</v>
      </c>
      <c r="AR603" t="s">
        <v>1556</v>
      </c>
      <c r="AS603">
        <v>7278.24</v>
      </c>
      <c r="AT603" t="s">
        <v>1556</v>
      </c>
      <c r="AU603">
        <v>26880858.91</v>
      </c>
    </row>
    <row r="604" spans="1:47" ht="15" x14ac:dyDescent="0.25">
      <c r="A604" s="150" t="s">
        <v>1364</v>
      </c>
      <c r="B604" s="150" t="s">
        <v>332</v>
      </c>
      <c r="C604" t="s">
        <v>176</v>
      </c>
      <c r="D604" t="s">
        <v>1561</v>
      </c>
      <c r="E604">
        <v>81.097999999999999</v>
      </c>
      <c r="F604" t="s">
        <v>1561</v>
      </c>
      <c r="G604" s="151">
        <v>4382704</v>
      </c>
      <c r="H604">
        <v>0.53925820661011603</v>
      </c>
      <c r="I604">
        <v>4350767</v>
      </c>
      <c r="J604">
        <v>2.8566384326172301E-3</v>
      </c>
      <c r="K604">
        <v>0.63763372922546502</v>
      </c>
      <c r="L604" s="152">
        <v>150060.52960000001</v>
      </c>
      <c r="M604" s="151">
        <v>33153</v>
      </c>
      <c r="N604">
        <v>418</v>
      </c>
      <c r="O604">
        <v>277.68</v>
      </c>
      <c r="P604">
        <v>0</v>
      </c>
      <c r="Q604">
        <v>-257.04000000000002</v>
      </c>
      <c r="R604">
        <v>12911.5</v>
      </c>
      <c r="S604">
        <v>3860.8210640000002</v>
      </c>
      <c r="T604">
        <v>5181.8592702964097</v>
      </c>
      <c r="U604">
        <v>0.82392648125067303</v>
      </c>
      <c r="V604">
        <v>0.175720837550839</v>
      </c>
      <c r="W604">
        <v>3.5475943518111699E-3</v>
      </c>
      <c r="X604">
        <v>9619.9</v>
      </c>
      <c r="Y604">
        <v>272.11</v>
      </c>
      <c r="Z604">
        <v>70919.987982801103</v>
      </c>
      <c r="AA604">
        <v>12.8965517241379</v>
      </c>
      <c r="AB604">
        <v>14.1884571092573</v>
      </c>
      <c r="AC604">
        <v>29</v>
      </c>
      <c r="AD604">
        <v>133.13176082758599</v>
      </c>
      <c r="AE604">
        <v>0.37990000000000002</v>
      </c>
      <c r="AF604">
        <v>0.124251916209782</v>
      </c>
      <c r="AG604">
        <v>0.10044236930559</v>
      </c>
      <c r="AH604">
        <v>0.23721416995590699</v>
      </c>
      <c r="AI604">
        <v>183.114676458883</v>
      </c>
      <c r="AJ604">
        <v>4.0704777834514196</v>
      </c>
      <c r="AK604">
        <v>0.60035438411367903</v>
      </c>
      <c r="AL604">
        <v>0.43935799528412001</v>
      </c>
      <c r="AM604">
        <v>1.8</v>
      </c>
      <c r="AN604">
        <v>0.73847208806778697</v>
      </c>
      <c r="AO604">
        <v>126</v>
      </c>
      <c r="AP604">
        <v>9.3283582089552196E-3</v>
      </c>
      <c r="AQ604">
        <v>6.21</v>
      </c>
      <c r="AR604">
        <v>3.0910606160496901</v>
      </c>
      <c r="AS604">
        <v>-136738.93</v>
      </c>
      <c r="AT604">
        <v>0.36835428952166499</v>
      </c>
      <c r="AU604">
        <v>49849165.090000004</v>
      </c>
    </row>
    <row r="605" spans="1:47" ht="15" x14ac:dyDescent="0.25">
      <c r="A605" s="150" t="s">
        <v>1365</v>
      </c>
      <c r="B605" s="150" t="s">
        <v>395</v>
      </c>
      <c r="C605" t="s">
        <v>176</v>
      </c>
      <c r="D605" t="s">
        <v>1561</v>
      </c>
      <c r="E605">
        <v>89.631</v>
      </c>
      <c r="F605" t="s">
        <v>1561</v>
      </c>
      <c r="G605" s="151">
        <v>202192</v>
      </c>
      <c r="H605">
        <v>0.48954251854797698</v>
      </c>
      <c r="I605">
        <v>301777</v>
      </c>
      <c r="J605">
        <v>7.76064960296246E-3</v>
      </c>
      <c r="K605">
        <v>0.787015784524011</v>
      </c>
      <c r="L605" s="152">
        <v>268562.65259999997</v>
      </c>
      <c r="M605" s="151">
        <v>41375</v>
      </c>
      <c r="N605">
        <v>42</v>
      </c>
      <c r="O605">
        <v>19.829999999999998</v>
      </c>
      <c r="P605">
        <v>2.72</v>
      </c>
      <c r="Q605">
        <v>179.3</v>
      </c>
      <c r="R605">
        <v>14723.6</v>
      </c>
      <c r="S605">
        <v>659.76674200000002</v>
      </c>
      <c r="T605">
        <v>799.68903232460104</v>
      </c>
      <c r="U605">
        <v>0.19026294447561001</v>
      </c>
      <c r="V605">
        <v>0.15298015582604199</v>
      </c>
      <c r="W605">
        <v>8.9537932483416995E-3</v>
      </c>
      <c r="X605">
        <v>12147.4</v>
      </c>
      <c r="Y605">
        <v>44.3</v>
      </c>
      <c r="Z605">
        <v>68578.966365688495</v>
      </c>
      <c r="AA605">
        <v>13.5</v>
      </c>
      <c r="AB605">
        <v>14.8931544469526</v>
      </c>
      <c r="AC605">
        <v>7</v>
      </c>
      <c r="AD605">
        <v>94.252391714285693</v>
      </c>
      <c r="AE605">
        <v>0.26119999999999999</v>
      </c>
      <c r="AF605">
        <v>0.117152691196027</v>
      </c>
      <c r="AG605">
        <v>0.15618027666050399</v>
      </c>
      <c r="AH605">
        <v>0.278493363926264</v>
      </c>
      <c r="AI605">
        <v>0</v>
      </c>
      <c r="AJ605" t="s">
        <v>1556</v>
      </c>
      <c r="AK605" t="s">
        <v>1556</v>
      </c>
      <c r="AL605" t="s">
        <v>1556</v>
      </c>
      <c r="AM605">
        <v>1.2</v>
      </c>
      <c r="AN605">
        <v>3.7870005119834502E-2</v>
      </c>
      <c r="AO605">
        <v>17</v>
      </c>
      <c r="AP605">
        <v>0</v>
      </c>
      <c r="AQ605">
        <v>0.06</v>
      </c>
      <c r="AR605">
        <v>3.7472235086749199</v>
      </c>
      <c r="AS605">
        <v>37459.980000000003</v>
      </c>
      <c r="AT605">
        <v>0.31956580328641199</v>
      </c>
      <c r="AU605">
        <v>9714155.3599999994</v>
      </c>
    </row>
    <row r="606" spans="1:47" ht="15" x14ac:dyDescent="0.25">
      <c r="A606" s="150" t="s">
        <v>1366</v>
      </c>
      <c r="B606" s="150" t="s">
        <v>333</v>
      </c>
      <c r="C606" t="s">
        <v>136</v>
      </c>
      <c r="D606" t="s">
        <v>1561</v>
      </c>
      <c r="E606">
        <v>55.960999999999999</v>
      </c>
      <c r="F606" t="s">
        <v>1561</v>
      </c>
      <c r="G606" s="151">
        <v>7622368</v>
      </c>
      <c r="H606">
        <v>0.16649935893954701</v>
      </c>
      <c r="I606">
        <v>6980319</v>
      </c>
      <c r="J606">
        <v>0</v>
      </c>
      <c r="K606">
        <v>0.561456606147684</v>
      </c>
      <c r="L606" s="152">
        <v>50846.840799999998</v>
      </c>
      <c r="M606" s="151">
        <v>21185</v>
      </c>
      <c r="N606">
        <v>58</v>
      </c>
      <c r="O606">
        <v>2194.5300000000002</v>
      </c>
      <c r="P606">
        <v>1381.52</v>
      </c>
      <c r="Q606">
        <v>-1169.23</v>
      </c>
      <c r="R606">
        <v>19629.900000000001</v>
      </c>
      <c r="S606">
        <v>4753.7297369999997</v>
      </c>
      <c r="T606">
        <v>6792.6055118991499</v>
      </c>
      <c r="U606">
        <v>0.99977774882913995</v>
      </c>
      <c r="V606">
        <v>0.17643545960804</v>
      </c>
      <c r="W606">
        <v>7.5565661674888804E-2</v>
      </c>
      <c r="X606">
        <v>13737.8</v>
      </c>
      <c r="Y606">
        <v>446</v>
      </c>
      <c r="Z606">
        <v>51596.360986547101</v>
      </c>
      <c r="AA606">
        <v>4.9013452914798199</v>
      </c>
      <c r="AB606">
        <v>10.658586854260101</v>
      </c>
      <c r="AC606">
        <v>96</v>
      </c>
      <c r="AD606">
        <v>49.518018093750001</v>
      </c>
      <c r="AE606">
        <v>1.0568</v>
      </c>
      <c r="AF606">
        <v>0.124221580058772</v>
      </c>
      <c r="AG606">
        <v>0.178632491702646</v>
      </c>
      <c r="AH606">
        <v>0.31677997470852098</v>
      </c>
      <c r="AI606">
        <v>252.749749454257</v>
      </c>
      <c r="AJ606">
        <v>7.7107684036008202</v>
      </c>
      <c r="AK606">
        <v>1.7853559289024401</v>
      </c>
      <c r="AL606">
        <v>4.5755053166697701</v>
      </c>
      <c r="AM606">
        <v>0.5</v>
      </c>
      <c r="AN606">
        <v>1.4448734645861001</v>
      </c>
      <c r="AO606">
        <v>46</v>
      </c>
      <c r="AP606">
        <v>0.17568913982065801</v>
      </c>
      <c r="AQ606">
        <v>41.78</v>
      </c>
      <c r="AR606">
        <v>4.0367569654806799</v>
      </c>
      <c r="AS606">
        <v>-374030.15</v>
      </c>
      <c r="AT606">
        <v>0.461991626541081</v>
      </c>
      <c r="AU606">
        <v>93315130.170000002</v>
      </c>
    </row>
    <row r="607" spans="1:47" ht="15" x14ac:dyDescent="0.25">
      <c r="A607" s="150" t="s">
        <v>1367</v>
      </c>
      <c r="B607" s="150" t="s">
        <v>685</v>
      </c>
      <c r="C607" t="s">
        <v>143</v>
      </c>
      <c r="D607" t="s">
        <v>1561</v>
      </c>
      <c r="E607">
        <v>85.066999999999993</v>
      </c>
      <c r="F607" t="s">
        <v>1561</v>
      </c>
      <c r="G607" s="151">
        <v>-64006</v>
      </c>
      <c r="H607">
        <v>0.23203221955320399</v>
      </c>
      <c r="I607">
        <v>-145997</v>
      </c>
      <c r="J607">
        <v>2.3422800058185499E-2</v>
      </c>
      <c r="K607">
        <v>0.78380831816448404</v>
      </c>
      <c r="L607" s="152">
        <v>179978.49799999999</v>
      </c>
      <c r="M607" s="151">
        <v>40449</v>
      </c>
      <c r="N607">
        <v>36</v>
      </c>
      <c r="O607">
        <v>55.32</v>
      </c>
      <c r="P607">
        <v>14</v>
      </c>
      <c r="Q607">
        <v>6.26999999999998</v>
      </c>
      <c r="R607">
        <v>12187.1</v>
      </c>
      <c r="S607">
        <v>1227.8796520000001</v>
      </c>
      <c r="T607">
        <v>1503.57671720748</v>
      </c>
      <c r="U607">
        <v>0.45976703260817597</v>
      </c>
      <c r="V607">
        <v>0.147044994764682</v>
      </c>
      <c r="W607">
        <v>0</v>
      </c>
      <c r="X607">
        <v>9952.4</v>
      </c>
      <c r="Y607">
        <v>82.41</v>
      </c>
      <c r="Z607">
        <v>63633.763135541798</v>
      </c>
      <c r="AA607">
        <v>15.762886597938101</v>
      </c>
      <c r="AB607">
        <v>14.899643878170099</v>
      </c>
      <c r="AC607">
        <v>9</v>
      </c>
      <c r="AD607">
        <v>136.431072444444</v>
      </c>
      <c r="AE607">
        <v>0.43940000000000001</v>
      </c>
      <c r="AF607">
        <v>9.3431926437153798E-2</v>
      </c>
      <c r="AG607">
        <v>0.262649385645848</v>
      </c>
      <c r="AH607">
        <v>0.35851305595258698</v>
      </c>
      <c r="AI607">
        <v>176.23958475696</v>
      </c>
      <c r="AJ607">
        <v>4.8513501786036102</v>
      </c>
      <c r="AK607">
        <v>0.99654890689044895</v>
      </c>
      <c r="AL607">
        <v>3.4175978391966799</v>
      </c>
      <c r="AM607">
        <v>0</v>
      </c>
      <c r="AN607">
        <v>1.5307918636375599</v>
      </c>
      <c r="AO607">
        <v>104</v>
      </c>
      <c r="AP607">
        <v>4.2421107087428897E-2</v>
      </c>
      <c r="AQ607">
        <v>3.99</v>
      </c>
      <c r="AR607">
        <v>4.2417128683131997</v>
      </c>
      <c r="AS607">
        <v>-37879.78</v>
      </c>
      <c r="AT607">
        <v>0.33635670636193199</v>
      </c>
      <c r="AU607">
        <v>14964249.02</v>
      </c>
    </row>
    <row r="608" spans="1:47" ht="15" x14ac:dyDescent="0.25">
      <c r="A608" s="150" t="s">
        <v>1368</v>
      </c>
      <c r="B608" s="150" t="s">
        <v>334</v>
      </c>
      <c r="C608" t="s">
        <v>335</v>
      </c>
      <c r="D608" t="s">
        <v>1561</v>
      </c>
      <c r="E608">
        <v>73.667000000000002</v>
      </c>
      <c r="F608" t="s">
        <v>1561</v>
      </c>
      <c r="G608" s="151">
        <v>1974223</v>
      </c>
      <c r="H608">
        <v>0.18103820030456699</v>
      </c>
      <c r="I608">
        <v>1974223</v>
      </c>
      <c r="J608">
        <v>1.58270116633235E-3</v>
      </c>
      <c r="K608">
        <v>0.63342676584594504</v>
      </c>
      <c r="L608" s="152">
        <v>98670.599799999996</v>
      </c>
      <c r="M608" s="151">
        <v>26321</v>
      </c>
      <c r="N608">
        <v>89</v>
      </c>
      <c r="O608">
        <v>358.61</v>
      </c>
      <c r="P608">
        <v>83.94</v>
      </c>
      <c r="Q608">
        <v>-616.46</v>
      </c>
      <c r="R608">
        <v>13698.7</v>
      </c>
      <c r="S608">
        <v>3010.8629820000001</v>
      </c>
      <c r="T608">
        <v>4692.2114548052195</v>
      </c>
      <c r="U608">
        <v>0.99600817066651004</v>
      </c>
      <c r="V608">
        <v>0.29553846616519203</v>
      </c>
      <c r="W608">
        <v>1.58992724058787E-3</v>
      </c>
      <c r="X608">
        <v>8790.1</v>
      </c>
      <c r="Y608">
        <v>420.27</v>
      </c>
      <c r="Z608">
        <v>55370.266114640603</v>
      </c>
      <c r="AA608">
        <v>8.7632183908045995</v>
      </c>
      <c r="AB608">
        <v>7.16411588264687</v>
      </c>
      <c r="AC608">
        <v>48.11</v>
      </c>
      <c r="AD608">
        <v>62.582892995219296</v>
      </c>
      <c r="AE608">
        <v>0.4037</v>
      </c>
      <c r="AF608">
        <v>9.6007348791326594E-2</v>
      </c>
      <c r="AG608">
        <v>0.25062449778249402</v>
      </c>
      <c r="AH608">
        <v>0.34649347665216101</v>
      </c>
      <c r="AI608">
        <v>169.029943588446</v>
      </c>
      <c r="AJ608">
        <v>8.6712752345134696</v>
      </c>
      <c r="AK608">
        <v>1.40301187205999</v>
      </c>
      <c r="AL608">
        <v>5.14933060995115</v>
      </c>
      <c r="AM608">
        <v>0.5</v>
      </c>
      <c r="AN608">
        <v>1.70068595915123</v>
      </c>
      <c r="AO608">
        <v>18</v>
      </c>
      <c r="AP608">
        <v>7.1296638345031402E-2</v>
      </c>
      <c r="AQ608">
        <v>69.56</v>
      </c>
      <c r="AR608">
        <v>3.5295784500202299</v>
      </c>
      <c r="AS608">
        <v>10135.5600000001</v>
      </c>
      <c r="AT608">
        <v>0.487580769256304</v>
      </c>
      <c r="AU608">
        <v>41244959.43</v>
      </c>
    </row>
    <row r="609" spans="1:47" ht="15" x14ac:dyDescent="0.25">
      <c r="A609"/>
      <c r="B609"/>
      <c r="C609"/>
      <c r="D609"/>
      <c r="E609"/>
      <c r="F609"/>
      <c r="G609"/>
      <c r="H609"/>
      <c r="I609"/>
      <c r="J609"/>
      <c r="K609"/>
      <c r="L609" s="147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</row>
    <row r="610" spans="1:47" ht="15" x14ac:dyDescent="0.25">
      <c r="A610"/>
      <c r="B610"/>
      <c r="C610"/>
      <c r="D610"/>
      <c r="E610"/>
      <c r="F610"/>
      <c r="G610"/>
      <c r="H610"/>
      <c r="I610"/>
      <c r="J610"/>
      <c r="K610"/>
      <c r="L610" s="147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5" x14ac:dyDescent="0.25">
      <c r="A611"/>
      <c r="B611"/>
      <c r="C611"/>
      <c r="D611"/>
      <c r="E611"/>
      <c r="F611"/>
      <c r="G611"/>
      <c r="H611"/>
      <c r="I611"/>
      <c r="J611"/>
      <c r="K611"/>
      <c r="L611" s="147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5" x14ac:dyDescent="0.25">
      <c r="A612"/>
      <c r="B612"/>
      <c r="C612"/>
      <c r="D612"/>
      <c r="E612"/>
      <c r="F612"/>
      <c r="G612"/>
      <c r="H612"/>
      <c r="I612"/>
      <c r="J612"/>
      <c r="K612"/>
      <c r="L612" s="147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</sheetData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 activeCell="B4" sqref="B4"/>
    </sheetView>
  </sheetViews>
  <sheetFormatPr defaultColWidth="9.140625" defaultRowHeight="12.75" x14ac:dyDescent="0.2"/>
  <cols>
    <col min="1" max="1" width="15.140625" style="35" bestFit="1" customWidth="1"/>
    <col min="2" max="2" width="12.5703125" style="35" bestFit="1" customWidth="1"/>
    <col min="3" max="3" width="12" style="35" bestFit="1" customWidth="1"/>
    <col min="4" max="4" width="12.5703125" style="35" bestFit="1" customWidth="1"/>
    <col min="5" max="9" width="12" style="35" bestFit="1" customWidth="1"/>
    <col min="10" max="10" width="12.5703125" style="35" bestFit="1" customWidth="1"/>
    <col min="11" max="12" width="12" style="35" bestFit="1" customWidth="1"/>
    <col min="13" max="13" width="7.42578125" style="35" bestFit="1" customWidth="1"/>
    <col min="14" max="16" width="12" style="35" bestFit="1" customWidth="1"/>
    <col min="17" max="17" width="14" style="35" bestFit="1" customWidth="1"/>
    <col min="18" max="20" width="12" style="35" bestFit="1" customWidth="1"/>
    <col min="21" max="21" width="15.5703125" style="35" bestFit="1" customWidth="1"/>
    <col min="22" max="22" width="12" style="35" bestFit="1" customWidth="1"/>
    <col min="23" max="23" width="16.42578125" style="35" bestFit="1" customWidth="1"/>
    <col min="24" max="24" width="14.42578125" style="35" bestFit="1" customWidth="1"/>
    <col min="25" max="25" width="15" style="35" bestFit="1" customWidth="1"/>
    <col min="26" max="26" width="15.85546875" style="35" bestFit="1" customWidth="1"/>
    <col min="27" max="32" width="12" style="35" bestFit="1" customWidth="1"/>
    <col min="33" max="33" width="16" style="35" bestFit="1" customWidth="1"/>
    <col min="34" max="35" width="12" style="35" bestFit="1" customWidth="1"/>
    <col min="36" max="36" width="12.5703125" style="35" bestFit="1" customWidth="1"/>
    <col min="37" max="39" width="12" style="35" bestFit="1" customWidth="1"/>
    <col min="40" max="16384" width="9.140625" style="35"/>
  </cols>
  <sheetData>
    <row r="1" spans="1:39" x14ac:dyDescent="0.2">
      <c r="A1" s="34" t="s">
        <v>57</v>
      </c>
      <c r="B1" s="34" t="s">
        <v>1430</v>
      </c>
      <c r="C1" s="34" t="s">
        <v>67</v>
      </c>
      <c r="D1" s="34" t="s">
        <v>1431</v>
      </c>
      <c r="E1" s="34" t="s">
        <v>69</v>
      </c>
      <c r="F1" s="34" t="s">
        <v>70</v>
      </c>
      <c r="G1" s="34" t="s">
        <v>1432</v>
      </c>
      <c r="H1" s="34" t="s">
        <v>1449</v>
      </c>
      <c r="I1" s="34" t="s">
        <v>1450</v>
      </c>
      <c r="J1" s="34" t="s">
        <v>64</v>
      </c>
      <c r="K1" s="34" t="s">
        <v>1433</v>
      </c>
      <c r="L1" s="34" t="s">
        <v>1434</v>
      </c>
      <c r="M1" s="34" t="s">
        <v>1490</v>
      </c>
      <c r="N1" s="34" t="s">
        <v>1435</v>
      </c>
      <c r="O1" s="34" t="s">
        <v>1436</v>
      </c>
      <c r="P1" s="34" t="s">
        <v>1437</v>
      </c>
      <c r="Q1" s="34" t="s">
        <v>1438</v>
      </c>
      <c r="R1" s="34" t="s">
        <v>1439</v>
      </c>
      <c r="S1" s="34" t="s">
        <v>1440</v>
      </c>
      <c r="T1" s="34" t="s">
        <v>1441</v>
      </c>
      <c r="U1" s="34" t="s">
        <v>79</v>
      </c>
      <c r="V1" s="34" t="s">
        <v>1442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1443</v>
      </c>
      <c r="AF1" s="34" t="s">
        <v>1444</v>
      </c>
      <c r="AG1" s="34" t="s">
        <v>1445</v>
      </c>
      <c r="AH1" s="34" t="s">
        <v>1446</v>
      </c>
      <c r="AI1" s="34" t="s">
        <v>91</v>
      </c>
      <c r="AJ1" s="34" t="s">
        <v>92</v>
      </c>
      <c r="AK1" s="34" t="s">
        <v>93</v>
      </c>
      <c r="AL1" s="34" t="s">
        <v>1447</v>
      </c>
      <c r="AM1" s="34" t="s">
        <v>1448</v>
      </c>
    </row>
    <row r="2" spans="1:39" ht="15" x14ac:dyDescent="0.25">
      <c r="A2" t="s">
        <v>96</v>
      </c>
      <c r="B2">
        <v>379241.44444444397</v>
      </c>
      <c r="C2">
        <v>0.49025961945993002</v>
      </c>
      <c r="D2">
        <v>186640.11111111101</v>
      </c>
      <c r="E2">
        <v>2.8156681057245302E-3</v>
      </c>
      <c r="F2">
        <v>0.70011000843695403</v>
      </c>
      <c r="G2">
        <v>194</v>
      </c>
      <c r="H2">
        <v>43.867777777777803</v>
      </c>
      <c r="I2">
        <v>4.6666666666666696</v>
      </c>
      <c r="J2">
        <v>-3.98444444444443</v>
      </c>
      <c r="K2">
        <v>13457.964016324</v>
      </c>
      <c r="L2">
        <v>1353.2028600000001</v>
      </c>
      <c r="M2">
        <v>1799.25952941642</v>
      </c>
      <c r="N2">
        <v>0.73289223785215296</v>
      </c>
      <c r="O2">
        <v>0.19679625278881799</v>
      </c>
      <c r="P2">
        <v>3.2843888938015098E-4</v>
      </c>
      <c r="Q2">
        <v>10121.583406354601</v>
      </c>
      <c r="R2">
        <v>133.80000000000001</v>
      </c>
      <c r="S2">
        <v>61921.883175552197</v>
      </c>
      <c r="T2">
        <v>16.219897027071902</v>
      </c>
      <c r="U2">
        <v>10.113623766816101</v>
      </c>
      <c r="V2">
        <v>11.3333333333333</v>
      </c>
      <c r="W2">
        <v>119.400252352941</v>
      </c>
      <c r="X2">
        <v>0.108809759129902</v>
      </c>
      <c r="Y2">
        <v>0.207360710986844</v>
      </c>
      <c r="Z2">
        <v>0.32013534645846198</v>
      </c>
      <c r="AA2">
        <v>225.58118973463499</v>
      </c>
      <c r="AB2">
        <v>4.9381645454432901</v>
      </c>
      <c r="AC2">
        <v>0.95716720767993702</v>
      </c>
      <c r="AD2">
        <v>2.53998176764651</v>
      </c>
      <c r="AE2">
        <v>0.93418782009735402</v>
      </c>
      <c r="AF2">
        <v>197.666666666667</v>
      </c>
      <c r="AG2">
        <v>0.20468486686889101</v>
      </c>
      <c r="AH2">
        <v>0.96333333333333304</v>
      </c>
      <c r="AI2">
        <v>3.4787072420113399</v>
      </c>
      <c r="AJ2">
        <v>-63420.568888888803</v>
      </c>
      <c r="AK2">
        <v>0.467870321224508</v>
      </c>
      <c r="AL2">
        <v>18211355.396666698</v>
      </c>
      <c r="AM2">
        <v>1353.2028600000001</v>
      </c>
    </row>
    <row r="3" spans="1:39" ht="15" x14ac:dyDescent="0.25">
      <c r="A3" t="s">
        <v>164</v>
      </c>
      <c r="B3">
        <v>608308.29411764699</v>
      </c>
      <c r="C3">
        <v>0.50681887414794802</v>
      </c>
      <c r="D3">
        <v>666317.71428571397</v>
      </c>
      <c r="E3">
        <v>3.4613652583395001E-3</v>
      </c>
      <c r="F3">
        <v>0.69057048779336805</v>
      </c>
      <c r="G3">
        <v>162.243697478992</v>
      </c>
      <c r="H3">
        <v>73.478865546218501</v>
      </c>
      <c r="I3">
        <v>59.884705882353003</v>
      </c>
      <c r="J3">
        <v>-23.361218487395</v>
      </c>
      <c r="K3">
        <v>12231.136250191301</v>
      </c>
      <c r="L3">
        <v>1639.1985082352901</v>
      </c>
      <c r="M3">
        <v>2001.9277135493601</v>
      </c>
      <c r="N3">
        <v>0.50952139755475401</v>
      </c>
      <c r="O3">
        <v>0.13944197410162801</v>
      </c>
      <c r="P3">
        <v>6.4101708275071997E-3</v>
      </c>
      <c r="Q3">
        <v>10014.977144099499</v>
      </c>
      <c r="R3">
        <v>112.185420168067</v>
      </c>
      <c r="S3">
        <v>59728.295631893998</v>
      </c>
      <c r="T3">
        <v>13.6395965113279</v>
      </c>
      <c r="U3">
        <v>14.611511066050999</v>
      </c>
      <c r="V3">
        <v>14.3546218487395</v>
      </c>
      <c r="W3">
        <v>114.193081887367</v>
      </c>
      <c r="X3">
        <v>0.11760242610084599</v>
      </c>
      <c r="Y3">
        <v>0.13005776098213301</v>
      </c>
      <c r="Z3">
        <v>0.252883347635664</v>
      </c>
      <c r="AA3">
        <v>204.49378002456501</v>
      </c>
      <c r="AB3">
        <v>6.4672021770289296</v>
      </c>
      <c r="AC3">
        <v>1.2292980651901899</v>
      </c>
      <c r="AD3">
        <v>2.8973686267128702</v>
      </c>
      <c r="AE3">
        <v>1.3830611151360299</v>
      </c>
      <c r="AF3">
        <v>55.928571428571402</v>
      </c>
      <c r="AG3">
        <v>0.36173811977270598</v>
      </c>
      <c r="AH3">
        <v>15.838655462184899</v>
      </c>
      <c r="AI3">
        <v>3.45998511338385</v>
      </c>
      <c r="AJ3">
        <v>36428.271848739503</v>
      </c>
      <c r="AK3">
        <v>0.57004389524104004</v>
      </c>
      <c r="AL3">
        <v>20049260.295336101</v>
      </c>
      <c r="AM3">
        <v>1639.1985082352901</v>
      </c>
    </row>
    <row r="4" spans="1:39" ht="15" x14ac:dyDescent="0.25">
      <c r="A4" t="s">
        <v>102</v>
      </c>
      <c r="B4">
        <v>597506.57446808496</v>
      </c>
      <c r="C4">
        <v>0.29387465500736698</v>
      </c>
      <c r="D4">
        <v>606370.13829787204</v>
      </c>
      <c r="E4">
        <v>3.4899837353746001E-3</v>
      </c>
      <c r="F4">
        <v>0.56548302668740202</v>
      </c>
      <c r="G4">
        <v>95.574468085106403</v>
      </c>
      <c r="H4">
        <v>46.111382978723398</v>
      </c>
      <c r="I4">
        <v>0</v>
      </c>
      <c r="J4">
        <v>-4.4460638297872501</v>
      </c>
      <c r="K4">
        <v>12442.738750475701</v>
      </c>
      <c r="L4">
        <v>1168.5464037766001</v>
      </c>
      <c r="M4">
        <v>1385.5065338262</v>
      </c>
      <c r="N4">
        <v>0.34717416653382199</v>
      </c>
      <c r="O4">
        <v>0.13717725797734601</v>
      </c>
      <c r="P4">
        <v>3.23796143590096E-3</v>
      </c>
      <c r="Q4">
        <v>10494.297403164701</v>
      </c>
      <c r="R4">
        <v>78.780531914893601</v>
      </c>
      <c r="S4">
        <v>54628.974984369503</v>
      </c>
      <c r="T4">
        <v>18.5203440206229</v>
      </c>
      <c r="U4">
        <v>14.8329336623288</v>
      </c>
      <c r="V4">
        <v>10.2292553191489</v>
      </c>
      <c r="W4">
        <v>114.235725604492</v>
      </c>
      <c r="X4">
        <v>0.120780671855915</v>
      </c>
      <c r="Y4">
        <v>0.192035354265679</v>
      </c>
      <c r="Z4">
        <v>0.31583745881018899</v>
      </c>
      <c r="AA4">
        <v>164.379182124789</v>
      </c>
      <c r="AB4">
        <v>5.8248250616610697</v>
      </c>
      <c r="AC4">
        <v>1.0152202696261801</v>
      </c>
      <c r="AD4">
        <v>3.0961650135285002</v>
      </c>
      <c r="AE4">
        <v>1.3121377306669899</v>
      </c>
      <c r="AF4">
        <v>97.489361702127695</v>
      </c>
      <c r="AG4">
        <v>0.20559841484313801</v>
      </c>
      <c r="AH4">
        <v>4.6455319148936196</v>
      </c>
      <c r="AI4">
        <v>3.3526964010470399</v>
      </c>
      <c r="AJ4">
        <v>20284.048829787102</v>
      </c>
      <c r="AK4">
        <v>0.48799231662834902</v>
      </c>
      <c r="AL4">
        <v>14539917.619999999</v>
      </c>
      <c r="AM4">
        <v>1168.5464037766001</v>
      </c>
    </row>
    <row r="5" spans="1:39" ht="15" x14ac:dyDescent="0.25">
      <c r="A5" t="s">
        <v>104</v>
      </c>
      <c r="B5">
        <v>771677.03680981603</v>
      </c>
      <c r="C5">
        <v>0.34325603147296802</v>
      </c>
      <c r="D5">
        <v>732982.159509202</v>
      </c>
      <c r="E5">
        <v>1.30127325939535E-3</v>
      </c>
      <c r="F5">
        <v>0.69790056273775802</v>
      </c>
      <c r="G5">
        <v>72.527607361963206</v>
      </c>
      <c r="H5">
        <v>57.765766871165603</v>
      </c>
      <c r="I5">
        <v>12.8736196319018</v>
      </c>
      <c r="J5">
        <v>35.665889570552302</v>
      </c>
      <c r="K5">
        <v>11938.2963546638</v>
      </c>
      <c r="L5">
        <v>1687.7657072944801</v>
      </c>
      <c r="M5">
        <v>2190.6688213126499</v>
      </c>
      <c r="N5">
        <v>0.57423254042161798</v>
      </c>
      <c r="O5">
        <v>0.179706140993769</v>
      </c>
      <c r="P5">
        <v>1.75496261344977E-2</v>
      </c>
      <c r="Q5">
        <v>9197.6692208760705</v>
      </c>
      <c r="R5">
        <v>103.841963190184</v>
      </c>
      <c r="S5">
        <v>60278.3750313122</v>
      </c>
      <c r="T5">
        <v>16.6866356615527</v>
      </c>
      <c r="U5">
        <v>16.253214552611801</v>
      </c>
      <c r="V5">
        <v>13.161963190184</v>
      </c>
      <c r="W5">
        <v>128.23054455532801</v>
      </c>
      <c r="X5">
        <v>0.109926011984429</v>
      </c>
      <c r="Y5">
        <v>0.210718688607375</v>
      </c>
      <c r="Z5">
        <v>0.321345454384662</v>
      </c>
      <c r="AA5">
        <v>208.030793460447</v>
      </c>
      <c r="AB5">
        <v>6.30195783645358</v>
      </c>
      <c r="AC5">
        <v>1.39686207908793</v>
      </c>
      <c r="AD5">
        <v>3.2342368444227598</v>
      </c>
      <c r="AE5">
        <v>1.32958117654896</v>
      </c>
      <c r="AF5">
        <v>99.926380368098194</v>
      </c>
      <c r="AG5">
        <v>0.12067578771608301</v>
      </c>
      <c r="AH5">
        <v>6.05429447852761</v>
      </c>
      <c r="AI5">
        <v>2.9230885989912299</v>
      </c>
      <c r="AJ5">
        <v>11038.671165644</v>
      </c>
      <c r="AK5">
        <v>0.487571955084735</v>
      </c>
      <c r="AL5">
        <v>20149047.190920301</v>
      </c>
      <c r="AM5">
        <v>1687.7657072944801</v>
      </c>
    </row>
    <row r="6" spans="1:39" ht="15" x14ac:dyDescent="0.25">
      <c r="A6" t="s">
        <v>106</v>
      </c>
      <c r="B6">
        <v>983258.23684210505</v>
      </c>
      <c r="C6">
        <v>0.45071842560189002</v>
      </c>
      <c r="D6">
        <v>983258.23684210505</v>
      </c>
      <c r="E6">
        <v>8.0932341482451604E-3</v>
      </c>
      <c r="F6">
        <v>0.67481348116409701</v>
      </c>
      <c r="G6">
        <v>38.328947368421098</v>
      </c>
      <c r="H6">
        <v>33.369999999999997</v>
      </c>
      <c r="I6">
        <v>0.16552631578947399</v>
      </c>
      <c r="J6">
        <v>18.162631578947401</v>
      </c>
      <c r="K6">
        <v>15002.760622686499</v>
      </c>
      <c r="L6">
        <v>1061.6564310921101</v>
      </c>
      <c r="M6">
        <v>1447.5342763650799</v>
      </c>
      <c r="N6">
        <v>0.78592813446307697</v>
      </c>
      <c r="O6">
        <v>0.204379288606932</v>
      </c>
      <c r="P6">
        <v>1.72080551046331E-3</v>
      </c>
      <c r="Q6">
        <v>11003.385245706901</v>
      </c>
      <c r="R6">
        <v>85.603684210526296</v>
      </c>
      <c r="S6">
        <v>58420.508440057398</v>
      </c>
      <c r="T6">
        <v>15.2019403985318</v>
      </c>
      <c r="U6">
        <v>12.401994620712401</v>
      </c>
      <c r="V6">
        <v>10.064473684210499</v>
      </c>
      <c r="W6">
        <v>105.485538976337</v>
      </c>
      <c r="X6">
        <v>0.107801507817368</v>
      </c>
      <c r="Y6">
        <v>0.20115608056751999</v>
      </c>
      <c r="Z6">
        <v>0.314050913897296</v>
      </c>
      <c r="AA6">
        <v>216.59050012241801</v>
      </c>
      <c r="AB6">
        <v>6.0621335152840201</v>
      </c>
      <c r="AC6">
        <v>1.0071729192093499</v>
      </c>
      <c r="AD6">
        <v>3.6398108927449799</v>
      </c>
      <c r="AE6">
        <v>1.18521442964392</v>
      </c>
      <c r="AF6">
        <v>113.407894736842</v>
      </c>
      <c r="AG6">
        <v>0.411132550761178</v>
      </c>
      <c r="AH6">
        <v>5.74236842105263</v>
      </c>
      <c r="AI6">
        <v>3.69025598882464</v>
      </c>
      <c r="AJ6">
        <v>-92706.639736842</v>
      </c>
      <c r="AK6">
        <v>0.44486768373932301</v>
      </c>
      <c r="AL6">
        <v>15927777.2992105</v>
      </c>
      <c r="AM6">
        <v>1061.6564310921101</v>
      </c>
    </row>
    <row r="7" spans="1:39" ht="15" x14ac:dyDescent="0.25">
      <c r="A7" t="s">
        <v>282</v>
      </c>
      <c r="B7">
        <v>930392.875</v>
      </c>
      <c r="C7">
        <v>0.49765364261744299</v>
      </c>
      <c r="D7">
        <v>901232.01249999995</v>
      </c>
      <c r="E7">
        <v>0</v>
      </c>
      <c r="F7">
        <v>0.69323335690393695</v>
      </c>
      <c r="G7">
        <v>36.162500000000001</v>
      </c>
      <c r="H7">
        <v>21.413</v>
      </c>
      <c r="I7">
        <v>8.7499999999999994E-2</v>
      </c>
      <c r="J7">
        <v>-5.5425000000000004</v>
      </c>
      <c r="K7">
        <v>11760.8720826033</v>
      </c>
      <c r="L7">
        <v>1195.9139329625</v>
      </c>
      <c r="M7">
        <v>1406.4865383915901</v>
      </c>
      <c r="N7">
        <v>0.285052905201991</v>
      </c>
      <c r="O7">
        <v>0.13272022258476099</v>
      </c>
      <c r="P7">
        <v>5.0084162078140298E-3</v>
      </c>
      <c r="Q7">
        <v>10000.0891607959</v>
      </c>
      <c r="R7">
        <v>78.54025</v>
      </c>
      <c r="S7">
        <v>61874.858244657902</v>
      </c>
      <c r="T7">
        <v>17.890985832105201</v>
      </c>
      <c r="U7">
        <v>15.2267650403774</v>
      </c>
      <c r="V7">
        <v>9.8887499999999999</v>
      </c>
      <c r="W7">
        <v>120.93681536721</v>
      </c>
      <c r="X7">
        <v>0.11471730853201401</v>
      </c>
      <c r="Y7">
        <v>0.16373812981024399</v>
      </c>
      <c r="Z7">
        <v>0.28162381660109198</v>
      </c>
      <c r="AA7">
        <v>207.514849655809</v>
      </c>
      <c r="AB7">
        <v>5.6599145630674803</v>
      </c>
      <c r="AC7">
        <v>1.27661509463879</v>
      </c>
      <c r="AD7">
        <v>2.5584888502795899</v>
      </c>
      <c r="AE7">
        <v>1.3222310256813601</v>
      </c>
      <c r="AF7">
        <v>66.8</v>
      </c>
      <c r="AG7">
        <v>0.110249878671893</v>
      </c>
      <c r="AH7">
        <v>6.2446250000000001</v>
      </c>
      <c r="AI7">
        <v>3.7447621762323302</v>
      </c>
      <c r="AJ7">
        <v>-20701.627999999899</v>
      </c>
      <c r="AK7">
        <v>0.68659605765494003</v>
      </c>
      <c r="AL7">
        <v>14064990.787374999</v>
      </c>
      <c r="AM7">
        <v>1195.9139329625</v>
      </c>
    </row>
    <row r="8" spans="1:39" ht="15" x14ac:dyDescent="0.25">
      <c r="A8" t="s">
        <v>113</v>
      </c>
      <c r="B8">
        <v>778102.67857142899</v>
      </c>
      <c r="C8">
        <v>0.40975236623202599</v>
      </c>
      <c r="D8">
        <v>813519.77976190497</v>
      </c>
      <c r="E8">
        <v>4.5703659188670301E-3</v>
      </c>
      <c r="F8">
        <v>0.58541806488715997</v>
      </c>
      <c r="G8">
        <v>35.553571428571402</v>
      </c>
      <c r="H8">
        <v>20.016666666666701</v>
      </c>
      <c r="I8">
        <v>12.276785714285699</v>
      </c>
      <c r="J8">
        <v>41.119940476190401</v>
      </c>
      <c r="K8">
        <v>12344.680104818201</v>
      </c>
      <c r="L8">
        <v>1204.6975885833299</v>
      </c>
      <c r="M8">
        <v>1485.55250472427</v>
      </c>
      <c r="N8">
        <v>0.39896520276232</v>
      </c>
      <c r="O8">
        <v>0.16628873850020501</v>
      </c>
      <c r="P8">
        <v>1.80117147169115E-3</v>
      </c>
      <c r="Q8">
        <v>10010.825135303699</v>
      </c>
      <c r="R8">
        <v>84.710059523809505</v>
      </c>
      <c r="S8">
        <v>58157.7261513185</v>
      </c>
      <c r="T8">
        <v>15.277532816772</v>
      </c>
      <c r="U8">
        <v>14.2214229969314</v>
      </c>
      <c r="V8">
        <v>14.214285714285699</v>
      </c>
      <c r="W8">
        <v>84.752594171691896</v>
      </c>
      <c r="X8">
        <v>0.10733702495455</v>
      </c>
      <c r="Y8">
        <v>0.19422519540171301</v>
      </c>
      <c r="Z8">
        <v>0.30609207297753899</v>
      </c>
      <c r="AA8">
        <v>181.79582670632101</v>
      </c>
      <c r="AB8">
        <v>6.69819461888265</v>
      </c>
      <c r="AC8">
        <v>1.3076097513499001</v>
      </c>
      <c r="AD8">
        <v>3.3598116053670499</v>
      </c>
      <c r="AE8">
        <v>1.4276605506287701</v>
      </c>
      <c r="AF8">
        <v>63.321428571428598</v>
      </c>
      <c r="AG8">
        <v>0.17575844078306099</v>
      </c>
      <c r="AH8">
        <v>9.2118452380952398</v>
      </c>
      <c r="AI8">
        <v>5.7063859818665597</v>
      </c>
      <c r="AJ8">
        <v>6757.9476785714496</v>
      </c>
      <c r="AK8">
        <v>0.25999713641724198</v>
      </c>
      <c r="AL8">
        <v>14871606.354107101</v>
      </c>
      <c r="AM8">
        <v>1204.6975885833299</v>
      </c>
    </row>
    <row r="9" spans="1:39" ht="15" x14ac:dyDescent="0.25">
      <c r="A9" t="s">
        <v>360</v>
      </c>
      <c r="B9">
        <v>411269.78632478602</v>
      </c>
      <c r="C9">
        <v>0.44863212135187303</v>
      </c>
      <c r="D9">
        <v>462907.88888888899</v>
      </c>
      <c r="E9">
        <v>4.5276429357525301E-4</v>
      </c>
      <c r="F9">
        <v>0.66635067130043901</v>
      </c>
      <c r="G9">
        <v>39.273504273504301</v>
      </c>
      <c r="H9">
        <v>28.0795726495727</v>
      </c>
      <c r="I9">
        <v>0.512820512820513</v>
      </c>
      <c r="J9">
        <v>22.488547008546998</v>
      </c>
      <c r="K9">
        <v>12272.0105858978</v>
      </c>
      <c r="L9">
        <v>1072.5486180512801</v>
      </c>
      <c r="M9">
        <v>1303.0958319041599</v>
      </c>
      <c r="N9">
        <v>0.48058867567723901</v>
      </c>
      <c r="O9">
        <v>0.14603339538568799</v>
      </c>
      <c r="P9">
        <v>7.4813606971981797E-4</v>
      </c>
      <c r="Q9">
        <v>10100.8135183594</v>
      </c>
      <c r="R9">
        <v>76.871794871794904</v>
      </c>
      <c r="S9">
        <v>57459.524217255901</v>
      </c>
      <c r="T9">
        <v>13.8430064487436</v>
      </c>
      <c r="U9">
        <v>13.952433657104701</v>
      </c>
      <c r="V9">
        <v>11.047863247863299</v>
      </c>
      <c r="W9">
        <v>97.081996218474302</v>
      </c>
      <c r="X9">
        <v>0.10968207034865</v>
      </c>
      <c r="Y9">
        <v>0.193264644569976</v>
      </c>
      <c r="Z9">
        <v>0.31526535610294598</v>
      </c>
      <c r="AA9">
        <v>217.368147288741</v>
      </c>
      <c r="AB9">
        <v>5.5958193080028398</v>
      </c>
      <c r="AC9">
        <v>1.2897338532804099</v>
      </c>
      <c r="AD9">
        <v>2.7343493306756699</v>
      </c>
      <c r="AE9">
        <v>1.43284510763155</v>
      </c>
      <c r="AF9">
        <v>89.6666666666667</v>
      </c>
      <c r="AG9">
        <v>4.4486452425960901E-2</v>
      </c>
      <c r="AH9">
        <v>4.3290598290598297</v>
      </c>
      <c r="AI9">
        <v>2.9381925776598901</v>
      </c>
      <c r="AJ9">
        <v>2436.0111965810602</v>
      </c>
      <c r="AK9">
        <v>0.49891424273958801</v>
      </c>
      <c r="AL9">
        <v>13162327.9946154</v>
      </c>
      <c r="AM9">
        <v>1072.5486180512801</v>
      </c>
    </row>
    <row r="10" spans="1:39" ht="15" x14ac:dyDescent="0.25">
      <c r="A10" t="s">
        <v>198</v>
      </c>
      <c r="B10">
        <v>-214637.55063291101</v>
      </c>
      <c r="C10">
        <v>0.44231258325587303</v>
      </c>
      <c r="D10">
        <v>-400181.38607594901</v>
      </c>
      <c r="E10">
        <v>2.2548289762314099E-3</v>
      </c>
      <c r="F10">
        <v>0.71876939083468905</v>
      </c>
      <c r="G10">
        <v>189.65822784810101</v>
      </c>
      <c r="H10">
        <v>277.31746835442999</v>
      </c>
      <c r="I10">
        <v>69.624113924050604</v>
      </c>
      <c r="J10">
        <v>-27.827341772151701</v>
      </c>
      <c r="K10">
        <v>11446.449862736699</v>
      </c>
      <c r="L10">
        <v>5459.7670837911401</v>
      </c>
      <c r="M10">
        <v>7106.5228425324804</v>
      </c>
      <c r="N10">
        <v>0.56902958008714599</v>
      </c>
      <c r="O10">
        <v>0.15409643505944001</v>
      </c>
      <c r="P10">
        <v>7.1398451418076603E-2</v>
      </c>
      <c r="Q10">
        <v>8794.0264981354394</v>
      </c>
      <c r="R10">
        <v>329.94253164557</v>
      </c>
      <c r="S10">
        <v>66069.168674368295</v>
      </c>
      <c r="T10">
        <v>13.3802933076953</v>
      </c>
      <c r="U10">
        <v>16.547630451160298</v>
      </c>
      <c r="V10">
        <v>34.007468354430401</v>
      </c>
      <c r="W10">
        <v>160.54611966079699</v>
      </c>
      <c r="X10">
        <v>0.119538977453189</v>
      </c>
      <c r="Y10">
        <v>0.12894869101517401</v>
      </c>
      <c r="Z10">
        <v>0.25032299267756097</v>
      </c>
      <c r="AA10">
        <v>150.64437082984099</v>
      </c>
      <c r="AB10">
        <v>5.2211336782218201</v>
      </c>
      <c r="AC10">
        <v>0.881670640687645</v>
      </c>
      <c r="AD10">
        <v>2.72344979292486</v>
      </c>
      <c r="AE10">
        <v>1.0460534413548499</v>
      </c>
      <c r="AF10">
        <v>39.006329113924103</v>
      </c>
      <c r="AG10">
        <v>0.15218832422842901</v>
      </c>
      <c r="AH10">
        <v>49.521645569620297</v>
      </c>
      <c r="AI10">
        <v>3.3665986373125101</v>
      </c>
      <c r="AJ10">
        <v>-12652.070569617699</v>
      </c>
      <c r="AK10">
        <v>0.413027625484716</v>
      </c>
      <c r="AL10">
        <v>62494950.186835401</v>
      </c>
      <c r="AM10">
        <v>5459.7670837911401</v>
      </c>
    </row>
    <row r="11" spans="1:39" ht="15" x14ac:dyDescent="0.25">
      <c r="A11" t="s">
        <v>349</v>
      </c>
      <c r="B11">
        <v>730588.5</v>
      </c>
      <c r="C11">
        <v>0.52382128962823504</v>
      </c>
      <c r="D11">
        <v>701204.5</v>
      </c>
      <c r="E11">
        <v>6.0054939148035402E-4</v>
      </c>
      <c r="F11">
        <v>0.70690195282580803</v>
      </c>
      <c r="G11">
        <v>58.5</v>
      </c>
      <c r="H11">
        <v>25.08</v>
      </c>
      <c r="I11">
        <v>0</v>
      </c>
      <c r="J11">
        <v>-65.17</v>
      </c>
      <c r="K11">
        <v>14210.5895945836</v>
      </c>
      <c r="L11">
        <v>1173.3539185</v>
      </c>
      <c r="M11">
        <v>1457.1486289757099</v>
      </c>
      <c r="N11">
        <v>0.51102563135131396</v>
      </c>
      <c r="O11">
        <v>0.16757963935669901</v>
      </c>
      <c r="P11">
        <v>7.0696861954528904E-3</v>
      </c>
      <c r="Q11">
        <v>11442.930840020699</v>
      </c>
      <c r="R11">
        <v>81.260000000000005</v>
      </c>
      <c r="S11">
        <v>58593.469419148401</v>
      </c>
      <c r="T11">
        <v>13.5244892936254</v>
      </c>
      <c r="U11">
        <v>14.439501827467399</v>
      </c>
      <c r="V11">
        <v>20.5</v>
      </c>
      <c r="W11">
        <v>57.2367765121951</v>
      </c>
      <c r="X11">
        <v>0.100788064677543</v>
      </c>
      <c r="Y11">
        <v>0.24009941577302599</v>
      </c>
      <c r="Z11">
        <v>0.34391741416341298</v>
      </c>
      <c r="AA11">
        <v>181.90376887551199</v>
      </c>
      <c r="AB11">
        <v>6.5465943894582797</v>
      </c>
      <c r="AC11">
        <v>1.1962716017569499</v>
      </c>
      <c r="AD11">
        <v>3.7604413235724699</v>
      </c>
      <c r="AE11">
        <v>1.7398603330957101</v>
      </c>
      <c r="AF11">
        <v>161</v>
      </c>
      <c r="AG11">
        <v>0.15248889442437799</v>
      </c>
      <c r="AH11">
        <v>4.82</v>
      </c>
      <c r="AI11">
        <v>4.2654822246932502</v>
      </c>
      <c r="AJ11">
        <v>46528.680000000299</v>
      </c>
      <c r="AK11">
        <v>0.62381954802421502</v>
      </c>
      <c r="AL11">
        <v>16674050.984999999</v>
      </c>
      <c r="AM11">
        <v>1173.3539185</v>
      </c>
    </row>
    <row r="12" spans="1:39" ht="15" x14ac:dyDescent="0.25">
      <c r="A12" t="s">
        <v>308</v>
      </c>
      <c r="B12">
        <v>543156.75</v>
      </c>
      <c r="C12">
        <v>0.45924233706956802</v>
      </c>
      <c r="D12">
        <v>470566.55882352899</v>
      </c>
      <c r="E12">
        <v>5.9528573036990201E-4</v>
      </c>
      <c r="F12">
        <v>0.67167851973049997</v>
      </c>
      <c r="G12">
        <v>85.051546391752595</v>
      </c>
      <c r="H12">
        <v>62.041323529411798</v>
      </c>
      <c r="I12">
        <v>0.55882352941176505</v>
      </c>
      <c r="J12">
        <v>11.8791176470589</v>
      </c>
      <c r="K12">
        <v>12446.961687236</v>
      </c>
      <c r="L12">
        <v>1289.43531229412</v>
      </c>
      <c r="M12">
        <v>1590.7406840999199</v>
      </c>
      <c r="N12">
        <v>0.36376951191448198</v>
      </c>
      <c r="O12">
        <v>0.16229936442078999</v>
      </c>
      <c r="P12">
        <v>2.1466625477491899E-3</v>
      </c>
      <c r="Q12">
        <v>10089.3578008758</v>
      </c>
      <c r="R12">
        <v>85.420441176470604</v>
      </c>
      <c r="S12">
        <v>57977.567642921902</v>
      </c>
      <c r="T12">
        <v>16.585608555604701</v>
      </c>
      <c r="U12">
        <v>15.0951610005182</v>
      </c>
      <c r="V12">
        <v>11.3727941176471</v>
      </c>
      <c r="W12">
        <v>113.378937397039</v>
      </c>
      <c r="X12">
        <v>0.121756113174724</v>
      </c>
      <c r="Y12">
        <v>0.15867321968879899</v>
      </c>
      <c r="Z12">
        <v>0.28685006048430201</v>
      </c>
      <c r="AA12">
        <v>174.98966469262399</v>
      </c>
      <c r="AB12">
        <v>5.8022279897498503</v>
      </c>
      <c r="AC12">
        <v>1.06633279583747</v>
      </c>
      <c r="AD12">
        <v>2.7791481775781501</v>
      </c>
      <c r="AE12">
        <v>1.6141701934297801</v>
      </c>
      <c r="AF12">
        <v>91.419117647058798</v>
      </c>
      <c r="AG12">
        <v>7.5612636538884795E-2</v>
      </c>
      <c r="AH12">
        <v>7.00720588235294</v>
      </c>
      <c r="AI12">
        <v>3.0664935505695299</v>
      </c>
      <c r="AJ12">
        <v>80105.811323529299</v>
      </c>
      <c r="AK12">
        <v>0.50639842765291099</v>
      </c>
      <c r="AL12">
        <v>16049551.9302941</v>
      </c>
      <c r="AM12">
        <v>1289.43531229412</v>
      </c>
    </row>
    <row r="13" spans="1:39" ht="15" x14ac:dyDescent="0.25">
      <c r="A13" t="s">
        <v>293</v>
      </c>
      <c r="B13">
        <v>374036.48258706502</v>
      </c>
      <c r="C13">
        <v>0.40919495860679</v>
      </c>
      <c r="D13">
        <v>459127.85074626899</v>
      </c>
      <c r="E13">
        <v>2.6764908967938698E-4</v>
      </c>
      <c r="F13">
        <v>0.72866279957925295</v>
      </c>
      <c r="G13">
        <v>91.4875621890547</v>
      </c>
      <c r="H13">
        <v>172.125472636816</v>
      </c>
      <c r="I13">
        <v>44.5781094527363</v>
      </c>
      <c r="J13">
        <v>4.2842288557214898</v>
      </c>
      <c r="K13">
        <v>12727.929495435001</v>
      </c>
      <c r="L13">
        <v>2213.8936195323399</v>
      </c>
      <c r="M13">
        <v>2832.9656956641002</v>
      </c>
      <c r="N13">
        <v>0.574550258955838</v>
      </c>
      <c r="O13">
        <v>0.15781638531766601</v>
      </c>
      <c r="P13">
        <v>2.8611387264769798E-2</v>
      </c>
      <c r="Q13">
        <v>9946.5665761248893</v>
      </c>
      <c r="R13">
        <v>157.78393034825899</v>
      </c>
      <c r="S13">
        <v>62182.541042177101</v>
      </c>
      <c r="T13">
        <v>13.5584054899688</v>
      </c>
      <c r="U13">
        <v>14.0311729758909</v>
      </c>
      <c r="V13">
        <v>16.683980099502499</v>
      </c>
      <c r="W13">
        <v>132.69577201176099</v>
      </c>
      <c r="X13">
        <v>0.116137546426623</v>
      </c>
      <c r="Y13">
        <v>0.171277270619723</v>
      </c>
      <c r="Z13">
        <v>0.29217266811312698</v>
      </c>
      <c r="AA13">
        <v>165.414959936272</v>
      </c>
      <c r="AB13">
        <v>6.7446316606971601</v>
      </c>
      <c r="AC13">
        <v>1.2369120201113899</v>
      </c>
      <c r="AD13">
        <v>3.49563091491307</v>
      </c>
      <c r="AE13">
        <v>0.83516825653875404</v>
      </c>
      <c r="AF13">
        <v>58.203980099502502</v>
      </c>
      <c r="AG13">
        <v>0.16875376918957699</v>
      </c>
      <c r="AH13">
        <v>9.2878606965174093</v>
      </c>
      <c r="AI13">
        <v>4.9353225226430801</v>
      </c>
      <c r="AJ13">
        <v>-116465.281691543</v>
      </c>
      <c r="AK13">
        <v>0.30670134280454397</v>
      </c>
      <c r="AL13">
        <v>28178281.899801001</v>
      </c>
      <c r="AM13">
        <v>2213.8936195323399</v>
      </c>
    </row>
    <row r="14" spans="1:39" ht="15" x14ac:dyDescent="0.25">
      <c r="A14" t="s">
        <v>375</v>
      </c>
      <c r="B14">
        <v>55827.399038461503</v>
      </c>
      <c r="C14">
        <v>0.28731218285855198</v>
      </c>
      <c r="D14">
        <v>99652.8125</v>
      </c>
      <c r="E14">
        <v>3.2118699076399297E-2</v>
      </c>
      <c r="F14">
        <v>0.69660068150452303</v>
      </c>
      <c r="G14">
        <v>129.043269230769</v>
      </c>
      <c r="H14">
        <v>71.653221153846204</v>
      </c>
      <c r="I14">
        <v>0.9375</v>
      </c>
      <c r="J14">
        <v>20.4190865384614</v>
      </c>
      <c r="K14">
        <v>11223.686798574799</v>
      </c>
      <c r="L14">
        <v>2386.4616526586601</v>
      </c>
      <c r="M14">
        <v>2916.8629868114299</v>
      </c>
      <c r="N14">
        <v>0.30076542748944102</v>
      </c>
      <c r="O14">
        <v>0.15736459221715199</v>
      </c>
      <c r="P14">
        <v>7.32454725780854E-3</v>
      </c>
      <c r="Q14">
        <v>9182.7755596877996</v>
      </c>
      <c r="R14">
        <v>145.48211538461501</v>
      </c>
      <c r="S14">
        <v>66426.164638925999</v>
      </c>
      <c r="T14">
        <v>14.477988967716101</v>
      </c>
      <c r="U14">
        <v>16.4038146293755</v>
      </c>
      <c r="V14">
        <v>14.3438942307692</v>
      </c>
      <c r="W14">
        <v>166.37473856572601</v>
      </c>
      <c r="X14">
        <v>0.114502080639846</v>
      </c>
      <c r="Y14">
        <v>0.16523037294304299</v>
      </c>
      <c r="Z14">
        <v>0.28395767461860899</v>
      </c>
      <c r="AA14">
        <v>140.00107310983901</v>
      </c>
      <c r="AB14">
        <v>6.19821997909008</v>
      </c>
      <c r="AC14">
        <v>1.2285598442496599</v>
      </c>
      <c r="AD14">
        <v>3.1599929240235798</v>
      </c>
      <c r="AE14">
        <v>1.1496998060997701</v>
      </c>
      <c r="AF14">
        <v>46.389423076923102</v>
      </c>
      <c r="AG14">
        <v>0.324896525024639</v>
      </c>
      <c r="AH14">
        <v>23.546394230769302</v>
      </c>
      <c r="AI14">
        <v>3.1571191658158</v>
      </c>
      <c r="AJ14">
        <v>82162.230096152198</v>
      </c>
      <c r="AK14">
        <v>0.461309848688507</v>
      </c>
      <c r="AL14">
        <v>26784898.146249998</v>
      </c>
      <c r="AM14">
        <v>2386.4616526586601</v>
      </c>
    </row>
    <row r="15" spans="1:39" ht="15" x14ac:dyDescent="0.25">
      <c r="A15" t="s">
        <v>328</v>
      </c>
      <c r="B15">
        <v>222538.84615384601</v>
      </c>
      <c r="C15">
        <v>0.33164330486534199</v>
      </c>
      <c r="D15">
        <v>186805.79120879099</v>
      </c>
      <c r="E15">
        <v>7.0741495448624304E-3</v>
      </c>
      <c r="F15">
        <v>0.70791255727915903</v>
      </c>
      <c r="G15">
        <v>79.153846153846203</v>
      </c>
      <c r="H15">
        <v>55.483406593406599</v>
      </c>
      <c r="I15">
        <v>21.2749450549451</v>
      </c>
      <c r="J15">
        <v>11.0662637362636</v>
      </c>
      <c r="K15">
        <v>11991.3045783323</v>
      </c>
      <c r="L15">
        <v>1531.1695572527501</v>
      </c>
      <c r="M15">
        <v>1829.4787268211801</v>
      </c>
      <c r="N15">
        <v>0.33771413929535199</v>
      </c>
      <c r="O15">
        <v>0.16113242553816201</v>
      </c>
      <c r="P15">
        <v>3.2120709058750898E-3</v>
      </c>
      <c r="Q15">
        <v>10036.039366246499</v>
      </c>
      <c r="R15">
        <v>99.945384615384597</v>
      </c>
      <c r="S15">
        <v>60019.121633463597</v>
      </c>
      <c r="T15">
        <v>14.192586500539299</v>
      </c>
      <c r="U15">
        <v>15.320062683685499</v>
      </c>
      <c r="V15">
        <v>14.555164835164801</v>
      </c>
      <c r="W15">
        <v>105.19767894029501</v>
      </c>
      <c r="X15">
        <v>0.10124671088262201</v>
      </c>
      <c r="Y15">
        <v>0.20210916424471301</v>
      </c>
      <c r="Z15">
        <v>0.307646577786511</v>
      </c>
      <c r="AA15">
        <v>196.75042669786799</v>
      </c>
      <c r="AB15">
        <v>5.8533004123146197</v>
      </c>
      <c r="AC15">
        <v>1.1185628394781699</v>
      </c>
      <c r="AD15">
        <v>2.5909805740771801</v>
      </c>
      <c r="AE15">
        <v>1.6207499704563499</v>
      </c>
      <c r="AF15">
        <v>115.10989010989</v>
      </c>
      <c r="AG15">
        <v>4.2137444936378603E-2</v>
      </c>
      <c r="AH15">
        <v>5.2054945054945101</v>
      </c>
      <c r="AI15">
        <v>3.1103747080191999</v>
      </c>
      <c r="AJ15">
        <v>404.44560439570301</v>
      </c>
      <c r="AK15">
        <v>0.457437322500585</v>
      </c>
      <c r="AL15">
        <v>18360720.522087902</v>
      </c>
      <c r="AM15">
        <v>1531.1695572527501</v>
      </c>
    </row>
    <row r="16" spans="1:39" ht="15" x14ac:dyDescent="0.25">
      <c r="A16" t="s">
        <v>168</v>
      </c>
      <c r="B16">
        <v>628656.611940298</v>
      </c>
      <c r="C16">
        <v>0.19874803220433601</v>
      </c>
      <c r="D16">
        <v>700174.36318407999</v>
      </c>
      <c r="E16">
        <v>4.6380370302893398E-3</v>
      </c>
      <c r="F16">
        <v>0.68154880557278796</v>
      </c>
      <c r="G16">
        <v>43.597014925373102</v>
      </c>
      <c r="H16">
        <v>34.819353233830903</v>
      </c>
      <c r="I16">
        <v>1.0398009950248801</v>
      </c>
      <c r="J16">
        <v>-17.1938805970149</v>
      </c>
      <c r="K16">
        <v>12239.078562213201</v>
      </c>
      <c r="L16">
        <v>1242.56228645274</v>
      </c>
      <c r="M16">
        <v>1572.19734071281</v>
      </c>
      <c r="N16">
        <v>0.58081310190955904</v>
      </c>
      <c r="O16">
        <v>0.150957219465919</v>
      </c>
      <c r="P16">
        <v>7.1126194861213902E-3</v>
      </c>
      <c r="Q16">
        <v>9672.9698292476005</v>
      </c>
      <c r="R16">
        <v>85.103582089552205</v>
      </c>
      <c r="S16">
        <v>56872.775389312003</v>
      </c>
      <c r="T16">
        <v>14.912760686128999</v>
      </c>
      <c r="U16">
        <v>14.6005873776878</v>
      </c>
      <c r="V16">
        <v>11.588109452736299</v>
      </c>
      <c r="W16">
        <v>107.22735158143701</v>
      </c>
      <c r="X16">
        <v>0.10666598863264901</v>
      </c>
      <c r="Y16">
        <v>0.20620772564371001</v>
      </c>
      <c r="Z16">
        <v>0.31792403404244002</v>
      </c>
      <c r="AA16">
        <v>235.07508317324999</v>
      </c>
      <c r="AB16">
        <v>4.7456680606430197</v>
      </c>
      <c r="AC16">
        <v>0.93637593652943196</v>
      </c>
      <c r="AD16">
        <v>2.5536191030866999</v>
      </c>
      <c r="AE16">
        <v>1.2229611127903901</v>
      </c>
      <c r="AF16">
        <v>47.741293532338297</v>
      </c>
      <c r="AG16">
        <v>0.14449841984084499</v>
      </c>
      <c r="AH16">
        <v>13.0175124378109</v>
      </c>
      <c r="AI16">
        <v>2.8995436244972002</v>
      </c>
      <c r="AJ16">
        <v>61622.588955223902</v>
      </c>
      <c r="AK16">
        <v>0.50446885108122397</v>
      </c>
      <c r="AL16">
        <v>15207817.442338301</v>
      </c>
      <c r="AM16">
        <v>1242.56228645274</v>
      </c>
    </row>
    <row r="17" spans="1:39" ht="15" x14ac:dyDescent="0.25">
      <c r="A17" t="s">
        <v>155</v>
      </c>
      <c r="B17">
        <v>598038.96</v>
      </c>
      <c r="C17">
        <v>0.29943458075327201</v>
      </c>
      <c r="D17">
        <v>427851.66</v>
      </c>
      <c r="E17">
        <v>6.61696496933475E-3</v>
      </c>
      <c r="F17">
        <v>0.68663673171741102</v>
      </c>
      <c r="G17">
        <v>95.6</v>
      </c>
      <c r="H17">
        <v>44.1706</v>
      </c>
      <c r="I17">
        <v>18.015000000000001</v>
      </c>
      <c r="J17">
        <v>-35.138599999999997</v>
      </c>
      <c r="K17">
        <v>11965.076010088</v>
      </c>
      <c r="L17">
        <v>1457.4921687999999</v>
      </c>
      <c r="M17">
        <v>1874.4693309434399</v>
      </c>
      <c r="N17">
        <v>0.70652001178697499</v>
      </c>
      <c r="O17">
        <v>0.16971451763178799</v>
      </c>
      <c r="P17">
        <v>0</v>
      </c>
      <c r="Q17">
        <v>9303.4355355511707</v>
      </c>
      <c r="R17">
        <v>93.137200000000007</v>
      </c>
      <c r="S17">
        <v>63066.220290066703</v>
      </c>
      <c r="T17">
        <v>15.6330660573863</v>
      </c>
      <c r="U17">
        <v>15.6488725106617</v>
      </c>
      <c r="V17">
        <v>12.449199999999999</v>
      </c>
      <c r="W17">
        <v>117.07516698261701</v>
      </c>
      <c r="X17">
        <v>0.10993129802434901</v>
      </c>
      <c r="Y17">
        <v>0.21077905068769501</v>
      </c>
      <c r="Z17">
        <v>0.32398329748437599</v>
      </c>
      <c r="AA17">
        <v>181.28426735736201</v>
      </c>
      <c r="AB17">
        <v>6.5511050410944804</v>
      </c>
      <c r="AC17">
        <v>1.3260319294043901</v>
      </c>
      <c r="AD17">
        <v>3.1832053830817002</v>
      </c>
      <c r="AE17">
        <v>1.4928600904406999</v>
      </c>
      <c r="AF17">
        <v>172.24</v>
      </c>
      <c r="AG17">
        <v>3.6768683274021399E-2</v>
      </c>
      <c r="AH17">
        <v>17.026399999999999</v>
      </c>
      <c r="AI17">
        <v>3.09834752533847</v>
      </c>
      <c r="AJ17">
        <v>609.50199999997903</v>
      </c>
      <c r="AK17">
        <v>0.51197675506241902</v>
      </c>
      <c r="AL17">
        <v>17439004.583799999</v>
      </c>
      <c r="AM17">
        <v>1457.4921687999999</v>
      </c>
    </row>
    <row r="18" spans="1:39" ht="15" x14ac:dyDescent="0.25">
      <c r="A18" t="s">
        <v>132</v>
      </c>
      <c r="B18">
        <v>14586.304</v>
      </c>
      <c r="C18">
        <v>0.44907438633618901</v>
      </c>
      <c r="D18">
        <v>1542111.024</v>
      </c>
      <c r="E18">
        <v>3.6289112556376901E-3</v>
      </c>
      <c r="F18">
        <v>0.61037342335866895</v>
      </c>
      <c r="G18">
        <v>32.448</v>
      </c>
      <c r="H18">
        <v>59.084000000000003</v>
      </c>
      <c r="I18">
        <v>1.08144</v>
      </c>
      <c r="J18">
        <v>3.9985600000000501</v>
      </c>
      <c r="K18">
        <v>13479.313974008501</v>
      </c>
      <c r="L18">
        <v>949.358352352</v>
      </c>
      <c r="M18">
        <v>1199.5962476361301</v>
      </c>
      <c r="N18">
        <v>0.37594979378204901</v>
      </c>
      <c r="O18">
        <v>0.14382793402903901</v>
      </c>
      <c r="P18">
        <v>3.1970300703423399E-4</v>
      </c>
      <c r="Q18">
        <v>10667.5052797277</v>
      </c>
      <c r="R18">
        <v>66.849119999999999</v>
      </c>
      <c r="S18">
        <v>59229.703092576303</v>
      </c>
      <c r="T18">
        <v>15.585186461691601</v>
      </c>
      <c r="U18">
        <v>14.2015085965529</v>
      </c>
      <c r="V18">
        <v>9.9624000000000006</v>
      </c>
      <c r="W18">
        <v>95.294141206134995</v>
      </c>
      <c r="X18">
        <v>0.105828163955619</v>
      </c>
      <c r="Y18">
        <v>0.20418540174411401</v>
      </c>
      <c r="Z18">
        <v>0.32060259141925102</v>
      </c>
      <c r="AA18">
        <v>223.06381512876999</v>
      </c>
      <c r="AB18">
        <v>4.8934288714449403</v>
      </c>
      <c r="AC18">
        <v>1.2248004122407901</v>
      </c>
      <c r="AD18">
        <v>2.3671821405490898</v>
      </c>
      <c r="AE18">
        <v>1.6741148591578501</v>
      </c>
      <c r="AF18">
        <v>95.16</v>
      </c>
      <c r="AG18">
        <v>0.106456251057295</v>
      </c>
      <c r="AH18">
        <v>10.215680000000001</v>
      </c>
      <c r="AI18">
        <v>3.2867271792811099</v>
      </c>
      <c r="AJ18">
        <v>40219.433200000203</v>
      </c>
      <c r="AK18">
        <v>0.55939583803672499</v>
      </c>
      <c r="AL18">
        <v>12796699.305199999</v>
      </c>
      <c r="AM18">
        <v>949.358352352</v>
      </c>
    </row>
    <row r="19" spans="1:39" ht="15" x14ac:dyDescent="0.25">
      <c r="A19" t="s">
        <v>109</v>
      </c>
      <c r="B19">
        <v>2979568.3558994201</v>
      </c>
      <c r="C19">
        <v>0.35975554403303101</v>
      </c>
      <c r="D19">
        <v>2575076.9052224401</v>
      </c>
      <c r="E19">
        <v>3.08019423559372E-3</v>
      </c>
      <c r="F19">
        <v>0.746770513769343</v>
      </c>
      <c r="G19">
        <v>69.142857142857096</v>
      </c>
      <c r="H19">
        <v>384.91491295938101</v>
      </c>
      <c r="I19">
        <v>95.6605996131523</v>
      </c>
      <c r="J19">
        <v>-26.947949709864599</v>
      </c>
      <c r="K19">
        <v>15763.1940192492</v>
      </c>
      <c r="L19">
        <v>3726.8623122475801</v>
      </c>
      <c r="M19">
        <v>4767.5683716355397</v>
      </c>
      <c r="N19">
        <v>0.39616682977874101</v>
      </c>
      <c r="O19">
        <v>0.15473407990134899</v>
      </c>
      <c r="P19">
        <v>3.2911756862953799E-2</v>
      </c>
      <c r="Q19">
        <v>12322.267691114999</v>
      </c>
      <c r="R19">
        <v>257.79874274661501</v>
      </c>
      <c r="S19">
        <v>79278.842925617297</v>
      </c>
      <c r="T19">
        <v>15.779893676525599</v>
      </c>
      <c r="U19">
        <v>14.456479781635799</v>
      </c>
      <c r="V19">
        <v>33.005299806576403</v>
      </c>
      <c r="W19">
        <v>112.917087076573</v>
      </c>
      <c r="X19">
        <v>0.119032048700108</v>
      </c>
      <c r="Y19">
        <v>0.157545026651322</v>
      </c>
      <c r="Z19">
        <v>0.283496516992579</v>
      </c>
      <c r="AA19">
        <v>196.83576674215499</v>
      </c>
      <c r="AB19">
        <v>7.1609784191829897</v>
      </c>
      <c r="AC19">
        <v>1.26580930531128</v>
      </c>
      <c r="AD19">
        <v>3.8194041201578801</v>
      </c>
      <c r="AE19">
        <v>0.447717551176045</v>
      </c>
      <c r="AF19">
        <v>15.7601547388781</v>
      </c>
      <c r="AG19">
        <v>0.11819761533722301</v>
      </c>
      <c r="AH19">
        <v>40.040800781249999</v>
      </c>
      <c r="AI19">
        <v>3.9456455667400898</v>
      </c>
      <c r="AJ19">
        <v>-206405.011450677</v>
      </c>
      <c r="AK19">
        <v>0.27120801564900798</v>
      </c>
      <c r="AL19">
        <v>58747253.710986502</v>
      </c>
      <c r="AM19">
        <v>3726.8623122475801</v>
      </c>
    </row>
    <row r="20" spans="1:39" ht="15" x14ac:dyDescent="0.25">
      <c r="A20" t="s">
        <v>196</v>
      </c>
      <c r="B20">
        <v>-29514.155038759702</v>
      </c>
      <c r="C20">
        <v>0.60244005664381906</v>
      </c>
      <c r="D20">
        <v>-80141.271317829494</v>
      </c>
      <c r="E20">
        <v>6.3651606879742096E-3</v>
      </c>
      <c r="F20">
        <v>0.73726122836492303</v>
      </c>
      <c r="G20">
        <v>67.077519379845</v>
      </c>
      <c r="H20">
        <v>21.0051937984496</v>
      </c>
      <c r="I20">
        <v>0</v>
      </c>
      <c r="J20">
        <v>29.374031007751999</v>
      </c>
      <c r="K20">
        <v>12011.6763570775</v>
      </c>
      <c r="L20">
        <v>1012.08691268992</v>
      </c>
      <c r="M20">
        <v>1172.43790634475</v>
      </c>
      <c r="N20">
        <v>0.32256692645966001</v>
      </c>
      <c r="O20">
        <v>0.12060560866221599</v>
      </c>
      <c r="P20">
        <v>2.9860743781552402E-3</v>
      </c>
      <c r="Q20">
        <v>10368.8735878268</v>
      </c>
      <c r="R20">
        <v>69.202093023255799</v>
      </c>
      <c r="S20">
        <v>61460.170134209802</v>
      </c>
      <c r="T20">
        <v>15.127919911012199</v>
      </c>
      <c r="U20">
        <v>14.6250910698583</v>
      </c>
      <c r="V20">
        <v>9.1648062015503893</v>
      </c>
      <c r="W20">
        <v>110.43189462301</v>
      </c>
      <c r="X20">
        <v>0.11217611483018</v>
      </c>
      <c r="Y20">
        <v>0.192535596024422</v>
      </c>
      <c r="Z20">
        <v>0.30749107513719698</v>
      </c>
      <c r="AA20">
        <v>175.69347037884501</v>
      </c>
      <c r="AB20">
        <v>5.9785488875183503</v>
      </c>
      <c r="AC20">
        <v>0.95194436220728795</v>
      </c>
      <c r="AD20">
        <v>2.50577244638805</v>
      </c>
      <c r="AE20">
        <v>1.70171925292499</v>
      </c>
      <c r="AF20">
        <v>79.635658914728694</v>
      </c>
      <c r="AG20">
        <v>0.27963847809486397</v>
      </c>
      <c r="AH20">
        <v>5.0523255813953503</v>
      </c>
      <c r="AI20">
        <v>3.6776039666982001</v>
      </c>
      <c r="AJ20">
        <v>3515.2509302324602</v>
      </c>
      <c r="AK20">
        <v>0.47312760122280101</v>
      </c>
      <c r="AL20">
        <v>12156860.4404651</v>
      </c>
      <c r="AM20">
        <v>1012.08691268992</v>
      </c>
    </row>
    <row r="21" spans="1:39" ht="15" x14ac:dyDescent="0.25">
      <c r="A21" t="s">
        <v>160</v>
      </c>
      <c r="B21">
        <v>255364.80487804901</v>
      </c>
      <c r="C21">
        <v>0.42148663798360098</v>
      </c>
      <c r="D21">
        <v>269360.19512195099</v>
      </c>
      <c r="E21">
        <v>1.37208369223835E-2</v>
      </c>
      <c r="F21">
        <v>0.72801609336516004</v>
      </c>
      <c r="G21">
        <v>50.987804878048799</v>
      </c>
      <c r="H21">
        <v>29.1024390243902</v>
      </c>
      <c r="I21">
        <v>0</v>
      </c>
      <c r="J21">
        <v>5.8401219512195199</v>
      </c>
      <c r="K21">
        <v>12668.471171349</v>
      </c>
      <c r="L21">
        <v>1233.2430970365899</v>
      </c>
      <c r="M21">
        <v>1468.67852400174</v>
      </c>
      <c r="N21">
        <v>0.34975290856684998</v>
      </c>
      <c r="O21">
        <v>0.145397721827243</v>
      </c>
      <c r="P21">
        <v>8.4259347395725E-3</v>
      </c>
      <c r="Q21">
        <v>10637.661249041699</v>
      </c>
      <c r="R21">
        <v>87.097195121951202</v>
      </c>
      <c r="S21">
        <v>65831.992098818693</v>
      </c>
      <c r="T21">
        <v>16.068955764305901</v>
      </c>
      <c r="U21">
        <v>14.1593893501373</v>
      </c>
      <c r="V21">
        <v>13.5993902439024</v>
      </c>
      <c r="W21">
        <v>90.683705292561598</v>
      </c>
      <c r="X21">
        <v>0.119928641482398</v>
      </c>
      <c r="Y21">
        <v>0.1639609427864</v>
      </c>
      <c r="Z21">
        <v>0.29020863316755902</v>
      </c>
      <c r="AA21">
        <v>168.97322310284801</v>
      </c>
      <c r="AB21">
        <v>5.8039244831405297</v>
      </c>
      <c r="AC21">
        <v>1.2597993717657401</v>
      </c>
      <c r="AD21">
        <v>3.0987550398461998</v>
      </c>
      <c r="AE21">
        <v>1.38632235001717</v>
      </c>
      <c r="AF21">
        <v>89.792682926829301</v>
      </c>
      <c r="AG21">
        <v>2.1552983391170798E-2</v>
      </c>
      <c r="AH21">
        <v>11.497560975609799</v>
      </c>
      <c r="AI21">
        <v>3.4522095889348199</v>
      </c>
      <c r="AJ21">
        <v>5585.2484146341403</v>
      </c>
      <c r="AK21">
        <v>0.52427715218146298</v>
      </c>
      <c r="AL21">
        <v>15623304.6220732</v>
      </c>
      <c r="AM21">
        <v>1233.2430970365899</v>
      </c>
    </row>
    <row r="22" spans="1:39" ht="15" x14ac:dyDescent="0.25">
      <c r="A22" t="s">
        <v>162</v>
      </c>
      <c r="B22">
        <v>2411337.8793103402</v>
      </c>
      <c r="C22">
        <v>0.28979278800511998</v>
      </c>
      <c r="D22">
        <v>2262084.9310344802</v>
      </c>
      <c r="E22">
        <v>2.8218545594298101E-3</v>
      </c>
      <c r="F22">
        <v>0.80928367593611805</v>
      </c>
      <c r="G22">
        <v>287.72413793103402</v>
      </c>
      <c r="H22">
        <v>151.978793103448</v>
      </c>
      <c r="I22">
        <v>0</v>
      </c>
      <c r="J22">
        <v>28.5305172413793</v>
      </c>
      <c r="K22">
        <v>12344.403070243499</v>
      </c>
      <c r="L22">
        <v>5771.0033459310298</v>
      </c>
      <c r="M22">
        <v>7018.79830813239</v>
      </c>
      <c r="N22">
        <v>0.19201395981095401</v>
      </c>
      <c r="O22">
        <v>0.15273451030339</v>
      </c>
      <c r="P22">
        <v>2.7150894042115799E-2</v>
      </c>
      <c r="Q22">
        <v>10149.8274055481</v>
      </c>
      <c r="R22">
        <v>359.04310344827599</v>
      </c>
      <c r="S22">
        <v>72603.439053518698</v>
      </c>
      <c r="T22">
        <v>10.041201469422999</v>
      </c>
      <c r="U22">
        <v>16.073288389349099</v>
      </c>
      <c r="V22">
        <v>33.137931034482797</v>
      </c>
      <c r="W22">
        <v>174.15098546514</v>
      </c>
      <c r="X22">
        <v>0.11206399652563501</v>
      </c>
      <c r="Y22">
        <v>0.16043357216562401</v>
      </c>
      <c r="Z22">
        <v>0.286224955731532</v>
      </c>
      <c r="AA22">
        <v>157.11647270044901</v>
      </c>
      <c r="AB22">
        <v>6.1845876560870003</v>
      </c>
      <c r="AC22">
        <v>1.05708806900022</v>
      </c>
      <c r="AD22">
        <v>3.8132666193722802</v>
      </c>
      <c r="AE22">
        <v>0.68202690702982605</v>
      </c>
      <c r="AF22">
        <v>71.5</v>
      </c>
      <c r="AG22">
        <v>8.6793338024865104E-3</v>
      </c>
      <c r="AH22">
        <v>18.260344827586199</v>
      </c>
      <c r="AI22">
        <v>4.2518485337185004</v>
      </c>
      <c r="AJ22">
        <v>-223013.07879310299</v>
      </c>
      <c r="AK22">
        <v>0.27336050132918099</v>
      </c>
      <c r="AL22">
        <v>71239591.421896502</v>
      </c>
      <c r="AM22">
        <v>5771.0033459310298</v>
      </c>
    </row>
    <row r="23" spans="1:39" ht="15" x14ac:dyDescent="0.25">
      <c r="A23" t="s">
        <v>204</v>
      </c>
      <c r="B23">
        <v>1221191.9753086399</v>
      </c>
      <c r="C23">
        <v>0.35630263454694899</v>
      </c>
      <c r="D23">
        <v>1107221.2098765399</v>
      </c>
      <c r="E23">
        <v>1.51511358711162E-2</v>
      </c>
      <c r="F23">
        <v>0.67585077276897998</v>
      </c>
      <c r="G23">
        <v>51.074074074074097</v>
      </c>
      <c r="H23">
        <v>108.37061728395</v>
      </c>
      <c r="I23">
        <v>20.063209876543201</v>
      </c>
      <c r="J23">
        <v>-7.8170987654319797</v>
      </c>
      <c r="K23">
        <v>13701.4118766094</v>
      </c>
      <c r="L23">
        <v>1773.79138468519</v>
      </c>
      <c r="M23">
        <v>2245.3009479049001</v>
      </c>
      <c r="N23">
        <v>0.52876562208682198</v>
      </c>
      <c r="O23">
        <v>0.14182657920939001</v>
      </c>
      <c r="P23">
        <v>4.3658568872279001E-3</v>
      </c>
      <c r="Q23">
        <v>10824.1375693671</v>
      </c>
      <c r="R23">
        <v>116.03950617284001</v>
      </c>
      <c r="S23">
        <v>70655.836748340298</v>
      </c>
      <c r="T23">
        <v>17.000542599370199</v>
      </c>
      <c r="U23">
        <v>15.286099046674201</v>
      </c>
      <c r="V23">
        <v>16.5296296296296</v>
      </c>
      <c r="W23">
        <v>107.30980817051299</v>
      </c>
      <c r="X23">
        <v>0.11614874437745699</v>
      </c>
      <c r="Y23">
        <v>0.14643285241482401</v>
      </c>
      <c r="Z23">
        <v>0.26837034238164997</v>
      </c>
      <c r="AA23">
        <v>193.99802460559999</v>
      </c>
      <c r="AB23">
        <v>5.8920287525516599</v>
      </c>
      <c r="AC23">
        <v>1.2264201974995701</v>
      </c>
      <c r="AD23">
        <v>3.7487141588688799</v>
      </c>
      <c r="AE23">
        <v>0.94175547057525799</v>
      </c>
      <c r="AF23">
        <v>39.524691358024697</v>
      </c>
      <c r="AG23">
        <v>0.15032541393690399</v>
      </c>
      <c r="AH23">
        <v>27.444197530864201</v>
      </c>
      <c r="AI23">
        <v>3.3866783059593</v>
      </c>
      <c r="AJ23">
        <v>8790.3685185186296</v>
      </c>
      <c r="AK23">
        <v>0.46820429351666998</v>
      </c>
      <c r="AL23">
        <v>24303446.344753101</v>
      </c>
      <c r="AM23">
        <v>1773.79138468519</v>
      </c>
    </row>
    <row r="24" spans="1:39" ht="15" x14ac:dyDescent="0.25">
      <c r="A24" t="s">
        <v>216</v>
      </c>
      <c r="B24">
        <v>969691.931972789</v>
      </c>
      <c r="C24">
        <v>0.43013833665055301</v>
      </c>
      <c r="D24">
        <v>633581.54421768698</v>
      </c>
      <c r="E24">
        <v>1.3391123344862999E-3</v>
      </c>
      <c r="F24">
        <v>0.70296136247645302</v>
      </c>
      <c r="G24">
        <v>92.897959183673507</v>
      </c>
      <c r="H24">
        <v>66.536122448979498</v>
      </c>
      <c r="I24">
        <v>6.0478911564625903</v>
      </c>
      <c r="J24">
        <v>27.6890476190475</v>
      </c>
      <c r="K24">
        <v>12567.4697217752</v>
      </c>
      <c r="L24">
        <v>2229.8409286326601</v>
      </c>
      <c r="M24">
        <v>2752.5342503526599</v>
      </c>
      <c r="N24">
        <v>0.35187793603779799</v>
      </c>
      <c r="O24">
        <v>0.15205001922533201</v>
      </c>
      <c r="P24">
        <v>1.8741741927804801E-2</v>
      </c>
      <c r="Q24">
        <v>10180.9662682219</v>
      </c>
      <c r="R24">
        <v>136.59244897959201</v>
      </c>
      <c r="S24">
        <v>67295.660382019298</v>
      </c>
      <c r="T24">
        <v>13.5646087546796</v>
      </c>
      <c r="U24">
        <v>16.3247745046713</v>
      </c>
      <c r="V24">
        <v>18.2687074829932</v>
      </c>
      <c r="W24">
        <v>122.057946940607</v>
      </c>
      <c r="X24">
        <v>0.11108765105160399</v>
      </c>
      <c r="Y24">
        <v>0.16232615594567301</v>
      </c>
      <c r="Z24">
        <v>0.28623619573221099</v>
      </c>
      <c r="AA24">
        <v>146.91777996579</v>
      </c>
      <c r="AB24">
        <v>8.1734233250678692</v>
      </c>
      <c r="AC24">
        <v>1.6084798990117499</v>
      </c>
      <c r="AD24">
        <v>3.7267297371164898</v>
      </c>
      <c r="AE24">
        <v>1.2354672306050201</v>
      </c>
      <c r="AF24">
        <v>62.598639455782298</v>
      </c>
      <c r="AG24">
        <v>9.5551638265864505E-2</v>
      </c>
      <c r="AH24">
        <v>9.5461904761904801</v>
      </c>
      <c r="AI24">
        <v>3.45582453183503</v>
      </c>
      <c r="AJ24">
        <v>-14831.908503402699</v>
      </c>
      <c r="AK24">
        <v>0.361985730355529</v>
      </c>
      <c r="AL24">
        <v>28023458.354965899</v>
      </c>
      <c r="AM24">
        <v>2229.8409286326601</v>
      </c>
    </row>
    <row r="25" spans="1:39" ht="15" x14ac:dyDescent="0.25">
      <c r="A25" t="s">
        <v>317</v>
      </c>
      <c r="B25">
        <v>1554395.63636364</v>
      </c>
      <c r="C25">
        <v>0.47091584017204602</v>
      </c>
      <c r="D25">
        <v>1738888.5909090899</v>
      </c>
      <c r="E25">
        <v>1.7504907900944501E-3</v>
      </c>
      <c r="F25">
        <v>0.67674560666717598</v>
      </c>
      <c r="G25">
        <v>55.090909090909101</v>
      </c>
      <c r="H25">
        <v>69.394545454545494</v>
      </c>
      <c r="I25">
        <v>0</v>
      </c>
      <c r="J25">
        <v>-89.035454545454499</v>
      </c>
      <c r="K25">
        <v>11650.0667873901</v>
      </c>
      <c r="L25">
        <v>2148.7437072272701</v>
      </c>
      <c r="M25">
        <v>2705.2289392662701</v>
      </c>
      <c r="N25">
        <v>0.48156234753763699</v>
      </c>
      <c r="O25">
        <v>0.17246305634265099</v>
      </c>
      <c r="P25">
        <v>4.2911625167450403E-3</v>
      </c>
      <c r="Q25">
        <v>9253.5634728835194</v>
      </c>
      <c r="R25">
        <v>153.43181818181799</v>
      </c>
      <c r="S25">
        <v>53519.761813064702</v>
      </c>
      <c r="T25">
        <v>12.279958524663</v>
      </c>
      <c r="U25">
        <v>14.0045508988298</v>
      </c>
      <c r="V25">
        <v>15.363636363636401</v>
      </c>
      <c r="W25">
        <v>139.85905786686399</v>
      </c>
      <c r="X25">
        <v>0.10371987872784</v>
      </c>
      <c r="Y25">
        <v>0.15495439051441701</v>
      </c>
      <c r="Z25">
        <v>0.26415491511873401</v>
      </c>
      <c r="AA25">
        <v>184.44652884789099</v>
      </c>
      <c r="AB25">
        <v>4.9701432983191296</v>
      </c>
      <c r="AC25">
        <v>0.77844952698193404</v>
      </c>
      <c r="AD25">
        <v>2.9872539135654601</v>
      </c>
      <c r="AE25">
        <v>1.53926349102533</v>
      </c>
      <c r="AF25">
        <v>95</v>
      </c>
      <c r="AG25">
        <v>2.7040533314020999E-2</v>
      </c>
      <c r="AH25">
        <v>95.520454545454498</v>
      </c>
      <c r="AI25">
        <v>3.2380475138801001</v>
      </c>
      <c r="AJ25">
        <v>101446.841818182</v>
      </c>
      <c r="AK25">
        <v>0.51810318552719303</v>
      </c>
      <c r="AL25">
        <v>25033007.698181801</v>
      </c>
      <c r="AM25">
        <v>2148.7437072272701</v>
      </c>
    </row>
    <row r="26" spans="1:39" ht="15" x14ac:dyDescent="0.25">
      <c r="A26" t="s">
        <v>122</v>
      </c>
      <c r="B26">
        <v>5890929.9872881398</v>
      </c>
      <c r="C26">
        <v>0.46054206069206399</v>
      </c>
      <c r="D26">
        <v>5845028.6610169504</v>
      </c>
      <c r="E26">
        <v>2.9218088504198401E-3</v>
      </c>
      <c r="F26">
        <v>0.72505513802009902</v>
      </c>
      <c r="G26">
        <v>154.258474576271</v>
      </c>
      <c r="H26">
        <v>720.21093220338901</v>
      </c>
      <c r="I26">
        <v>144.02338983050799</v>
      </c>
      <c r="J26">
        <v>-9.7035169491525206</v>
      </c>
      <c r="K26">
        <v>13445.980601257201</v>
      </c>
      <c r="L26">
        <v>7631.0780882203298</v>
      </c>
      <c r="M26">
        <v>9833.0420244839097</v>
      </c>
      <c r="N26">
        <v>0.41720780739546698</v>
      </c>
      <c r="O26">
        <v>0.155611469897114</v>
      </c>
      <c r="P26">
        <v>9.3056769526476693E-2</v>
      </c>
      <c r="Q26">
        <v>10434.952651010901</v>
      </c>
      <c r="R26">
        <v>489.15241525423801</v>
      </c>
      <c r="S26">
        <v>76465.696580742297</v>
      </c>
      <c r="T26">
        <v>14.0730979053442</v>
      </c>
      <c r="U26">
        <v>15.600614144476999</v>
      </c>
      <c r="V26">
        <v>46.706355932203401</v>
      </c>
      <c r="W26">
        <v>163.38414624547499</v>
      </c>
      <c r="X26">
        <v>0.116240938368528</v>
      </c>
      <c r="Y26">
        <v>0.154208919095326</v>
      </c>
      <c r="Z26">
        <v>0.274190982171864</v>
      </c>
      <c r="AA26">
        <v>130.09497194937401</v>
      </c>
      <c r="AB26">
        <v>7.7408743918723699</v>
      </c>
      <c r="AC26">
        <v>1.4284164535449</v>
      </c>
      <c r="AD26">
        <v>4.4830810807297103</v>
      </c>
      <c r="AE26">
        <v>0.46394661624646899</v>
      </c>
      <c r="AF26">
        <v>27.906779661016898</v>
      </c>
      <c r="AG26">
        <v>8.7692686507855805E-2</v>
      </c>
      <c r="AH26">
        <v>39.637788461538399</v>
      </c>
      <c r="AI26">
        <v>3.4904457484095501</v>
      </c>
      <c r="AJ26">
        <v>-222529.12187755399</v>
      </c>
      <c r="AK26">
        <v>0.28080146908218101</v>
      </c>
      <c r="AL26">
        <v>102607327.94089</v>
      </c>
      <c r="AM26">
        <v>7631.0780882203298</v>
      </c>
    </row>
    <row r="27" spans="1:39" ht="15" x14ac:dyDescent="0.25">
      <c r="A27" t="s">
        <v>392</v>
      </c>
      <c r="B27">
        <v>5621.9830508474597</v>
      </c>
      <c r="C27">
        <v>0.30093143032186698</v>
      </c>
      <c r="D27">
        <v>109743.966101695</v>
      </c>
      <c r="E27">
        <v>4.3923600299121602E-4</v>
      </c>
      <c r="F27">
        <v>0.74320919483424197</v>
      </c>
      <c r="G27">
        <v>58.966101694915302</v>
      </c>
      <c r="H27">
        <v>30.104830508474599</v>
      </c>
      <c r="I27">
        <v>0</v>
      </c>
      <c r="J27">
        <v>1.89305084745763</v>
      </c>
      <c r="K27">
        <v>12831.5684268514</v>
      </c>
      <c r="L27">
        <v>1071.8524096610199</v>
      </c>
      <c r="M27">
        <v>1267.2314666669099</v>
      </c>
      <c r="N27">
        <v>0.267232638429451</v>
      </c>
      <c r="O27">
        <v>0.141893558602429</v>
      </c>
      <c r="P27">
        <v>1.1337415804285701E-2</v>
      </c>
      <c r="Q27">
        <v>10853.224450167399</v>
      </c>
      <c r="R27">
        <v>72.432796610169504</v>
      </c>
      <c r="S27">
        <v>62867.160754504097</v>
      </c>
      <c r="T27">
        <v>15.9329454421222</v>
      </c>
      <c r="U27">
        <v>14.797887970965499</v>
      </c>
      <c r="V27">
        <v>11.516101694915299</v>
      </c>
      <c r="W27">
        <v>93.074239708587797</v>
      </c>
      <c r="X27">
        <v>0.12195242806531099</v>
      </c>
      <c r="Y27">
        <v>0.161588323963721</v>
      </c>
      <c r="Z27">
        <v>0.29581230805380498</v>
      </c>
      <c r="AA27">
        <v>211.14649677142299</v>
      </c>
      <c r="AB27">
        <v>5.2538158424984198</v>
      </c>
      <c r="AC27">
        <v>1.1970677837644701</v>
      </c>
      <c r="AD27">
        <v>2.35887277868874</v>
      </c>
      <c r="AE27">
        <v>1.33791114176615</v>
      </c>
      <c r="AF27">
        <v>74.644067796610202</v>
      </c>
      <c r="AG27">
        <v>0.10938446539100501</v>
      </c>
      <c r="AH27">
        <v>6.3210169491525399</v>
      </c>
      <c r="AI27">
        <v>4.0202677250444099</v>
      </c>
      <c r="AJ27">
        <v>31996.661864406698</v>
      </c>
      <c r="AK27">
        <v>0.46480086618872402</v>
      </c>
      <c r="AL27">
        <v>13753547.538050801</v>
      </c>
      <c r="AM27">
        <v>1071.8524096610199</v>
      </c>
    </row>
    <row r="28" spans="1:39" ht="15" x14ac:dyDescent="0.25">
      <c r="A28" t="s">
        <v>188</v>
      </c>
      <c r="B28">
        <v>1817193.3125</v>
      </c>
      <c r="C28">
        <v>0.20994039995969199</v>
      </c>
      <c r="D28">
        <v>1628443.375</v>
      </c>
      <c r="E28">
        <v>8.2234790054825993E-3</v>
      </c>
      <c r="F28">
        <v>0.658979699701285</v>
      </c>
      <c r="G28">
        <v>131.71875</v>
      </c>
      <c r="H28">
        <v>47.548124999999999</v>
      </c>
      <c r="I28">
        <v>0</v>
      </c>
      <c r="J28">
        <v>-37.66375</v>
      </c>
      <c r="K28">
        <v>12193.4325857036</v>
      </c>
      <c r="L28">
        <v>2028.0005435</v>
      </c>
      <c r="M28">
        <v>2721.2731330534398</v>
      </c>
      <c r="N28">
        <v>0.81129373049154696</v>
      </c>
      <c r="O28">
        <v>0.19825318753051899</v>
      </c>
      <c r="P28">
        <v>9.0832006907201395E-4</v>
      </c>
      <c r="Q28">
        <v>9087.0290124794501</v>
      </c>
      <c r="R28">
        <v>138.87812500000001</v>
      </c>
      <c r="S28">
        <v>53304.1049143809</v>
      </c>
      <c r="T28">
        <v>15.683490470511501</v>
      </c>
      <c r="U28">
        <v>14.602735625211</v>
      </c>
      <c r="V28">
        <v>19.559374999999999</v>
      </c>
      <c r="W28">
        <v>103.68432240294</v>
      </c>
      <c r="X28">
        <v>0.10007720606866501</v>
      </c>
      <c r="Y28">
        <v>0.19653023790718899</v>
      </c>
      <c r="Z28">
        <v>0.28926921988247001</v>
      </c>
      <c r="AA28">
        <v>184.54129361528899</v>
      </c>
      <c r="AB28">
        <v>6.6419963126237098</v>
      </c>
      <c r="AC28">
        <v>1.6151019259777599</v>
      </c>
      <c r="AD28">
        <v>3.1010541186765699</v>
      </c>
      <c r="AE28">
        <v>1.3099641785149501</v>
      </c>
      <c r="AF28">
        <v>249.8125</v>
      </c>
      <c r="AG28">
        <v>1.9238400230134001E-2</v>
      </c>
      <c r="AH28">
        <v>3.1853125000000002</v>
      </c>
      <c r="AI28">
        <v>3.0384093059688202</v>
      </c>
      <c r="AJ28">
        <v>60815.450624999903</v>
      </c>
      <c r="AK28">
        <v>0.41939973076957099</v>
      </c>
      <c r="AL28">
        <v>24728287.910937499</v>
      </c>
      <c r="AM28">
        <v>2028.0005435</v>
      </c>
    </row>
    <row r="29" spans="1:39" ht="15" x14ac:dyDescent="0.25">
      <c r="A29" t="s">
        <v>502</v>
      </c>
      <c r="B29">
        <v>2848395.1315789502</v>
      </c>
      <c r="C29">
        <v>0.46448800480063401</v>
      </c>
      <c r="D29">
        <v>2738988.1710526301</v>
      </c>
      <c r="E29">
        <v>3.3141187757751397E-5</v>
      </c>
      <c r="F29">
        <v>0.709345146004837</v>
      </c>
      <c r="G29">
        <v>160.592105263158</v>
      </c>
      <c r="H29">
        <v>58.906184210526298</v>
      </c>
      <c r="I29">
        <v>0</v>
      </c>
      <c r="J29">
        <v>22.688552631579</v>
      </c>
      <c r="K29">
        <v>13639.863117892501</v>
      </c>
      <c r="L29">
        <v>2107.2669370394701</v>
      </c>
      <c r="M29">
        <v>2402.1706942113401</v>
      </c>
      <c r="N29">
        <v>0.13770331910648101</v>
      </c>
      <c r="O29">
        <v>0.108447895425207</v>
      </c>
      <c r="P29">
        <v>5.4336443527139098E-3</v>
      </c>
      <c r="Q29">
        <v>11965.3581002143</v>
      </c>
      <c r="R29">
        <v>137.462631578947</v>
      </c>
      <c r="S29">
        <v>73049.809995252406</v>
      </c>
      <c r="T29">
        <v>17.2672764655658</v>
      </c>
      <c r="U29">
        <v>15.329743893555801</v>
      </c>
      <c r="V29">
        <v>13.3092105263158</v>
      </c>
      <c r="W29">
        <v>158.33147524962899</v>
      </c>
      <c r="X29">
        <v>0.110201307160348</v>
      </c>
      <c r="Y29">
        <v>0.17150055307165099</v>
      </c>
      <c r="Z29">
        <v>0.28558506519865101</v>
      </c>
      <c r="AA29">
        <v>183.06441019253899</v>
      </c>
      <c r="AB29">
        <v>6.7802413358890199</v>
      </c>
      <c r="AC29">
        <v>1.01656378239525</v>
      </c>
      <c r="AD29">
        <v>3.4137587573636901</v>
      </c>
      <c r="AE29">
        <v>1.03419112186825</v>
      </c>
      <c r="AF29">
        <v>75.276315789473699</v>
      </c>
      <c r="AG29">
        <v>0.23675998102068899</v>
      </c>
      <c r="AH29">
        <v>11.5873684210526</v>
      </c>
      <c r="AI29">
        <v>3.0030796779421101</v>
      </c>
      <c r="AJ29">
        <v>11566.278421052601</v>
      </c>
      <c r="AK29">
        <v>0.34147692837938498</v>
      </c>
      <c r="AL29">
        <v>28742832.574078899</v>
      </c>
      <c r="AM29">
        <v>2107.2669370394701</v>
      </c>
    </row>
    <row r="30" spans="1:39" ht="15" x14ac:dyDescent="0.25">
      <c r="A30" t="s">
        <v>176</v>
      </c>
      <c r="B30">
        <v>1967697</v>
      </c>
      <c r="C30">
        <v>0.309812649246892</v>
      </c>
      <c r="D30">
        <v>1774483.46236559</v>
      </c>
      <c r="E30">
        <v>2.5242480679776602E-3</v>
      </c>
      <c r="F30">
        <v>0.754652669995028</v>
      </c>
      <c r="G30">
        <v>315.90322580645199</v>
      </c>
      <c r="H30">
        <v>164.79763440860199</v>
      </c>
      <c r="I30">
        <v>2.9247311827957E-2</v>
      </c>
      <c r="J30">
        <v>5.2527956989247802</v>
      </c>
      <c r="K30">
        <v>12272.5160258004</v>
      </c>
      <c r="L30">
        <v>3755.7756567849501</v>
      </c>
      <c r="M30">
        <v>4628.8317173340702</v>
      </c>
      <c r="N30">
        <v>0.25730111439935299</v>
      </c>
      <c r="O30">
        <v>0.15372972868530699</v>
      </c>
      <c r="P30">
        <v>1.63281959850861E-2</v>
      </c>
      <c r="Q30">
        <v>9957.7646697752207</v>
      </c>
      <c r="R30">
        <v>227.616344086022</v>
      </c>
      <c r="S30">
        <v>69751.068002089902</v>
      </c>
      <c r="T30">
        <v>15.655139378089499</v>
      </c>
      <c r="U30">
        <v>16.500465605253499</v>
      </c>
      <c r="V30">
        <v>21.384408602150501</v>
      </c>
      <c r="W30">
        <v>175.631495201006</v>
      </c>
      <c r="X30">
        <v>0.118048597935081</v>
      </c>
      <c r="Y30">
        <v>0.144373523437762</v>
      </c>
      <c r="Z30">
        <v>0.26919175106262999</v>
      </c>
      <c r="AA30">
        <v>127.733364304758</v>
      </c>
      <c r="AB30">
        <v>7.6963532729937798</v>
      </c>
      <c r="AC30">
        <v>1.1160358321584301</v>
      </c>
      <c r="AD30">
        <v>3.3378801832658498</v>
      </c>
      <c r="AE30">
        <v>0.93051794839538504</v>
      </c>
      <c r="AF30">
        <v>62.010752688171998</v>
      </c>
      <c r="AG30">
        <v>9.5218362567345796E-2</v>
      </c>
      <c r="AH30">
        <v>24.790860215053801</v>
      </c>
      <c r="AI30">
        <v>4.1631393821267597</v>
      </c>
      <c r="AJ30">
        <v>-79287.041182796005</v>
      </c>
      <c r="AK30">
        <v>0.35731204246542297</v>
      </c>
      <c r="AL30">
        <v>46092816.937204301</v>
      </c>
      <c r="AM30">
        <v>3755.7756567849501</v>
      </c>
    </row>
    <row r="31" spans="1:39" ht="15" x14ac:dyDescent="0.25">
      <c r="A31" t="s">
        <v>134</v>
      </c>
      <c r="B31">
        <v>978997.39393939404</v>
      </c>
      <c r="C31">
        <v>0.37064571080733499</v>
      </c>
      <c r="D31">
        <v>841299.24242424197</v>
      </c>
      <c r="E31">
        <v>6.8665678330183096E-4</v>
      </c>
      <c r="F31">
        <v>0.662485631231854</v>
      </c>
      <c r="G31">
        <v>27.939393939393899</v>
      </c>
      <c r="H31">
        <v>39.368484848484897</v>
      </c>
      <c r="I31">
        <v>0</v>
      </c>
      <c r="J31">
        <v>-8.9222727272725706</v>
      </c>
      <c r="K31">
        <v>12833.964995337799</v>
      </c>
      <c r="L31">
        <v>1409.45539378788</v>
      </c>
      <c r="M31">
        <v>1856.1636355158601</v>
      </c>
      <c r="N31">
        <v>0.71146491987099203</v>
      </c>
      <c r="O31">
        <v>0.167103979906779</v>
      </c>
      <c r="P31">
        <v>3.9966083938542301E-3</v>
      </c>
      <c r="Q31">
        <v>9745.3160056852503</v>
      </c>
      <c r="R31">
        <v>95.946969696969703</v>
      </c>
      <c r="S31">
        <v>55568.5849190683</v>
      </c>
      <c r="T31">
        <v>15.759652585866601</v>
      </c>
      <c r="U31">
        <v>14.6899417275957</v>
      </c>
      <c r="V31">
        <v>13.0075757575758</v>
      </c>
      <c r="W31">
        <v>108.356500861969</v>
      </c>
      <c r="X31">
        <v>0.10238043723851301</v>
      </c>
      <c r="Y31">
        <v>0.19200573926280201</v>
      </c>
      <c r="Z31">
        <v>0.29866611205344601</v>
      </c>
      <c r="AA31">
        <v>230.81135058557501</v>
      </c>
      <c r="AB31">
        <v>5.4973901784210604</v>
      </c>
      <c r="AC31">
        <v>1.1643046055406401</v>
      </c>
      <c r="AD31">
        <v>2.5408368396118099</v>
      </c>
      <c r="AE31">
        <v>1.3157051508981901</v>
      </c>
      <c r="AF31">
        <v>158.31818181818201</v>
      </c>
      <c r="AG31">
        <v>0.19757939757939799</v>
      </c>
      <c r="AH31">
        <v>3.1624242424242399</v>
      </c>
      <c r="AI31">
        <v>2.86984648338293</v>
      </c>
      <c r="AJ31">
        <v>17216.6887878788</v>
      </c>
      <c r="AK31">
        <v>0.53716529463965801</v>
      </c>
      <c r="AL31">
        <v>18088901.1863636</v>
      </c>
      <c r="AM31">
        <v>1409.45539378788</v>
      </c>
    </row>
    <row r="32" spans="1:39" ht="15" x14ac:dyDescent="0.25">
      <c r="A32" t="s">
        <v>145</v>
      </c>
      <c r="B32">
        <v>1365788.9727272701</v>
      </c>
      <c r="C32">
        <v>0.35882448698870001</v>
      </c>
      <c r="D32">
        <v>1293885.9878787899</v>
      </c>
      <c r="E32">
        <v>1.8540193055419001E-3</v>
      </c>
      <c r="F32">
        <v>0.68110086735328401</v>
      </c>
      <c r="G32">
        <v>99.205479452054803</v>
      </c>
      <c r="H32">
        <v>226.90330303030299</v>
      </c>
      <c r="I32">
        <v>126.547393939394</v>
      </c>
      <c r="J32">
        <v>-28.945212121211899</v>
      </c>
      <c r="K32">
        <v>13671.673778152701</v>
      </c>
      <c r="L32">
        <v>4064.1957709606099</v>
      </c>
      <c r="M32">
        <v>5155.4592331620697</v>
      </c>
      <c r="N32">
        <v>0.43571360098561601</v>
      </c>
      <c r="O32">
        <v>0.14957470122929301</v>
      </c>
      <c r="P32">
        <v>5.0445630552409901E-2</v>
      </c>
      <c r="Q32">
        <v>10777.770948843499</v>
      </c>
      <c r="R32">
        <v>269.39678787878802</v>
      </c>
      <c r="S32">
        <v>73278.765047366105</v>
      </c>
      <c r="T32">
        <v>14.658225211116999</v>
      </c>
      <c r="U32">
        <v>15.08628147708</v>
      </c>
      <c r="V32">
        <v>28.7998787878788</v>
      </c>
      <c r="W32">
        <v>141.118502647002</v>
      </c>
      <c r="X32">
        <v>0.118649718145873</v>
      </c>
      <c r="Y32">
        <v>0.133524042946705</v>
      </c>
      <c r="Z32">
        <v>0.25818590226455601</v>
      </c>
      <c r="AA32">
        <v>157.916087242938</v>
      </c>
      <c r="AB32">
        <v>6.55689094900307</v>
      </c>
      <c r="AC32">
        <v>1.29766852553506</v>
      </c>
      <c r="AD32">
        <v>2.9905735248002698</v>
      </c>
      <c r="AE32">
        <v>0.66015589750321002</v>
      </c>
      <c r="AF32">
        <v>18.303030303030301</v>
      </c>
      <c r="AG32">
        <v>7.18932831251166E-2</v>
      </c>
      <c r="AH32">
        <v>47.654507936507997</v>
      </c>
      <c r="AI32">
        <v>4.1978608169618603</v>
      </c>
      <c r="AJ32">
        <v>-103863.57423063699</v>
      </c>
      <c r="AK32">
        <v>0.28674574026249999</v>
      </c>
      <c r="AL32">
        <v>55564358.751121201</v>
      </c>
      <c r="AM32">
        <v>4064.1957709606099</v>
      </c>
    </row>
    <row r="33" spans="1:39" ht="15" x14ac:dyDescent="0.25">
      <c r="A33" t="s">
        <v>179</v>
      </c>
      <c r="B33">
        <v>683218.01807228895</v>
      </c>
      <c r="C33">
        <v>0.29038153102761699</v>
      </c>
      <c r="D33">
        <v>548922.93975903594</v>
      </c>
      <c r="E33">
        <v>4.3670924878631801E-4</v>
      </c>
      <c r="F33">
        <v>0.72451856324507202</v>
      </c>
      <c r="G33">
        <v>70.313253012048193</v>
      </c>
      <c r="H33">
        <v>40.247228915662703</v>
      </c>
      <c r="I33">
        <v>2.4202409638554201</v>
      </c>
      <c r="J33">
        <v>-2.67319277108433</v>
      </c>
      <c r="K33">
        <v>11782.025583119401</v>
      </c>
      <c r="L33">
        <v>1558.09229631325</v>
      </c>
      <c r="M33">
        <v>1897.5739223660701</v>
      </c>
      <c r="N33">
        <v>0.29750943871103502</v>
      </c>
      <c r="O33">
        <v>0.153068907912078</v>
      </c>
      <c r="P33">
        <v>1.2097263098186499E-2</v>
      </c>
      <c r="Q33">
        <v>9674.1861171522905</v>
      </c>
      <c r="R33">
        <v>96.972951807228796</v>
      </c>
      <c r="S33">
        <v>60967.065048569697</v>
      </c>
      <c r="T33">
        <v>15.242481601191701</v>
      </c>
      <c r="U33">
        <v>16.067287498998301</v>
      </c>
      <c r="V33">
        <v>10.560120481927701</v>
      </c>
      <c r="W33">
        <v>147.54493558854099</v>
      </c>
      <c r="X33">
        <v>0.115155863717468</v>
      </c>
      <c r="Y33">
        <v>0.17266272799056201</v>
      </c>
      <c r="Z33">
        <v>0.29610149700932797</v>
      </c>
      <c r="AA33">
        <v>85.816107286476395</v>
      </c>
      <c r="AB33">
        <v>12.174156512664201</v>
      </c>
      <c r="AC33">
        <v>2.3695528160036701</v>
      </c>
      <c r="AD33">
        <v>5.7837084442647999</v>
      </c>
      <c r="AE33">
        <v>0.95658298902611605</v>
      </c>
      <c r="AF33">
        <v>78.795180722891601</v>
      </c>
      <c r="AG33">
        <v>6.9905673380537103E-2</v>
      </c>
      <c r="AH33">
        <v>4.6818072289156598</v>
      </c>
      <c r="AI33">
        <v>3.4083770449235198</v>
      </c>
      <c r="AJ33">
        <v>-10907.7126506026</v>
      </c>
      <c r="AK33">
        <v>0.32977336273756103</v>
      </c>
      <c r="AL33">
        <v>18357483.296024099</v>
      </c>
      <c r="AM33">
        <v>1558.09229631325</v>
      </c>
    </row>
    <row r="34" spans="1:39" ht="15" x14ac:dyDescent="0.25">
      <c r="A34" t="s">
        <v>212</v>
      </c>
      <c r="B34">
        <v>519566.47142857098</v>
      </c>
      <c r="C34">
        <v>0.66941972184379295</v>
      </c>
      <c r="D34">
        <v>550153.15714285697</v>
      </c>
      <c r="E34">
        <v>4.4128450779606302E-4</v>
      </c>
      <c r="F34">
        <v>0.70623396844185105</v>
      </c>
      <c r="G34">
        <v>38.328571428571401</v>
      </c>
      <c r="H34">
        <v>28.394142857142899</v>
      </c>
      <c r="I34">
        <v>0</v>
      </c>
      <c r="J34">
        <v>18.610571428571401</v>
      </c>
      <c r="K34">
        <v>13645.181313405301</v>
      </c>
      <c r="L34">
        <v>762.82699175714299</v>
      </c>
      <c r="M34">
        <v>942.69169923787297</v>
      </c>
      <c r="N34">
        <v>0.474220543538804</v>
      </c>
      <c r="O34">
        <v>0.15436690144628801</v>
      </c>
      <c r="P34">
        <v>6.96334954467026E-3</v>
      </c>
      <c r="Q34">
        <v>11041.6932934711</v>
      </c>
      <c r="R34">
        <v>55.997</v>
      </c>
      <c r="S34">
        <v>56584.998864735098</v>
      </c>
      <c r="T34">
        <v>15.0457039790397</v>
      </c>
      <c r="U34">
        <v>13.622640351396401</v>
      </c>
      <c r="V34">
        <v>9.8692857142857093</v>
      </c>
      <c r="W34">
        <v>77.293029489758993</v>
      </c>
      <c r="X34">
        <v>0.119030845520217</v>
      </c>
      <c r="Y34">
        <v>0.19251818472478999</v>
      </c>
      <c r="Z34">
        <v>0.315824934144527</v>
      </c>
      <c r="AA34">
        <v>191.77621270531299</v>
      </c>
      <c r="AB34">
        <v>7.1825592842889199</v>
      </c>
      <c r="AC34">
        <v>1.2660074772141201</v>
      </c>
      <c r="AD34">
        <v>3.3451221152986998</v>
      </c>
      <c r="AE34">
        <v>1.5671187927849</v>
      </c>
      <c r="AF34">
        <v>90</v>
      </c>
      <c r="AG34">
        <v>0.20609565489215401</v>
      </c>
      <c r="AH34">
        <v>2.7847142857142799</v>
      </c>
      <c r="AI34">
        <v>3.2575538841798299</v>
      </c>
      <c r="AJ34">
        <v>-2100.8269999999902</v>
      </c>
      <c r="AK34">
        <v>0.57348718997057102</v>
      </c>
      <c r="AL34">
        <v>10408912.6132857</v>
      </c>
      <c r="AM34">
        <v>762.82699175714299</v>
      </c>
    </row>
    <row r="35" spans="1:39" ht="15" x14ac:dyDescent="0.25">
      <c r="A35" t="s">
        <v>343</v>
      </c>
      <c r="B35">
        <v>2366247.6060606102</v>
      </c>
      <c r="C35">
        <v>1.0092208328646799</v>
      </c>
      <c r="D35">
        <v>2053657.33333333</v>
      </c>
      <c r="E35">
        <v>4.1152510496809003E-3</v>
      </c>
      <c r="F35">
        <v>0.46340860802261602</v>
      </c>
      <c r="G35">
        <v>55.3333333333333</v>
      </c>
      <c r="H35">
        <v>57.385151515151499</v>
      </c>
      <c r="I35">
        <v>0</v>
      </c>
      <c r="J35">
        <v>-42.811818181818197</v>
      </c>
      <c r="K35">
        <v>14570.393455228001</v>
      </c>
      <c r="L35">
        <v>981.23624372727295</v>
      </c>
      <c r="M35">
        <v>1201.69152000759</v>
      </c>
      <c r="N35">
        <v>0.52141348148387701</v>
      </c>
      <c r="O35">
        <v>0.168249406276648</v>
      </c>
      <c r="P35">
        <v>0</v>
      </c>
      <c r="Q35">
        <v>11897.394552260799</v>
      </c>
      <c r="R35">
        <v>68.409090909090907</v>
      </c>
      <c r="S35">
        <v>54662.114285714299</v>
      </c>
      <c r="T35">
        <v>12.9147286821705</v>
      </c>
      <c r="U35">
        <v>14.3436527322259</v>
      </c>
      <c r="V35">
        <v>12.424242424242401</v>
      </c>
      <c r="W35">
        <v>78.977551324390205</v>
      </c>
      <c r="X35">
        <v>9.7806790162631496E-2</v>
      </c>
      <c r="Y35">
        <v>0.231093677700768</v>
      </c>
      <c r="Z35">
        <v>0.34400556614223399</v>
      </c>
      <c r="AA35">
        <v>149.39382569767801</v>
      </c>
      <c r="AB35">
        <v>7.90487260234696</v>
      </c>
      <c r="AC35">
        <v>1.2046807074163</v>
      </c>
      <c r="AD35">
        <v>4.2253682518479101</v>
      </c>
      <c r="AE35">
        <v>1.6246416584971699</v>
      </c>
      <c r="AF35">
        <v>231.24242424242399</v>
      </c>
      <c r="AG35">
        <v>8.5650267045615902E-2</v>
      </c>
      <c r="AH35">
        <v>2.1963636363636398</v>
      </c>
      <c r="AI35">
        <v>2.88618151303654</v>
      </c>
      <c r="AJ35">
        <v>-642.53909090906404</v>
      </c>
      <c r="AK35">
        <v>0.35418712671180402</v>
      </c>
      <c r="AL35">
        <v>14296998.1436364</v>
      </c>
      <c r="AM35">
        <v>981.23624372727295</v>
      </c>
    </row>
    <row r="36" spans="1:39" ht="15" x14ac:dyDescent="0.25">
      <c r="A36" t="s">
        <v>246</v>
      </c>
      <c r="B36">
        <v>447393.54901960801</v>
      </c>
      <c r="C36">
        <v>0.72829643903538599</v>
      </c>
      <c r="D36">
        <v>430124.21568627498</v>
      </c>
      <c r="E36">
        <v>4.4191380079521498E-3</v>
      </c>
      <c r="F36">
        <v>0.71445271994720705</v>
      </c>
      <c r="G36">
        <v>38.490196078431403</v>
      </c>
      <c r="H36">
        <v>15.3723529411765</v>
      </c>
      <c r="I36">
        <v>0.31372549019607798</v>
      </c>
      <c r="J36">
        <v>20.177450980392099</v>
      </c>
      <c r="K36">
        <v>14107.327735390299</v>
      </c>
      <c r="L36">
        <v>959.46841423529395</v>
      </c>
      <c r="M36">
        <v>1147.5442233420499</v>
      </c>
      <c r="N36">
        <v>0.26763880255011102</v>
      </c>
      <c r="O36">
        <v>0.15076394806780699</v>
      </c>
      <c r="P36">
        <v>2.90953670512686E-3</v>
      </c>
      <c r="Q36">
        <v>11795.2189519566</v>
      </c>
      <c r="R36">
        <v>75.113333333333301</v>
      </c>
      <c r="S36">
        <v>64545.009627282103</v>
      </c>
      <c r="T36">
        <v>14.103394086843901</v>
      </c>
      <c r="U36">
        <v>12.773609846036599</v>
      </c>
      <c r="V36">
        <v>11.974117647058801</v>
      </c>
      <c r="W36">
        <v>80.128527421890396</v>
      </c>
      <c r="X36">
        <v>0.12144021664834299</v>
      </c>
      <c r="Y36">
        <v>0.160924841525243</v>
      </c>
      <c r="Z36">
        <v>0.28630348945180001</v>
      </c>
      <c r="AA36">
        <v>186.27512421204801</v>
      </c>
      <c r="AB36">
        <v>6.1327058863541097</v>
      </c>
      <c r="AC36">
        <v>1.3448934172099101</v>
      </c>
      <c r="AD36">
        <v>3.3384576411577398</v>
      </c>
      <c r="AE36">
        <v>0.94887675304469699</v>
      </c>
      <c r="AF36">
        <v>100.627450980392</v>
      </c>
      <c r="AG36">
        <v>1.7612051215825E-2</v>
      </c>
      <c r="AH36">
        <v>3.0297142857142898</v>
      </c>
      <c r="AI36">
        <v>3.58233090712783</v>
      </c>
      <c r="AJ36">
        <v>31406.842549019599</v>
      </c>
      <c r="AK36">
        <v>0.53022677060758105</v>
      </c>
      <c r="AL36">
        <v>13535535.371372599</v>
      </c>
      <c r="AM36">
        <v>959.46841423529395</v>
      </c>
    </row>
    <row r="37" spans="1:39" ht="15" x14ac:dyDescent="0.25">
      <c r="A37" t="s">
        <v>202</v>
      </c>
      <c r="B37">
        <v>227482.448</v>
      </c>
      <c r="C37">
        <v>0.60960423309741896</v>
      </c>
      <c r="D37">
        <v>-13720.144</v>
      </c>
      <c r="E37">
        <v>1.47913491365468E-2</v>
      </c>
      <c r="F37">
        <v>0.70631012411038596</v>
      </c>
      <c r="G37">
        <v>46.432000000000002</v>
      </c>
      <c r="H37">
        <v>31.50976</v>
      </c>
      <c r="I37">
        <v>0.50688000000000599</v>
      </c>
      <c r="J37">
        <v>32.885120000000001</v>
      </c>
      <c r="K37">
        <v>13085.0070122282</v>
      </c>
      <c r="L37">
        <v>1188.3011323440001</v>
      </c>
      <c r="M37">
        <v>1455.07404928352</v>
      </c>
      <c r="N37">
        <v>0.42503659910827002</v>
      </c>
      <c r="O37">
        <v>0.16717070499474501</v>
      </c>
      <c r="P37">
        <v>8.35587900216322E-4</v>
      </c>
      <c r="Q37">
        <v>10686.005057279601</v>
      </c>
      <c r="R37">
        <v>85.793360000000007</v>
      </c>
      <c r="S37">
        <v>57659.773951736999</v>
      </c>
      <c r="T37">
        <v>13.7620906792787</v>
      </c>
      <c r="U37">
        <v>13.8507354455403</v>
      </c>
      <c r="V37">
        <v>13.24456</v>
      </c>
      <c r="W37">
        <v>89.719940288239101</v>
      </c>
      <c r="X37">
        <v>0.114413957627808</v>
      </c>
      <c r="Y37">
        <v>0.174005249919331</v>
      </c>
      <c r="Z37">
        <v>0.29231060666025799</v>
      </c>
      <c r="AA37">
        <v>191.21595512729201</v>
      </c>
      <c r="AB37">
        <v>6.5493053588757597</v>
      </c>
      <c r="AC37">
        <v>1.45434767887227</v>
      </c>
      <c r="AD37">
        <v>3.23988150168609</v>
      </c>
      <c r="AE37">
        <v>1.5509751921905599</v>
      </c>
      <c r="AF37">
        <v>106.336</v>
      </c>
      <c r="AG37">
        <v>7.8144000000000005E-2</v>
      </c>
      <c r="AH37">
        <v>5.1150399999999996</v>
      </c>
      <c r="AI37">
        <v>3.1681034408027</v>
      </c>
      <c r="AJ37">
        <v>63494.339839999702</v>
      </c>
      <c r="AK37">
        <v>0.52057148819564703</v>
      </c>
      <c r="AL37">
        <v>15548928.649359999</v>
      </c>
      <c r="AM37">
        <v>1188.3011323440001</v>
      </c>
    </row>
    <row r="38" spans="1:39" ht="15" x14ac:dyDescent="0.25">
      <c r="A38" t="s">
        <v>221</v>
      </c>
      <c r="B38">
        <v>2650307</v>
      </c>
      <c r="C38">
        <v>0.17603416235181801</v>
      </c>
      <c r="D38">
        <v>2650307</v>
      </c>
      <c r="E38">
        <v>6.4383414046914698E-4</v>
      </c>
      <c r="F38">
        <v>0.78848063573514304</v>
      </c>
      <c r="G38">
        <v>0</v>
      </c>
      <c r="H38">
        <v>60.84</v>
      </c>
      <c r="I38">
        <v>3</v>
      </c>
      <c r="J38">
        <v>35.82</v>
      </c>
      <c r="K38">
        <v>14513.201593723301</v>
      </c>
      <c r="L38">
        <v>3487.7136780000001</v>
      </c>
      <c r="M38">
        <v>5239.3979594465</v>
      </c>
      <c r="N38">
        <v>1</v>
      </c>
      <c r="O38">
        <v>0.22258804640327501</v>
      </c>
      <c r="P38">
        <v>2.8672078396453702E-4</v>
      </c>
      <c r="Q38">
        <v>9661.0129831304803</v>
      </c>
      <c r="R38">
        <v>239.07</v>
      </c>
      <c r="S38">
        <v>63811.1315514284</v>
      </c>
      <c r="T38">
        <v>14.585686200694401</v>
      </c>
      <c r="U38">
        <v>14.5886714267788</v>
      </c>
      <c r="V38">
        <v>25.12</v>
      </c>
      <c r="W38">
        <v>138.84210501592401</v>
      </c>
      <c r="X38">
        <v>9.5925389537956096E-2</v>
      </c>
      <c r="Y38">
        <v>0.20544259363557099</v>
      </c>
      <c r="Z38">
        <v>0.30771169440455498</v>
      </c>
      <c r="AA38">
        <v>209.367817262665</v>
      </c>
      <c r="AB38">
        <v>5.4727050526214898</v>
      </c>
      <c r="AC38">
        <v>1.12183210424327</v>
      </c>
      <c r="AD38">
        <v>3.5970435008867301</v>
      </c>
      <c r="AE38">
        <v>1.33681274988446</v>
      </c>
      <c r="AF38">
        <v>317</v>
      </c>
      <c r="AG38">
        <v>5.3633217993079602E-2</v>
      </c>
      <c r="AH38">
        <v>4.01</v>
      </c>
      <c r="AI38">
        <v>2.6246179767320301</v>
      </c>
      <c r="AJ38">
        <v>108522.16</v>
      </c>
      <c r="AK38">
        <v>0.59357892432285098</v>
      </c>
      <c r="AL38">
        <v>50617891.710000001</v>
      </c>
      <c r="AM38">
        <v>3487.7136780000001</v>
      </c>
    </row>
    <row r="39" spans="1:39" ht="15" x14ac:dyDescent="0.25">
      <c r="A39" t="s">
        <v>537</v>
      </c>
      <c r="B39">
        <v>1197752.95652174</v>
      </c>
      <c r="C39">
        <v>0.51385252697665695</v>
      </c>
      <c r="D39">
        <v>873428</v>
      </c>
      <c r="E39">
        <v>0</v>
      </c>
      <c r="F39">
        <v>0.76207357068715698</v>
      </c>
      <c r="G39">
        <v>242.304347826087</v>
      </c>
      <c r="H39">
        <v>17.521304347826099</v>
      </c>
      <c r="I39">
        <v>0</v>
      </c>
      <c r="J39">
        <v>-41.610434782608699</v>
      </c>
      <c r="K39">
        <v>13253.434083968399</v>
      </c>
      <c r="L39">
        <v>1852.2587429130399</v>
      </c>
      <c r="M39">
        <v>2205.5829174888199</v>
      </c>
      <c r="N39">
        <v>0.36874567526072</v>
      </c>
      <c r="O39">
        <v>0.166474691934102</v>
      </c>
      <c r="P39">
        <v>2.5084801276298901E-2</v>
      </c>
      <c r="Q39">
        <v>11130.295288831099</v>
      </c>
      <c r="R39">
        <v>141.946956521739</v>
      </c>
      <c r="S39">
        <v>60611.554603985598</v>
      </c>
      <c r="T39">
        <v>15.827712740215301</v>
      </c>
      <c r="U39">
        <v>13.048950032467699</v>
      </c>
      <c r="V39">
        <v>16.7652173913044</v>
      </c>
      <c r="W39">
        <v>110.482238296162</v>
      </c>
      <c r="X39">
        <v>0.11132496090155899</v>
      </c>
      <c r="Y39">
        <v>0.175733073150807</v>
      </c>
      <c r="Z39">
        <v>0.28720017478119297</v>
      </c>
      <c r="AA39">
        <v>253.79452640372901</v>
      </c>
      <c r="AB39">
        <v>5.2529132700994801</v>
      </c>
      <c r="AC39">
        <v>0.75378789512753397</v>
      </c>
      <c r="AD39">
        <v>3.3177604604157098</v>
      </c>
      <c r="AE39">
        <v>1.6663454468888801</v>
      </c>
      <c r="AF39">
        <v>234.826086956522</v>
      </c>
      <c r="AG39">
        <v>0.11890611857882501</v>
      </c>
      <c r="AH39">
        <v>3.3230434782608702</v>
      </c>
      <c r="AI39">
        <v>3.4107418087396799</v>
      </c>
      <c r="AJ39">
        <v>37101.458260869498</v>
      </c>
      <c r="AK39">
        <v>0.45631308617951699</v>
      </c>
      <c r="AL39">
        <v>24548789.155652199</v>
      </c>
      <c r="AM39">
        <v>1852.2587429130399</v>
      </c>
    </row>
    <row r="40" spans="1:39" ht="15" x14ac:dyDescent="0.25">
      <c r="A40" t="s">
        <v>117</v>
      </c>
      <c r="B40">
        <v>538427.23030303</v>
      </c>
      <c r="C40">
        <v>0.316952794225212</v>
      </c>
      <c r="D40">
        <v>608917.76969697</v>
      </c>
      <c r="E40">
        <v>9.0548585709190302E-4</v>
      </c>
      <c r="F40">
        <v>0.72595775184225197</v>
      </c>
      <c r="G40">
        <v>62.817460317460302</v>
      </c>
      <c r="H40">
        <v>50.073393939393902</v>
      </c>
      <c r="I40">
        <v>4.0696363636363699</v>
      </c>
      <c r="J40">
        <v>-23.0083030303031</v>
      </c>
      <c r="K40">
        <v>11940.822013184699</v>
      </c>
      <c r="L40">
        <v>1323.9124433151501</v>
      </c>
      <c r="M40">
        <v>1628.78581264832</v>
      </c>
      <c r="N40">
        <v>0.42864881885230499</v>
      </c>
      <c r="O40">
        <v>0.15994852035045801</v>
      </c>
      <c r="P40">
        <v>2.00434396119459E-2</v>
      </c>
      <c r="Q40">
        <v>9705.7591758874296</v>
      </c>
      <c r="R40">
        <v>89.158909090909106</v>
      </c>
      <c r="S40">
        <v>62668.219974277999</v>
      </c>
      <c r="T40">
        <v>15.920161618139099</v>
      </c>
      <c r="U40">
        <v>14.8489080543286</v>
      </c>
      <c r="V40">
        <v>10.4247878787879</v>
      </c>
      <c r="W40">
        <v>126.99658340377501</v>
      </c>
      <c r="X40">
        <v>0.112724734040028</v>
      </c>
      <c r="Y40">
        <v>0.17675182372272799</v>
      </c>
      <c r="Z40">
        <v>0.29484396183830802</v>
      </c>
      <c r="AA40">
        <v>177.473029052285</v>
      </c>
      <c r="AB40">
        <v>6.4225920642576204</v>
      </c>
      <c r="AC40">
        <v>1.2357589066439301</v>
      </c>
      <c r="AD40">
        <v>3.2268949064276802</v>
      </c>
      <c r="AE40">
        <v>1.38471367571149</v>
      </c>
      <c r="AF40">
        <v>79.884848484848504</v>
      </c>
      <c r="AG40">
        <v>3.1924836515249098E-2</v>
      </c>
      <c r="AH40">
        <v>7.56036363636363</v>
      </c>
      <c r="AI40">
        <v>3.0804990956845799</v>
      </c>
      <c r="AJ40">
        <v>41756.827939394199</v>
      </c>
      <c r="AK40">
        <v>0.46700322486825102</v>
      </c>
      <c r="AL40">
        <v>15808602.846666699</v>
      </c>
      <c r="AM40">
        <v>1323.9124433151501</v>
      </c>
    </row>
    <row r="41" spans="1:39" ht="15" x14ac:dyDescent="0.25">
      <c r="A41" t="s">
        <v>208</v>
      </c>
      <c r="B41">
        <v>-522018.39130434801</v>
      </c>
      <c r="C41">
        <v>0.40299543041945202</v>
      </c>
      <c r="D41">
        <v>-509369.39130434801</v>
      </c>
      <c r="E41">
        <v>0</v>
      </c>
      <c r="F41">
        <v>0.74361157005633705</v>
      </c>
      <c r="G41">
        <v>57.652173913043498</v>
      </c>
      <c r="H41">
        <v>34.259565217391298</v>
      </c>
      <c r="I41">
        <v>10.351304347826099</v>
      </c>
      <c r="J41">
        <v>-13.0023913043478</v>
      </c>
      <c r="K41">
        <v>13307.342588621699</v>
      </c>
      <c r="L41">
        <v>1588.5138537391299</v>
      </c>
      <c r="M41">
        <v>2104.8130093064201</v>
      </c>
      <c r="N41">
        <v>0.73871790080559896</v>
      </c>
      <c r="O41">
        <v>0.165912812420936</v>
      </c>
      <c r="P41">
        <v>3.2844480972368302E-4</v>
      </c>
      <c r="Q41">
        <v>10043.124004371301</v>
      </c>
      <c r="R41">
        <v>117.57260869565199</v>
      </c>
      <c r="S41">
        <v>59162.486012343899</v>
      </c>
      <c r="T41">
        <v>14.8899662373297</v>
      </c>
      <c r="U41">
        <v>13.510917818036599</v>
      </c>
      <c r="V41">
        <v>8.9695652173913007</v>
      </c>
      <c r="W41">
        <v>177.10042964614601</v>
      </c>
      <c r="X41">
        <v>0.103143619450319</v>
      </c>
      <c r="Y41">
        <v>0.18657333297260301</v>
      </c>
      <c r="Z41">
        <v>0.28724658032102601</v>
      </c>
      <c r="AA41">
        <v>211.55948569286599</v>
      </c>
      <c r="AB41">
        <v>7.6468042320724798</v>
      </c>
      <c r="AC41">
        <v>1.4309716490033799</v>
      </c>
      <c r="AD41">
        <v>3.3271751351543002</v>
      </c>
      <c r="AE41">
        <v>1.4608282073482499</v>
      </c>
      <c r="AF41">
        <v>127.869565217391</v>
      </c>
      <c r="AG41">
        <v>5.3265136926293498E-2</v>
      </c>
      <c r="AH41">
        <v>5.6021739130434796</v>
      </c>
      <c r="AI41">
        <v>3.8233985682630598</v>
      </c>
      <c r="AJ41">
        <v>-148456.92326087001</v>
      </c>
      <c r="AK41">
        <v>0.47839742803639701</v>
      </c>
      <c r="AL41">
        <v>21138898.0584783</v>
      </c>
      <c r="AM41">
        <v>1588.5138537391299</v>
      </c>
    </row>
    <row r="42" spans="1:39" ht="15" x14ac:dyDescent="0.25">
      <c r="A42" t="s">
        <v>295</v>
      </c>
      <c r="B42">
        <v>1486344.7537313399</v>
      </c>
      <c r="C42">
        <v>0.26813479934786899</v>
      </c>
      <c r="D42">
        <v>894381.72388059704</v>
      </c>
      <c r="E42">
        <v>5.6069485715968502E-3</v>
      </c>
      <c r="F42">
        <v>0.600002638344727</v>
      </c>
      <c r="G42">
        <v>48.828358208955201</v>
      </c>
      <c r="H42">
        <v>40.697910447761203</v>
      </c>
      <c r="I42">
        <v>0</v>
      </c>
      <c r="J42">
        <v>2.3558208955223598</v>
      </c>
      <c r="K42">
        <v>11758.6571907422</v>
      </c>
      <c r="L42">
        <v>1808.8436287910399</v>
      </c>
      <c r="M42">
        <v>2378.21965165754</v>
      </c>
      <c r="N42">
        <v>0.74852064676003705</v>
      </c>
      <c r="O42">
        <v>0.149489244185599</v>
      </c>
      <c r="P42">
        <v>1.19644344598436E-4</v>
      </c>
      <c r="Q42">
        <v>8943.4851519235399</v>
      </c>
      <c r="R42">
        <v>119.20059701492499</v>
      </c>
      <c r="S42">
        <v>49626.750279223299</v>
      </c>
      <c r="T42">
        <v>15.9765176974973</v>
      </c>
      <c r="U42">
        <v>15.1747866545044</v>
      </c>
      <c r="V42">
        <v>13.276119402985101</v>
      </c>
      <c r="W42">
        <v>136.247918076448</v>
      </c>
      <c r="X42">
        <v>0.101457055303579</v>
      </c>
      <c r="Y42">
        <v>0.226844583547438</v>
      </c>
      <c r="Z42">
        <v>0.33247436463725399</v>
      </c>
      <c r="AA42">
        <v>181.17816951981399</v>
      </c>
      <c r="AB42">
        <v>10.061269128625</v>
      </c>
      <c r="AC42">
        <v>1.12545257383039</v>
      </c>
      <c r="AD42">
        <v>3.1219165670478102</v>
      </c>
      <c r="AE42">
        <v>1.3765821156172</v>
      </c>
      <c r="AF42">
        <v>84.514925373134304</v>
      </c>
      <c r="AG42">
        <v>0.203318381956656</v>
      </c>
      <c r="AH42">
        <v>30.4294871794872</v>
      </c>
      <c r="AI42">
        <v>2.9366687905275599</v>
      </c>
      <c r="AJ42">
        <v>6079.01604477619</v>
      </c>
      <c r="AK42">
        <v>0.48407333992047502</v>
      </c>
      <c r="AL42">
        <v>21269572.142611898</v>
      </c>
      <c r="AM42">
        <v>1808.8436287910399</v>
      </c>
    </row>
    <row r="43" spans="1:39" ht="15" x14ac:dyDescent="0.25">
      <c r="A43" t="s">
        <v>244</v>
      </c>
      <c r="B43">
        <v>1039995.03669725</v>
      </c>
      <c r="C43">
        <v>0.49453562261644501</v>
      </c>
      <c r="D43">
        <v>1041750.43119266</v>
      </c>
      <c r="E43">
        <v>1.01124391086548E-3</v>
      </c>
      <c r="F43">
        <v>0.67730407242098001</v>
      </c>
      <c r="G43">
        <v>95.844036697247702</v>
      </c>
      <c r="H43">
        <v>43.296146788990796</v>
      </c>
      <c r="I43">
        <v>2.0642201834862401</v>
      </c>
      <c r="J43">
        <v>0.20302752293579801</v>
      </c>
      <c r="K43">
        <v>11417.626252336901</v>
      </c>
      <c r="L43">
        <v>1322.1749832385301</v>
      </c>
      <c r="M43">
        <v>1607.26468904588</v>
      </c>
      <c r="N43">
        <v>0.36754559783083202</v>
      </c>
      <c r="O43">
        <v>0.16334881723375499</v>
      </c>
      <c r="P43">
        <v>5.3658114821115996E-3</v>
      </c>
      <c r="Q43">
        <v>9392.4167572976803</v>
      </c>
      <c r="R43">
        <v>87.737889908256903</v>
      </c>
      <c r="S43">
        <v>58463.106642700397</v>
      </c>
      <c r="T43">
        <v>13.8889498851354</v>
      </c>
      <c r="U43">
        <v>15.0696008830514</v>
      </c>
      <c r="V43">
        <v>7.3440366972477102</v>
      </c>
      <c r="W43">
        <v>180.03382032854401</v>
      </c>
      <c r="X43">
        <v>0.105675242149114</v>
      </c>
      <c r="Y43">
        <v>0.184791646456856</v>
      </c>
      <c r="Z43">
        <v>0.29400677220313398</v>
      </c>
      <c r="AA43">
        <v>173.974127061979</v>
      </c>
      <c r="AB43">
        <v>6.3729698832695796</v>
      </c>
      <c r="AC43">
        <v>1.1783518868892999</v>
      </c>
      <c r="AD43">
        <v>3.5084753916240699</v>
      </c>
      <c r="AE43">
        <v>1.6150524477495301</v>
      </c>
      <c r="AF43">
        <v>95.284403669724796</v>
      </c>
      <c r="AG43">
        <v>6.1956041127134397E-2</v>
      </c>
      <c r="AH43">
        <v>4.9431192660550503</v>
      </c>
      <c r="AI43">
        <v>3.2418554145051699</v>
      </c>
      <c r="AJ43">
        <v>33582.856697247698</v>
      </c>
      <c r="AK43">
        <v>0.43860729758313199</v>
      </c>
      <c r="AL43">
        <v>15096099.798807301</v>
      </c>
      <c r="AM43">
        <v>1322.1749832385301</v>
      </c>
    </row>
    <row r="44" spans="1:39" ht="15" x14ac:dyDescent="0.25">
      <c r="A44" t="s">
        <v>269</v>
      </c>
      <c r="B44">
        <v>2883533.7921348298</v>
      </c>
      <c r="C44">
        <v>0.37955028254064699</v>
      </c>
      <c r="D44">
        <v>3259656.8764044899</v>
      </c>
      <c r="E44">
        <v>4.7154448685083703E-3</v>
      </c>
      <c r="F44">
        <v>0.72737489677932698</v>
      </c>
      <c r="G44">
        <v>75.705882352941202</v>
      </c>
      <c r="H44">
        <v>95.763707865168598</v>
      </c>
      <c r="I44">
        <v>19.824269662921299</v>
      </c>
      <c r="J44">
        <v>-10.2235393258426</v>
      </c>
      <c r="K44">
        <v>12880.8733268781</v>
      </c>
      <c r="L44">
        <v>3718.0000693820198</v>
      </c>
      <c r="M44">
        <v>4650.7732914448898</v>
      </c>
      <c r="N44">
        <v>0.38778182070657602</v>
      </c>
      <c r="O44">
        <v>0.150500046666875</v>
      </c>
      <c r="P44">
        <v>4.3195832676338503E-2</v>
      </c>
      <c r="Q44">
        <v>10297.4462356894</v>
      </c>
      <c r="R44">
        <v>239.93016853932599</v>
      </c>
      <c r="S44">
        <v>73908.639621500406</v>
      </c>
      <c r="T44">
        <v>15.231281011773801</v>
      </c>
      <c r="U44">
        <v>15.4961757915517</v>
      </c>
      <c r="V44">
        <v>24.235730337078699</v>
      </c>
      <c r="W44">
        <v>153.40986294495099</v>
      </c>
      <c r="X44">
        <v>0.116687115237098</v>
      </c>
      <c r="Y44">
        <v>0.14615864156778599</v>
      </c>
      <c r="Z44">
        <v>0.27098497788874398</v>
      </c>
      <c r="AA44">
        <v>169.760614779386</v>
      </c>
      <c r="AB44">
        <v>7.0967339444058704</v>
      </c>
      <c r="AC44">
        <v>1.2910495905695201</v>
      </c>
      <c r="AD44">
        <v>3.8156762573154599</v>
      </c>
      <c r="AE44">
        <v>0.86881642531173398</v>
      </c>
      <c r="AF44">
        <v>31.835294117647098</v>
      </c>
      <c r="AG44">
        <v>3.5053376638463599E-2</v>
      </c>
      <c r="AH44">
        <v>45.589411764705901</v>
      </c>
      <c r="AI44">
        <v>2.9014096971138499</v>
      </c>
      <c r="AJ44">
        <v>29936.590941173999</v>
      </c>
      <c r="AK44">
        <v>0.39264221672173799</v>
      </c>
      <c r="AL44">
        <v>47891087.923033699</v>
      </c>
      <c r="AM44">
        <v>3718.0000693820198</v>
      </c>
    </row>
    <row r="45" spans="1:39" ht="15" x14ac:dyDescent="0.25">
      <c r="A45" t="s">
        <v>206</v>
      </c>
      <c r="B45">
        <v>256929.32173913001</v>
      </c>
      <c r="C45">
        <v>0.29833669764642101</v>
      </c>
      <c r="D45">
        <v>421020.23478260898</v>
      </c>
      <c r="E45">
        <v>3.5911326386703999E-3</v>
      </c>
      <c r="F45">
        <v>0.72366030463011599</v>
      </c>
      <c r="G45">
        <v>38.515789473684201</v>
      </c>
      <c r="H45">
        <v>43.871043478260901</v>
      </c>
      <c r="I45">
        <v>0</v>
      </c>
      <c r="J45">
        <v>21.0740869565217</v>
      </c>
      <c r="K45">
        <v>12012.335006991299</v>
      </c>
      <c r="L45">
        <v>1267.76470116522</v>
      </c>
      <c r="M45">
        <v>1691.84119858399</v>
      </c>
      <c r="N45">
        <v>0.71771735420773597</v>
      </c>
      <c r="O45">
        <v>0.15787472481800099</v>
      </c>
      <c r="P45">
        <v>3.4981117589246601E-4</v>
      </c>
      <c r="Q45">
        <v>9001.3260778734493</v>
      </c>
      <c r="R45">
        <v>86.779739130434805</v>
      </c>
      <c r="S45">
        <v>57697.425650347097</v>
      </c>
      <c r="T45">
        <v>15.4701508166102</v>
      </c>
      <c r="U45">
        <v>14.6089941485039</v>
      </c>
      <c r="V45">
        <v>11.5695652173913</v>
      </c>
      <c r="W45">
        <v>109.57755778579499</v>
      </c>
      <c r="X45">
        <v>0.10659429261499299</v>
      </c>
      <c r="Y45">
        <v>0.17066565092348099</v>
      </c>
      <c r="Z45">
        <v>0.28341206300071098</v>
      </c>
      <c r="AA45">
        <v>193.898695485997</v>
      </c>
      <c r="AB45">
        <v>5.9811507379038904</v>
      </c>
      <c r="AC45">
        <v>1.4653285385036301</v>
      </c>
      <c r="AD45">
        <v>3.6787254433389198</v>
      </c>
      <c r="AE45">
        <v>1.1204669496797299</v>
      </c>
      <c r="AF45">
        <v>35.243478260869601</v>
      </c>
      <c r="AG45">
        <v>0.16053598943816699</v>
      </c>
      <c r="AH45">
        <v>41.1963478260869</v>
      </c>
      <c r="AI45">
        <v>3.7480016821689799</v>
      </c>
      <c r="AJ45">
        <v>-90603.852173913197</v>
      </c>
      <c r="AK45">
        <v>0.36333099678278302</v>
      </c>
      <c r="AL45">
        <v>15228814.3004348</v>
      </c>
      <c r="AM45">
        <v>1267.76470116522</v>
      </c>
    </row>
    <row r="46" spans="1:39" ht="15" x14ac:dyDescent="0.25">
      <c r="A46" t="s">
        <v>200</v>
      </c>
      <c r="B46">
        <v>777344.89690721699</v>
      </c>
      <c r="C46">
        <v>0.52286529071418497</v>
      </c>
      <c r="D46">
        <v>847193.13402061898</v>
      </c>
      <c r="E46">
        <v>2.7800224333129498E-3</v>
      </c>
      <c r="F46">
        <v>0.69605553511741103</v>
      </c>
      <c r="G46">
        <v>122.27319587628899</v>
      </c>
      <c r="H46">
        <v>77.957268041237</v>
      </c>
      <c r="I46">
        <v>0.81278350515463904</v>
      </c>
      <c r="J46">
        <v>20.448917525773201</v>
      </c>
      <c r="K46">
        <v>11860.064637735401</v>
      </c>
      <c r="L46">
        <v>2219.4995127371099</v>
      </c>
      <c r="M46">
        <v>2737.21162151624</v>
      </c>
      <c r="N46">
        <v>0.35014173352070899</v>
      </c>
      <c r="O46">
        <v>0.15822009954500699</v>
      </c>
      <c r="P46">
        <v>2.32414224829787E-2</v>
      </c>
      <c r="Q46">
        <v>9616.8697654085809</v>
      </c>
      <c r="R46">
        <v>146.46479381443299</v>
      </c>
      <c r="S46">
        <v>61411.588610541803</v>
      </c>
      <c r="T46">
        <v>14.5070575702194</v>
      </c>
      <c r="U46">
        <v>15.1538090139885</v>
      </c>
      <c r="V46">
        <v>16.365979381443299</v>
      </c>
      <c r="W46">
        <v>135.61666314047301</v>
      </c>
      <c r="X46">
        <v>0.11211174460356001</v>
      </c>
      <c r="Y46">
        <v>0.15437348093161901</v>
      </c>
      <c r="Z46">
        <v>0.27199311375863799</v>
      </c>
      <c r="AA46">
        <v>170.15365930483799</v>
      </c>
      <c r="AB46">
        <v>6.2288822838634204</v>
      </c>
      <c r="AC46">
        <v>1.2746707449617001</v>
      </c>
      <c r="AD46">
        <v>2.9751903425384798</v>
      </c>
      <c r="AE46">
        <v>1.0479717400953601</v>
      </c>
      <c r="AF46">
        <v>76.077319587628907</v>
      </c>
      <c r="AG46">
        <v>2.9320969238408202E-2</v>
      </c>
      <c r="AH46">
        <v>16.920412371133999</v>
      </c>
      <c r="AI46">
        <v>2.9927177779442702</v>
      </c>
      <c r="AJ46">
        <v>52300.518865979502</v>
      </c>
      <c r="AK46">
        <v>0.38531530449832802</v>
      </c>
      <c r="AL46">
        <v>26323407.6844845</v>
      </c>
      <c r="AM46">
        <v>2219.4995127371099</v>
      </c>
    </row>
    <row r="47" spans="1:39" ht="15" x14ac:dyDescent="0.25">
      <c r="A47" t="s">
        <v>115</v>
      </c>
      <c r="B47">
        <v>1513104.88659794</v>
      </c>
      <c r="C47">
        <v>0.49434036699529998</v>
      </c>
      <c r="D47">
        <v>1590979.6288659801</v>
      </c>
      <c r="E47">
        <v>0</v>
      </c>
      <c r="F47">
        <v>0.69171665567600804</v>
      </c>
      <c r="G47">
        <v>68.525773195876297</v>
      </c>
      <c r="H47">
        <v>37.234948453608197</v>
      </c>
      <c r="I47">
        <v>0</v>
      </c>
      <c r="J47">
        <v>-13.1531958762887</v>
      </c>
      <c r="K47">
        <v>12741.699963757501</v>
      </c>
      <c r="L47">
        <v>1511.6512902268</v>
      </c>
      <c r="M47">
        <v>1827.08356253434</v>
      </c>
      <c r="N47">
        <v>0.36719925812804699</v>
      </c>
      <c r="O47">
        <v>0.14860589015468301</v>
      </c>
      <c r="P47">
        <v>9.6656906297139192E-3</v>
      </c>
      <c r="Q47">
        <v>10541.9410391827</v>
      </c>
      <c r="R47">
        <v>111.730515463918</v>
      </c>
      <c r="S47">
        <v>59557.850610729402</v>
      </c>
      <c r="T47">
        <v>17.6600362064097</v>
      </c>
      <c r="U47">
        <v>13.5294398665419</v>
      </c>
      <c r="V47">
        <v>12.7587628865979</v>
      </c>
      <c r="W47">
        <v>118.47945632837801</v>
      </c>
      <c r="X47">
        <v>0.113660147201122</v>
      </c>
      <c r="Y47">
        <v>0.16594773747034999</v>
      </c>
      <c r="Z47">
        <v>0.28515839326749398</v>
      </c>
      <c r="AA47">
        <v>222.315051906663</v>
      </c>
      <c r="AB47">
        <v>5.1859053622611997</v>
      </c>
      <c r="AC47">
        <v>0.99536480920127501</v>
      </c>
      <c r="AD47">
        <v>1.94222874588224</v>
      </c>
      <c r="AE47">
        <v>1.38642955629167</v>
      </c>
      <c r="AF47">
        <v>91.752577319587601</v>
      </c>
      <c r="AG47">
        <v>0.150551069808539</v>
      </c>
      <c r="AH47">
        <v>11.1789690721649</v>
      </c>
      <c r="AI47">
        <v>3.6708239521377402</v>
      </c>
      <c r="AJ47">
        <v>20680.978659793898</v>
      </c>
      <c r="AK47">
        <v>0.48003371546690699</v>
      </c>
      <c r="AL47">
        <v>19261007.1898969</v>
      </c>
      <c r="AM47">
        <v>1511.6512902268</v>
      </c>
    </row>
    <row r="48" spans="1:39" ht="15" x14ac:dyDescent="0.25">
      <c r="A48" t="s">
        <v>173</v>
      </c>
      <c r="B48">
        <v>1890665.44666667</v>
      </c>
      <c r="C48">
        <v>0.39785873229796898</v>
      </c>
      <c r="D48">
        <v>1951228.3366666699</v>
      </c>
      <c r="E48">
        <v>5.2037372668677995E-4</v>
      </c>
      <c r="F48">
        <v>0.67541499284268203</v>
      </c>
      <c r="G48">
        <v>69.786666666666704</v>
      </c>
      <c r="H48">
        <v>256.72179999999997</v>
      </c>
      <c r="I48">
        <v>63.505133333333298</v>
      </c>
      <c r="J48">
        <v>2.88376666666682</v>
      </c>
      <c r="K48">
        <v>12400.187915709799</v>
      </c>
      <c r="L48">
        <v>2904.7999340800002</v>
      </c>
      <c r="M48">
        <v>3595.8885222941099</v>
      </c>
      <c r="N48">
        <v>0.40334449749672002</v>
      </c>
      <c r="O48">
        <v>0.13797939835752401</v>
      </c>
      <c r="P48">
        <v>2.30165283016328E-2</v>
      </c>
      <c r="Q48">
        <v>10017.013824764799</v>
      </c>
      <c r="R48">
        <v>188.35843333333301</v>
      </c>
      <c r="S48">
        <v>65950.094521207997</v>
      </c>
      <c r="T48">
        <v>14.9224360010073</v>
      </c>
      <c r="U48">
        <v>15.421661152486999</v>
      </c>
      <c r="V48">
        <v>21.866499999999998</v>
      </c>
      <c r="W48">
        <v>132.84247291884799</v>
      </c>
      <c r="X48">
        <v>0.114380433231001</v>
      </c>
      <c r="Y48">
        <v>0.14798268079818999</v>
      </c>
      <c r="Z48">
        <v>0.26819032107594598</v>
      </c>
      <c r="AA48">
        <v>110.97998966623101</v>
      </c>
      <c r="AB48">
        <v>9.6970556261658292</v>
      </c>
      <c r="AC48">
        <v>2.00949702013392</v>
      </c>
      <c r="AD48">
        <v>4.9809123369909001</v>
      </c>
      <c r="AE48">
        <v>0.68510238842200399</v>
      </c>
      <c r="AF48">
        <v>36.433333333333302</v>
      </c>
      <c r="AG48">
        <v>0.32215438504291299</v>
      </c>
      <c r="AH48">
        <v>20.6867333333334</v>
      </c>
      <c r="AI48">
        <v>3.1918787366808998</v>
      </c>
      <c r="AJ48">
        <v>335355.04849999998</v>
      </c>
      <c r="AK48">
        <v>0.41453281334855802</v>
      </c>
      <c r="AL48">
        <v>36020065.040133297</v>
      </c>
      <c r="AM48">
        <v>2904.7999340800002</v>
      </c>
    </row>
    <row r="49" spans="1:39" ht="15" x14ac:dyDescent="0.25">
      <c r="A49" t="s">
        <v>237</v>
      </c>
      <c r="B49">
        <v>2413773.18309859</v>
      </c>
      <c r="C49">
        <v>0.30586144203653298</v>
      </c>
      <c r="D49">
        <v>2427731.07042254</v>
      </c>
      <c r="E49">
        <v>2.2907903848737201E-3</v>
      </c>
      <c r="F49">
        <v>0.74964053569212297</v>
      </c>
      <c r="G49">
        <v>117.204225352113</v>
      </c>
      <c r="H49">
        <v>525.86450704225399</v>
      </c>
      <c r="I49">
        <v>195.03373239436601</v>
      </c>
      <c r="J49">
        <v>-56.611126760563401</v>
      </c>
      <c r="K49">
        <v>13483.575818098099</v>
      </c>
      <c r="L49">
        <v>5145.56696557746</v>
      </c>
      <c r="M49">
        <v>6480.7634563154597</v>
      </c>
      <c r="N49">
        <v>0.42523869763761502</v>
      </c>
      <c r="O49">
        <v>0.15151102272560801</v>
      </c>
      <c r="P49">
        <v>1.3183272169704399E-2</v>
      </c>
      <c r="Q49">
        <v>10705.627936451499</v>
      </c>
      <c r="R49">
        <v>340.94816901408399</v>
      </c>
      <c r="S49">
        <v>71042.950397235298</v>
      </c>
      <c r="T49">
        <v>14.1604481619609</v>
      </c>
      <c r="U49">
        <v>15.091933124195499</v>
      </c>
      <c r="V49">
        <v>44.791549295774701</v>
      </c>
      <c r="W49">
        <v>114.87807513867099</v>
      </c>
      <c r="X49">
        <v>0.12263565062187801</v>
      </c>
      <c r="Y49">
        <v>0.14430336899979601</v>
      </c>
      <c r="Z49">
        <v>0.27786535469185403</v>
      </c>
      <c r="AA49">
        <v>172.46666784615499</v>
      </c>
      <c r="AB49">
        <v>6.9795378550528504</v>
      </c>
      <c r="AC49">
        <v>1.1788206478006</v>
      </c>
      <c r="AD49">
        <v>3.5570847128769998</v>
      </c>
      <c r="AE49">
        <v>0.69870624950842197</v>
      </c>
      <c r="AF49">
        <v>31.422535211267601</v>
      </c>
      <c r="AG49">
        <v>0.137698619049235</v>
      </c>
      <c r="AH49">
        <v>40.131162790697701</v>
      </c>
      <c r="AI49">
        <v>3.1991753947697599</v>
      </c>
      <c r="AJ49">
        <v>19701.389922480299</v>
      </c>
      <c r="AK49">
        <v>0.30905368952293799</v>
      </c>
      <c r="AL49">
        <v>69380642.307464793</v>
      </c>
      <c r="AM49">
        <v>5145.56696557746</v>
      </c>
    </row>
    <row r="50" spans="1:39" ht="15" x14ac:dyDescent="0.25">
      <c r="A50" t="s">
        <v>223</v>
      </c>
      <c r="B50">
        <v>1067700.50909091</v>
      </c>
      <c r="C50">
        <v>0.31868413161922199</v>
      </c>
      <c r="D50">
        <v>1039343.29090909</v>
      </c>
      <c r="E50">
        <v>1.37874564864608E-3</v>
      </c>
      <c r="F50">
        <v>0.73269828388849501</v>
      </c>
      <c r="G50">
        <v>103.74683544303799</v>
      </c>
      <c r="H50">
        <v>45.995909090909102</v>
      </c>
      <c r="I50">
        <v>1.0909090909090899</v>
      </c>
      <c r="J50">
        <v>20.805636363636399</v>
      </c>
      <c r="K50">
        <v>11757.264063082401</v>
      </c>
      <c r="L50">
        <v>1561.01278882727</v>
      </c>
      <c r="M50">
        <v>1900.09703296508</v>
      </c>
      <c r="N50">
        <v>0.31849677700757401</v>
      </c>
      <c r="O50">
        <v>0.16365199539991099</v>
      </c>
      <c r="P50">
        <v>1.6499864250593799E-2</v>
      </c>
      <c r="Q50">
        <v>9659.1064801837292</v>
      </c>
      <c r="R50">
        <v>100.557454545455</v>
      </c>
      <c r="S50">
        <v>62321.198705036899</v>
      </c>
      <c r="T50">
        <v>15.108233013781399</v>
      </c>
      <c r="U50">
        <v>15.523590925043299</v>
      </c>
      <c r="V50">
        <v>11.9509090909091</v>
      </c>
      <c r="W50">
        <v>130.618748494599</v>
      </c>
      <c r="X50">
        <v>0.107685614967686</v>
      </c>
      <c r="Y50">
        <v>0.18184058096653899</v>
      </c>
      <c r="Z50">
        <v>0.29591983599615601</v>
      </c>
      <c r="AA50">
        <v>151.51971257621801</v>
      </c>
      <c r="AB50">
        <v>7.4704272954876902</v>
      </c>
      <c r="AC50">
        <v>1.47159649043037</v>
      </c>
      <c r="AD50">
        <v>3.4651156535465901</v>
      </c>
      <c r="AE50">
        <v>1.3559752624897401</v>
      </c>
      <c r="AF50">
        <v>101.6</v>
      </c>
      <c r="AG50">
        <v>2.7132834517225299E-2</v>
      </c>
      <c r="AH50">
        <v>7.3912727272727299</v>
      </c>
      <c r="AI50">
        <v>3.4995026052860601</v>
      </c>
      <c r="AJ50">
        <v>-9850.3423636362404</v>
      </c>
      <c r="AK50">
        <v>0.34481113787925199</v>
      </c>
      <c r="AL50">
        <v>18353239.5640909</v>
      </c>
      <c r="AM50">
        <v>1561.01278882727</v>
      </c>
    </row>
    <row r="51" spans="1:39" ht="15" x14ac:dyDescent="0.25">
      <c r="A51" t="s">
        <v>136</v>
      </c>
      <c r="B51">
        <v>1692951.72893773</v>
      </c>
      <c r="C51">
        <v>0.29119430217241399</v>
      </c>
      <c r="D51">
        <v>1571715.0732600701</v>
      </c>
      <c r="E51">
        <v>2.96695973241622E-3</v>
      </c>
      <c r="F51">
        <v>0.67308898909270098</v>
      </c>
      <c r="G51">
        <v>44.571428571428598</v>
      </c>
      <c r="H51">
        <v>190.277509157509</v>
      </c>
      <c r="I51">
        <v>83.641904761904797</v>
      </c>
      <c r="J51">
        <v>-19.678571428571502</v>
      </c>
      <c r="K51">
        <v>12512.201260091701</v>
      </c>
      <c r="L51">
        <v>2120.1675836739901</v>
      </c>
      <c r="M51">
        <v>2646.1354480324298</v>
      </c>
      <c r="N51">
        <v>0.51750460783690599</v>
      </c>
      <c r="O51">
        <v>0.146232108169006</v>
      </c>
      <c r="P51">
        <v>1.9732961426578099E-2</v>
      </c>
      <c r="Q51">
        <v>10025.172192820501</v>
      </c>
      <c r="R51">
        <v>152.201868131868</v>
      </c>
      <c r="S51">
        <v>58153.732652629398</v>
      </c>
      <c r="T51">
        <v>12.7232942754116</v>
      </c>
      <c r="U51">
        <v>13.929970832139</v>
      </c>
      <c r="V51">
        <v>19.154835164835202</v>
      </c>
      <c r="W51">
        <v>110.685765000277</v>
      </c>
      <c r="X51">
        <v>0.12147475466660999</v>
      </c>
      <c r="Y51">
        <v>0.15914298186709799</v>
      </c>
      <c r="Z51">
        <v>0.28748446875868799</v>
      </c>
      <c r="AA51">
        <v>196.85753455710801</v>
      </c>
      <c r="AB51">
        <v>6.0044907275107704</v>
      </c>
      <c r="AC51">
        <v>1.22814803071376</v>
      </c>
      <c r="AD51">
        <v>3.49862473140236</v>
      </c>
      <c r="AE51">
        <v>0.95512989679638205</v>
      </c>
      <c r="AF51">
        <v>37.893772893772898</v>
      </c>
      <c r="AG51">
        <v>5.0495211621375102E-2</v>
      </c>
      <c r="AH51">
        <v>26.109340659340699</v>
      </c>
      <c r="AI51">
        <v>3.4240111081164599</v>
      </c>
      <c r="AJ51">
        <v>-5553.4514285717196</v>
      </c>
      <c r="AK51">
        <v>0.41986265085074598</v>
      </c>
      <c r="AL51">
        <v>26527963.512051299</v>
      </c>
      <c r="AM51">
        <v>2120.1675836739901</v>
      </c>
    </row>
    <row r="52" spans="1:39" ht="15" x14ac:dyDescent="0.25">
      <c r="A52" t="s">
        <v>233</v>
      </c>
      <c r="B52">
        <v>1517952.9903846199</v>
      </c>
      <c r="C52">
        <v>0.33560689651563902</v>
      </c>
      <c r="D52">
        <v>1510522.6153846199</v>
      </c>
      <c r="E52">
        <v>1.4486894322836201E-3</v>
      </c>
      <c r="F52">
        <v>0.65988630167478501</v>
      </c>
      <c r="G52">
        <v>20.509615384615401</v>
      </c>
      <c r="H52">
        <v>117.515096153846</v>
      </c>
      <c r="I52">
        <v>7.6137499999999996</v>
      </c>
      <c r="J52">
        <v>37.233557692307699</v>
      </c>
      <c r="K52">
        <v>12135.128547418501</v>
      </c>
      <c r="L52">
        <v>1756.78040890385</v>
      </c>
      <c r="M52">
        <v>2246.6504014027601</v>
      </c>
      <c r="N52">
        <v>0.60812286965448403</v>
      </c>
      <c r="O52">
        <v>0.14806327369184399</v>
      </c>
      <c r="P52">
        <v>1.6132610333769601E-2</v>
      </c>
      <c r="Q52">
        <v>9489.1292736616797</v>
      </c>
      <c r="R52">
        <v>120.270384615385</v>
      </c>
      <c r="S52">
        <v>56794.455476922201</v>
      </c>
      <c r="T52">
        <v>13.8515620253084</v>
      </c>
      <c r="U52">
        <v>14.606924344026099</v>
      </c>
      <c r="V52">
        <v>17.766538461538499</v>
      </c>
      <c r="W52">
        <v>98.881411970428402</v>
      </c>
      <c r="X52">
        <v>0.118873322253988</v>
      </c>
      <c r="Y52">
        <v>0.158220734822096</v>
      </c>
      <c r="Z52">
        <v>0.28056212429506999</v>
      </c>
      <c r="AA52">
        <v>177.03735106771799</v>
      </c>
      <c r="AB52">
        <v>5.3360137506021701</v>
      </c>
      <c r="AC52">
        <v>1.0911728817963</v>
      </c>
      <c r="AD52">
        <v>2.4853037754271599</v>
      </c>
      <c r="AE52">
        <v>1.17730789434071</v>
      </c>
      <c r="AF52">
        <v>68.903846153846203</v>
      </c>
      <c r="AG52">
        <v>5.1368192621284801E-2</v>
      </c>
      <c r="AH52">
        <v>9.5215384615384604</v>
      </c>
      <c r="AI52">
        <v>3.1693570619206399</v>
      </c>
      <c r="AJ52">
        <v>169921.86009615401</v>
      </c>
      <c r="AK52">
        <v>0.60706464399253501</v>
      </c>
      <c r="AL52">
        <v>21318756.091634601</v>
      </c>
      <c r="AM52">
        <v>1756.78040890385</v>
      </c>
    </row>
    <row r="53" spans="1:39" ht="15" x14ac:dyDescent="0.25">
      <c r="A53" t="s">
        <v>128</v>
      </c>
      <c r="B53">
        <v>756858.20467836305</v>
      </c>
      <c r="C53">
        <v>0.48262652613081303</v>
      </c>
      <c r="D53">
        <v>598162.02923976595</v>
      </c>
      <c r="E53">
        <v>4.3496302921294902E-4</v>
      </c>
      <c r="F53">
        <v>0.78190058040469401</v>
      </c>
      <c r="G53">
        <v>157.941520467836</v>
      </c>
      <c r="H53">
        <v>79.072105263157894</v>
      </c>
      <c r="I53">
        <v>3.1676023391812902</v>
      </c>
      <c r="J53">
        <v>-46.636257309941598</v>
      </c>
      <c r="K53">
        <v>12748.8006160116</v>
      </c>
      <c r="L53">
        <v>3087.2007370584802</v>
      </c>
      <c r="M53">
        <v>3639.7030610992001</v>
      </c>
      <c r="N53">
        <v>0.19130709126881301</v>
      </c>
      <c r="O53">
        <v>0.137092361958394</v>
      </c>
      <c r="P53">
        <v>6.0277031464503498E-3</v>
      </c>
      <c r="Q53">
        <v>10813.548797158301</v>
      </c>
      <c r="R53">
        <v>201.81356725146199</v>
      </c>
      <c r="S53">
        <v>70563.081408873593</v>
      </c>
      <c r="T53">
        <v>16.224747986967301</v>
      </c>
      <c r="U53">
        <v>15.2972903611172</v>
      </c>
      <c r="V53">
        <v>21.1940350877193</v>
      </c>
      <c r="W53">
        <v>145.663660755536</v>
      </c>
      <c r="X53">
        <v>0.12377574659666001</v>
      </c>
      <c r="Y53">
        <v>0.15149189041973099</v>
      </c>
      <c r="Z53">
        <v>0.280325513736633</v>
      </c>
      <c r="AA53">
        <v>4458.3565362548097</v>
      </c>
      <c r="AB53">
        <v>0.26671192294556101</v>
      </c>
      <c r="AC53">
        <v>4.49220172985067E-2</v>
      </c>
      <c r="AD53">
        <v>0.13321330656431499</v>
      </c>
      <c r="AE53">
        <v>1.18991355674239</v>
      </c>
      <c r="AF53">
        <v>79.760233918128606</v>
      </c>
      <c r="AG53">
        <v>2.4956670878506199E-2</v>
      </c>
      <c r="AH53">
        <v>19.4090058479532</v>
      </c>
      <c r="AI53">
        <v>3.8749736382676399</v>
      </c>
      <c r="AJ53">
        <v>-66182.666315789596</v>
      </c>
      <c r="AK53">
        <v>0.35441557173814198</v>
      </c>
      <c r="AL53">
        <v>39358106.658362597</v>
      </c>
      <c r="AM53">
        <v>3087.2007370584802</v>
      </c>
    </row>
    <row r="54" spans="1:39" ht="15" x14ac:dyDescent="0.25">
      <c r="A54" t="s">
        <v>604</v>
      </c>
      <c r="B54">
        <v>751286.94736842101</v>
      </c>
      <c r="C54">
        <v>0.35180513423548698</v>
      </c>
      <c r="D54">
        <v>718510.52631578897</v>
      </c>
      <c r="E54">
        <v>5.1120497480947004E-3</v>
      </c>
      <c r="F54">
        <v>0.73727872847669695</v>
      </c>
      <c r="G54">
        <v>47.315789473684198</v>
      </c>
      <c r="H54">
        <v>27.462499999999999</v>
      </c>
      <c r="I54">
        <v>0</v>
      </c>
      <c r="J54">
        <v>-14.775394736842101</v>
      </c>
      <c r="K54">
        <v>13028.8269412379</v>
      </c>
      <c r="L54">
        <v>1026.9642108815799</v>
      </c>
      <c r="M54">
        <v>1387.26699521364</v>
      </c>
      <c r="N54">
        <v>0.86295081209846203</v>
      </c>
      <c r="O54">
        <v>0.15350772738525301</v>
      </c>
      <c r="P54">
        <v>3.5874770389058999E-4</v>
      </c>
      <c r="Q54">
        <v>9644.9630998108296</v>
      </c>
      <c r="R54">
        <v>76.297236842105207</v>
      </c>
      <c r="S54">
        <v>53553.832914553401</v>
      </c>
      <c r="T54">
        <v>14.815843161872101</v>
      </c>
      <c r="U54">
        <v>13.460044601704899</v>
      </c>
      <c r="V54">
        <v>10.796710526315801</v>
      </c>
      <c r="W54">
        <v>95.118249987203797</v>
      </c>
      <c r="X54">
        <v>0.100475509902264</v>
      </c>
      <c r="Y54">
        <v>0.21828594219917699</v>
      </c>
      <c r="Z54">
        <v>0.32262588802760001</v>
      </c>
      <c r="AA54">
        <v>198.49138896144501</v>
      </c>
      <c r="AB54">
        <v>6.9070620490042902</v>
      </c>
      <c r="AC54">
        <v>1.09072556869271</v>
      </c>
      <c r="AD54">
        <v>4.0513778729947099</v>
      </c>
      <c r="AE54">
        <v>1.0358603505706001</v>
      </c>
      <c r="AF54">
        <v>132.407894736842</v>
      </c>
      <c r="AG54">
        <v>4.8342370727053399E-2</v>
      </c>
      <c r="AH54">
        <v>1.8774999999999999</v>
      </c>
      <c r="AI54">
        <v>3.0256482216639302</v>
      </c>
      <c r="AJ54">
        <v>-49141.3157894736</v>
      </c>
      <c r="AK54">
        <v>0.58673293741456101</v>
      </c>
      <c r="AL54">
        <v>13380138.978421001</v>
      </c>
      <c r="AM54">
        <v>1026.9642108815799</v>
      </c>
    </row>
    <row r="55" spans="1:39" ht="15" x14ac:dyDescent="0.25">
      <c r="A55" t="s">
        <v>139</v>
      </c>
      <c r="B55">
        <v>598796.13861386105</v>
      </c>
      <c r="C55">
        <v>0.39361291756306699</v>
      </c>
      <c r="D55">
        <v>653471.17821782199</v>
      </c>
      <c r="E55">
        <v>0</v>
      </c>
      <c r="F55">
        <v>0.75316899891951405</v>
      </c>
      <c r="G55">
        <v>48.4554455445545</v>
      </c>
      <c r="H55">
        <v>23.605595238095201</v>
      </c>
      <c r="I55">
        <v>0</v>
      </c>
      <c r="J55">
        <v>-15.7836633663368</v>
      </c>
      <c r="K55">
        <v>12271.9803692893</v>
      </c>
      <c r="L55">
        <v>1375.0013262079201</v>
      </c>
      <c r="M55">
        <v>1614.3829007337599</v>
      </c>
      <c r="N55">
        <v>0.271018011556799</v>
      </c>
      <c r="O55">
        <v>0.14191011864313499</v>
      </c>
      <c r="P55">
        <v>2.1353424142379101E-2</v>
      </c>
      <c r="Q55">
        <v>10452.2844458404</v>
      </c>
      <c r="R55">
        <v>92.859306930693094</v>
      </c>
      <c r="S55">
        <v>63416.293559190402</v>
      </c>
      <c r="T55">
        <v>17.758580797736201</v>
      </c>
      <c r="U55">
        <v>14.807361498338301</v>
      </c>
      <c r="V55">
        <v>11.849504950495101</v>
      </c>
      <c r="W55">
        <v>116.038714862132</v>
      </c>
      <c r="X55">
        <v>0.112138328836004</v>
      </c>
      <c r="Y55">
        <v>0.173580544919061</v>
      </c>
      <c r="Z55">
        <v>0.295610608334686</v>
      </c>
      <c r="AA55">
        <v>177.34716287942101</v>
      </c>
      <c r="AB55">
        <v>5.76541160702065</v>
      </c>
      <c r="AC55">
        <v>1.1377539132451799</v>
      </c>
      <c r="AD55">
        <v>3.46831888572836</v>
      </c>
      <c r="AE55">
        <v>1.6038103896470299</v>
      </c>
      <c r="AF55">
        <v>94.059405940594104</v>
      </c>
      <c r="AG55">
        <v>0.113180898603675</v>
      </c>
      <c r="AH55">
        <v>5.5005940594059402</v>
      </c>
      <c r="AI55">
        <v>3.3936954600476601</v>
      </c>
      <c r="AJ55">
        <v>37689.779603960204</v>
      </c>
      <c r="AK55">
        <v>0.62217025699325601</v>
      </c>
      <c r="AL55">
        <v>16873989.282970302</v>
      </c>
      <c r="AM55">
        <v>1375.0013262079201</v>
      </c>
    </row>
    <row r="56" spans="1:39" ht="15" x14ac:dyDescent="0.25">
      <c r="A56" t="s">
        <v>272</v>
      </c>
      <c r="B56">
        <v>532265.32642487099</v>
      </c>
      <c r="C56">
        <v>0.39876419710257199</v>
      </c>
      <c r="D56">
        <v>545348.12435233197</v>
      </c>
      <c r="E56">
        <v>1.4229582254002601E-3</v>
      </c>
      <c r="F56">
        <v>0.75001666380700105</v>
      </c>
      <c r="G56">
        <v>120.715025906736</v>
      </c>
      <c r="H56">
        <v>47.9409844559585</v>
      </c>
      <c r="I56">
        <v>7.40616580310882</v>
      </c>
      <c r="J56">
        <v>9.4304145077722001</v>
      </c>
      <c r="K56">
        <v>12295.414931339899</v>
      </c>
      <c r="L56">
        <v>1995.0744911243501</v>
      </c>
      <c r="M56">
        <v>2351.3849468348199</v>
      </c>
      <c r="N56">
        <v>0.30155807033868198</v>
      </c>
      <c r="O56">
        <v>0.129231771278847</v>
      </c>
      <c r="P56">
        <v>1.9808829328970198E-2</v>
      </c>
      <c r="Q56">
        <v>10432.264066471</v>
      </c>
      <c r="R56">
        <v>128.04186528497399</v>
      </c>
      <c r="S56">
        <v>65835.461778612007</v>
      </c>
      <c r="T56">
        <v>15.0814905099045</v>
      </c>
      <c r="U56">
        <v>15.581423206261899</v>
      </c>
      <c r="V56">
        <v>19.249274611398999</v>
      </c>
      <c r="W56">
        <v>103.644138877987</v>
      </c>
      <c r="X56">
        <v>0.120194039632097</v>
      </c>
      <c r="Y56">
        <v>0.165353467561593</v>
      </c>
      <c r="Z56">
        <v>0.29566755788080101</v>
      </c>
      <c r="AA56">
        <v>164.00400002447699</v>
      </c>
      <c r="AB56">
        <v>5.4568558098464504</v>
      </c>
      <c r="AC56">
        <v>0.97480748567394804</v>
      </c>
      <c r="AD56">
        <v>3.4209993305108202</v>
      </c>
      <c r="AE56">
        <v>1.18025837612734</v>
      </c>
      <c r="AF56">
        <v>45.300518134714999</v>
      </c>
      <c r="AG56">
        <v>0.21868903484275101</v>
      </c>
      <c r="AH56">
        <v>16.677720207253898</v>
      </c>
      <c r="AI56">
        <v>2.6683278211444801</v>
      </c>
      <c r="AJ56">
        <v>194594.54181347199</v>
      </c>
      <c r="AK56">
        <v>0.58786303287450503</v>
      </c>
      <c r="AL56">
        <v>24530268.6873057</v>
      </c>
      <c r="AM56">
        <v>1995.0744911243501</v>
      </c>
    </row>
    <row r="57" spans="1:39" ht="15" x14ac:dyDescent="0.25">
      <c r="A57" t="s">
        <v>615</v>
      </c>
      <c r="B57">
        <v>12537359</v>
      </c>
      <c r="C57">
        <v>0.675748239853461</v>
      </c>
      <c r="D57">
        <v>12997842</v>
      </c>
      <c r="E57">
        <v>7.9485838884336205E-3</v>
      </c>
      <c r="F57">
        <v>0.541671744369564</v>
      </c>
      <c r="G57">
        <v>79</v>
      </c>
      <c r="H57">
        <v>50.78</v>
      </c>
      <c r="I57">
        <v>0</v>
      </c>
      <c r="J57">
        <v>-133.93</v>
      </c>
      <c r="K57">
        <v>20451.1107695057</v>
      </c>
      <c r="L57">
        <v>1973.49179</v>
      </c>
      <c r="M57">
        <v>2501.8970356858999</v>
      </c>
      <c r="N57">
        <v>0.55862572349490203</v>
      </c>
      <c r="O57">
        <v>0.201774666617691</v>
      </c>
      <c r="P57">
        <v>1.0134321359401199E-3</v>
      </c>
      <c r="Q57">
        <v>16131.7986409202</v>
      </c>
      <c r="R57">
        <v>204.8</v>
      </c>
      <c r="S57">
        <v>50969.159667968801</v>
      </c>
      <c r="T57">
        <v>12.7978515625</v>
      </c>
      <c r="U57">
        <v>9.6361903808593805</v>
      </c>
      <c r="V57">
        <v>30</v>
      </c>
      <c r="W57">
        <v>65.783059666666702</v>
      </c>
      <c r="X57">
        <v>9.9111881387669104E-2</v>
      </c>
      <c r="Y57">
        <v>0.26582559141192103</v>
      </c>
      <c r="Z57">
        <v>0.36420491522276199</v>
      </c>
      <c r="AA57">
        <v>236.976410223627</v>
      </c>
      <c r="AB57">
        <v>10.3163477530144</v>
      </c>
      <c r="AC57">
        <v>1.72906464159634</v>
      </c>
      <c r="AD57">
        <v>3.6232426000329299</v>
      </c>
      <c r="AE57">
        <v>1.49566691834189</v>
      </c>
      <c r="AF57">
        <v>546</v>
      </c>
      <c r="AG57">
        <v>0</v>
      </c>
      <c r="AH57">
        <v>1.68</v>
      </c>
      <c r="AI57">
        <v>4.8032026393369902</v>
      </c>
      <c r="AJ57">
        <v>1286.7699999997899</v>
      </c>
      <c r="AK57">
        <v>0.427626135027735</v>
      </c>
      <c r="AL57">
        <v>40360099.200000003</v>
      </c>
      <c r="AM57">
        <v>1973.49179</v>
      </c>
    </row>
    <row r="58" spans="1:39" ht="15" x14ac:dyDescent="0.25">
      <c r="A58" t="s">
        <v>141</v>
      </c>
      <c r="B58">
        <v>1177456.0085227301</v>
      </c>
      <c r="C58">
        <v>0.41339509449405099</v>
      </c>
      <c r="D58">
        <v>955445.65909090894</v>
      </c>
      <c r="E58">
        <v>7.2204203578796298E-4</v>
      </c>
      <c r="F58">
        <v>0.81374805949501205</v>
      </c>
      <c r="G58">
        <v>173.72519083969499</v>
      </c>
      <c r="H58">
        <v>160.070909090909</v>
      </c>
      <c r="I58">
        <v>13.8824715909091</v>
      </c>
      <c r="J58">
        <v>32.461818181818103</v>
      </c>
      <c r="K58">
        <v>13735.0942513882</v>
      </c>
      <c r="L58">
        <v>3663.9587320454498</v>
      </c>
      <c r="M58">
        <v>4552.8798516070001</v>
      </c>
      <c r="N58">
        <v>0.3808228781588</v>
      </c>
      <c r="O58">
        <v>0.15627055549937299</v>
      </c>
      <c r="P58">
        <v>2.6913394320025801E-2</v>
      </c>
      <c r="Q58">
        <v>11053.403594667299</v>
      </c>
      <c r="R58">
        <v>236.93968749999999</v>
      </c>
      <c r="S58">
        <v>72754.087417839793</v>
      </c>
      <c r="T58">
        <v>16.337586869117199</v>
      </c>
      <c r="U58">
        <v>15.4636767301613</v>
      </c>
      <c r="V58">
        <v>23.707784090909101</v>
      </c>
      <c r="W58">
        <v>154.54665514059701</v>
      </c>
      <c r="X58">
        <v>0.11040347270390199</v>
      </c>
      <c r="Y58">
        <v>0.17721986212108601</v>
      </c>
      <c r="Z58">
        <v>0.29539030035139502</v>
      </c>
      <c r="AA58">
        <v>155.447606845537</v>
      </c>
      <c r="AB58">
        <v>6.5905286236096599</v>
      </c>
      <c r="AC58">
        <v>0.89662889318230998</v>
      </c>
      <c r="AD58">
        <v>3.5825466955972902</v>
      </c>
      <c r="AE58">
        <v>0.60720646552097002</v>
      </c>
      <c r="AF58">
        <v>29.139204545454501</v>
      </c>
      <c r="AG58">
        <v>0.114237836151891</v>
      </c>
      <c r="AH58">
        <v>19.3079761904762</v>
      </c>
      <c r="AI58">
        <v>3.5743318155726902</v>
      </c>
      <c r="AJ58">
        <v>-113489.140880682</v>
      </c>
      <c r="AK58">
        <v>0.34224512145707903</v>
      </c>
      <c r="AL58">
        <v>50324818.5178409</v>
      </c>
      <c r="AM58">
        <v>3663.9587320454498</v>
      </c>
    </row>
    <row r="59" spans="1:39" ht="15" x14ac:dyDescent="0.25">
      <c r="A59" t="s">
        <v>626</v>
      </c>
      <c r="B59">
        <v>1812991</v>
      </c>
      <c r="C59">
        <v>0.39190680737765698</v>
      </c>
      <c r="D59">
        <v>1812991</v>
      </c>
      <c r="E59">
        <v>0</v>
      </c>
      <c r="F59">
        <v>0.69046585232562896</v>
      </c>
      <c r="G59">
        <v>163</v>
      </c>
      <c r="H59">
        <v>40.72</v>
      </c>
      <c r="I59">
        <v>0</v>
      </c>
      <c r="J59">
        <v>-173.96</v>
      </c>
      <c r="K59">
        <v>15141.2445810475</v>
      </c>
      <c r="L59">
        <v>1660.813592</v>
      </c>
      <c r="M59">
        <v>2379.2694815626501</v>
      </c>
      <c r="N59">
        <v>1</v>
      </c>
      <c r="O59">
        <v>0.201739008287211</v>
      </c>
      <c r="P59">
        <v>0</v>
      </c>
      <c r="Q59">
        <v>10569.120057591899</v>
      </c>
      <c r="R59">
        <v>132.4</v>
      </c>
      <c r="S59">
        <v>59414.676737160102</v>
      </c>
      <c r="T59">
        <v>11.767371601208501</v>
      </c>
      <c r="U59">
        <v>12.5439093051359</v>
      </c>
      <c r="V59">
        <v>13.06</v>
      </c>
      <c r="W59">
        <v>127.16796263399701</v>
      </c>
      <c r="X59">
        <v>0.117278167640533</v>
      </c>
      <c r="Y59">
        <v>0.19921269928098601</v>
      </c>
      <c r="Z59">
        <v>0.321108966755981</v>
      </c>
      <c r="AA59">
        <v>232.695590800536</v>
      </c>
      <c r="AB59">
        <v>5.8302132152024502</v>
      </c>
      <c r="AC59">
        <v>1.4049759097872001</v>
      </c>
      <c r="AD59">
        <v>2.8697282799950301</v>
      </c>
      <c r="AE59">
        <v>1.94993365356695</v>
      </c>
      <c r="AF59">
        <v>387</v>
      </c>
      <c r="AG59">
        <v>4.40613026819923E-2</v>
      </c>
      <c r="AH59">
        <v>2.09</v>
      </c>
      <c r="AI59">
        <v>4.1688913669449397</v>
      </c>
      <c r="AJ59">
        <v>-206202.16</v>
      </c>
      <c r="AK59">
        <v>0.52862310898310905</v>
      </c>
      <c r="AL59">
        <v>25146784.800000001</v>
      </c>
      <c r="AM59">
        <v>1660.813592</v>
      </c>
    </row>
    <row r="60" spans="1:39" ht="15" x14ac:dyDescent="0.25">
      <c r="A60" t="s">
        <v>379</v>
      </c>
      <c r="B60">
        <v>1088069.5761589401</v>
      </c>
      <c r="C60">
        <v>0.43185895806013402</v>
      </c>
      <c r="D60">
        <v>662386.74172185396</v>
      </c>
      <c r="E60">
        <v>6.0263378826897604E-3</v>
      </c>
      <c r="F60">
        <v>0.67863824402181305</v>
      </c>
      <c r="G60">
        <v>50.251655629139101</v>
      </c>
      <c r="H60">
        <v>52.555827814569497</v>
      </c>
      <c r="I60">
        <v>8.14569536423841</v>
      </c>
      <c r="J60">
        <v>14.340860927152301</v>
      </c>
      <c r="K60">
        <v>12189.2587192757</v>
      </c>
      <c r="L60">
        <v>1141.17427271523</v>
      </c>
      <c r="M60">
        <v>1396.8057296659899</v>
      </c>
      <c r="N60">
        <v>0.237604225850613</v>
      </c>
      <c r="O60">
        <v>0.1200283621782</v>
      </c>
      <c r="P60">
        <v>8.0571305242872196E-4</v>
      </c>
      <c r="Q60">
        <v>9958.48467577056</v>
      </c>
      <c r="R60">
        <v>82.814768211920494</v>
      </c>
      <c r="S60">
        <v>53761.4182069136</v>
      </c>
      <c r="T60">
        <v>12.963023679271499</v>
      </c>
      <c r="U60">
        <v>13.779840206700801</v>
      </c>
      <c r="V60">
        <v>11.379735099337701</v>
      </c>
      <c r="W60">
        <v>100.281268654632</v>
      </c>
      <c r="X60">
        <v>0.117225646615351</v>
      </c>
      <c r="Y60">
        <v>0.153980808293842</v>
      </c>
      <c r="Z60">
        <v>0.27409440854559602</v>
      </c>
      <c r="AA60">
        <v>149.40887381576499</v>
      </c>
      <c r="AB60">
        <v>8.4674484858385792</v>
      </c>
      <c r="AC60">
        <v>2.1358067471833002</v>
      </c>
      <c r="AD60">
        <v>4.2256109038793799</v>
      </c>
      <c r="AE60">
        <v>1.4354109738274701</v>
      </c>
      <c r="AF60">
        <v>90.708609271523201</v>
      </c>
      <c r="AG60">
        <v>3.4066799921613003E-2</v>
      </c>
      <c r="AH60">
        <v>4.6381456953642397</v>
      </c>
      <c r="AI60">
        <v>2.7603422151543602</v>
      </c>
      <c r="AJ60">
        <v>29410.269602648401</v>
      </c>
      <c r="AK60">
        <v>0.50222559802690803</v>
      </c>
      <c r="AL60">
        <v>13910068.4539073</v>
      </c>
      <c r="AM60">
        <v>1141.17427271523</v>
      </c>
    </row>
    <row r="61" spans="1:39" ht="15" x14ac:dyDescent="0.25">
      <c r="A61" t="s">
        <v>335</v>
      </c>
      <c r="B61">
        <v>1360956.6482758599</v>
      </c>
      <c r="C61">
        <v>0.19148170005324699</v>
      </c>
      <c r="D61">
        <v>1138920.9034482799</v>
      </c>
      <c r="E61">
        <v>2.07246912617967E-3</v>
      </c>
      <c r="F61">
        <v>0.63635372724004502</v>
      </c>
      <c r="G61">
        <v>76.211382113821102</v>
      </c>
      <c r="H61">
        <v>139.94324137931</v>
      </c>
      <c r="I61">
        <v>22.5445517241379</v>
      </c>
      <c r="J61">
        <v>-81.195517241379306</v>
      </c>
      <c r="K61">
        <v>11860.7414322283</v>
      </c>
      <c r="L61">
        <v>2064.1610996413801</v>
      </c>
      <c r="M61">
        <v>2795.5203498774599</v>
      </c>
      <c r="N61">
        <v>0.68614803623572496</v>
      </c>
      <c r="O61">
        <v>0.20431288335614001</v>
      </c>
      <c r="P61">
        <v>1.7561741504318799E-3</v>
      </c>
      <c r="Q61">
        <v>8757.7545548482594</v>
      </c>
      <c r="R61">
        <v>185.055793103448</v>
      </c>
      <c r="S61">
        <v>55599.910711736899</v>
      </c>
      <c r="T61">
        <v>11.9528910013718</v>
      </c>
      <c r="U61">
        <v>11.1542636143657</v>
      </c>
      <c r="V61">
        <v>22.1363448275862</v>
      </c>
      <c r="W61">
        <v>93.247603238861103</v>
      </c>
      <c r="X61">
        <v>0.105626028812685</v>
      </c>
      <c r="Y61">
        <v>0.219532261359212</v>
      </c>
      <c r="Z61">
        <v>0.325899876624414</v>
      </c>
      <c r="AA61">
        <v>173.759914008034</v>
      </c>
      <c r="AB61">
        <v>6.9346741507083003</v>
      </c>
      <c r="AC61">
        <v>1.42771733441811</v>
      </c>
      <c r="AD61">
        <v>3.79681815975818</v>
      </c>
      <c r="AE61">
        <v>1.6116415389241201</v>
      </c>
      <c r="AF61">
        <v>99.6758620689655</v>
      </c>
      <c r="AG61">
        <v>4.2887092482075402E-2</v>
      </c>
      <c r="AH61">
        <v>22.231241379310401</v>
      </c>
      <c r="AI61">
        <v>3.2191577563443499</v>
      </c>
      <c r="AJ61">
        <v>39213.952827585999</v>
      </c>
      <c r="AK61">
        <v>0.48644423742172999</v>
      </c>
      <c r="AL61">
        <v>24482481.077310301</v>
      </c>
      <c r="AM61">
        <v>2064.1610996413801</v>
      </c>
    </row>
    <row r="62" spans="1:39" ht="15" x14ac:dyDescent="0.25">
      <c r="A62" t="s">
        <v>345</v>
      </c>
      <c r="B62">
        <v>5256702.9230769202</v>
      </c>
      <c r="C62">
        <v>0.68831289299821297</v>
      </c>
      <c r="D62">
        <v>5312147.0769230798</v>
      </c>
      <c r="E62">
        <v>2.07122522872506E-3</v>
      </c>
      <c r="F62">
        <v>0.44256526653911699</v>
      </c>
      <c r="G62">
        <v>27.846153846153801</v>
      </c>
      <c r="H62">
        <v>14.9607692307692</v>
      </c>
      <c r="I62">
        <v>0</v>
      </c>
      <c r="J62">
        <v>84.223076923076803</v>
      </c>
      <c r="K62">
        <v>19891.939967733801</v>
      </c>
      <c r="L62">
        <v>889.85361176923095</v>
      </c>
      <c r="M62">
        <v>1075.89973501387</v>
      </c>
      <c r="N62">
        <v>0.39611287220510899</v>
      </c>
      <c r="O62">
        <v>0.15740202821586799</v>
      </c>
      <c r="P62">
        <v>0</v>
      </c>
      <c r="Q62">
        <v>16452.1972162735</v>
      </c>
      <c r="R62">
        <v>63.807692307692299</v>
      </c>
      <c r="S62">
        <v>62232.070874020501</v>
      </c>
      <c r="T62">
        <v>14.705244122965601</v>
      </c>
      <c r="U62">
        <v>13.9458673333333</v>
      </c>
      <c r="V62">
        <v>9.1538461538461497</v>
      </c>
      <c r="W62">
        <v>97.210898764705902</v>
      </c>
      <c r="X62">
        <v>9.9839110849168203E-2</v>
      </c>
      <c r="Y62">
        <v>0.27781925416119302</v>
      </c>
      <c r="Z62">
        <v>0.38065573662055202</v>
      </c>
      <c r="AA62">
        <v>206.09906795271999</v>
      </c>
      <c r="AB62">
        <v>28.454443476021499</v>
      </c>
      <c r="AC62">
        <v>1.3661207571259499</v>
      </c>
      <c r="AD62">
        <v>4.3285530754047299</v>
      </c>
      <c r="AE62">
        <v>1.9296726231666801</v>
      </c>
      <c r="AF62">
        <v>225.538461538462</v>
      </c>
      <c r="AG62">
        <v>3.4149706795446703E-2</v>
      </c>
      <c r="AH62">
        <v>2.2876923076923101</v>
      </c>
      <c r="AI62">
        <v>3.8237320084258299</v>
      </c>
      <c r="AJ62">
        <v>-80180.664615384594</v>
      </c>
      <c r="AK62">
        <v>0.48465476699513399</v>
      </c>
      <c r="AL62">
        <v>17700914.625384599</v>
      </c>
      <c r="AM62">
        <v>889.85361176923095</v>
      </c>
    </row>
    <row r="63" spans="1:39" ht="15" x14ac:dyDescent="0.25">
      <c r="A63" t="s">
        <v>274</v>
      </c>
      <c r="B63">
        <v>572376.16504854395</v>
      </c>
      <c r="C63">
        <v>0.34898842088391702</v>
      </c>
      <c r="D63">
        <v>448935.81553398102</v>
      </c>
      <c r="E63">
        <v>0</v>
      </c>
      <c r="F63">
        <v>0.70169315605826899</v>
      </c>
      <c r="G63">
        <v>17.252427184466001</v>
      </c>
      <c r="H63">
        <v>25.624174757281502</v>
      </c>
      <c r="I63">
        <v>0</v>
      </c>
      <c r="J63">
        <v>51.045631067961097</v>
      </c>
      <c r="K63">
        <v>13710.486666274601</v>
      </c>
      <c r="L63">
        <v>1312.71692892233</v>
      </c>
      <c r="M63">
        <v>1566.70627260487</v>
      </c>
      <c r="N63">
        <v>0.35805366547080197</v>
      </c>
      <c r="O63">
        <v>0.15736307265847899</v>
      </c>
      <c r="P63">
        <v>6.0023665283332503E-4</v>
      </c>
      <c r="Q63">
        <v>11487.786999574901</v>
      </c>
      <c r="R63">
        <v>81.815728155339798</v>
      </c>
      <c r="S63">
        <v>65760.426974185495</v>
      </c>
      <c r="T63">
        <v>11.6529923982618</v>
      </c>
      <c r="U63">
        <v>16.044799191054501</v>
      </c>
      <c r="V63">
        <v>14.7281553398058</v>
      </c>
      <c r="W63">
        <v>89.129758522742193</v>
      </c>
      <c r="X63">
        <v>0.122780350837507</v>
      </c>
      <c r="Y63">
        <v>0.13386668775660701</v>
      </c>
      <c r="Z63">
        <v>0.258842609421151</v>
      </c>
      <c r="AA63">
        <v>228.25189468652101</v>
      </c>
      <c r="AB63">
        <v>6.9158856924668504</v>
      </c>
      <c r="AC63">
        <v>1.3072350120470499</v>
      </c>
      <c r="AD63">
        <v>3.0971709045291198</v>
      </c>
      <c r="AE63">
        <v>1.16645282215792</v>
      </c>
      <c r="AF63">
        <v>70.728155339805795</v>
      </c>
      <c r="AG63">
        <v>3.7371744037679198E-2</v>
      </c>
      <c r="AH63">
        <v>7.1987378640776702</v>
      </c>
      <c r="AI63">
        <v>3.3439519524308001</v>
      </c>
      <c r="AJ63">
        <v>6828.9266019419301</v>
      </c>
      <c r="AK63">
        <v>0.46939605090693498</v>
      </c>
      <c r="AL63">
        <v>17997987.950582501</v>
      </c>
      <c r="AM63">
        <v>1312.71692892233</v>
      </c>
    </row>
    <row r="64" spans="1:39" ht="15" x14ac:dyDescent="0.25">
      <c r="A64" t="s">
        <v>384</v>
      </c>
      <c r="B64">
        <v>291689.59154929599</v>
      </c>
      <c r="C64">
        <v>0.66198722886985395</v>
      </c>
      <c r="D64">
        <v>329970.81690140802</v>
      </c>
      <c r="E64">
        <v>0</v>
      </c>
      <c r="F64">
        <v>0.70043266445991303</v>
      </c>
      <c r="G64">
        <v>47.408450704225402</v>
      </c>
      <c r="H64">
        <v>24.213239436619698</v>
      </c>
      <c r="I64">
        <v>0</v>
      </c>
      <c r="J64">
        <v>0.74323943661974601</v>
      </c>
      <c r="K64">
        <v>13428.026974251899</v>
      </c>
      <c r="L64">
        <v>848.72088974647897</v>
      </c>
      <c r="M64">
        <v>1018.8628405703701</v>
      </c>
      <c r="N64">
        <v>0.33538462128359497</v>
      </c>
      <c r="O64">
        <v>0.17557754690767499</v>
      </c>
      <c r="P64">
        <v>7.1369772599213597E-3</v>
      </c>
      <c r="Q64">
        <v>11185.653796880801</v>
      </c>
      <c r="R64">
        <v>67.228309859154905</v>
      </c>
      <c r="S64">
        <v>56759.482187039801</v>
      </c>
      <c r="T64">
        <v>14.874267002708899</v>
      </c>
      <c r="U64">
        <v>12.624456743365601</v>
      </c>
      <c r="V64">
        <v>9.9154929577464799</v>
      </c>
      <c r="W64">
        <v>85.5954306420455</v>
      </c>
      <c r="X64">
        <v>0.101028402268715</v>
      </c>
      <c r="Y64">
        <v>0.208373463127629</v>
      </c>
      <c r="Z64">
        <v>0.310786530963437</v>
      </c>
      <c r="AA64">
        <v>173.52870466486499</v>
      </c>
      <c r="AB64">
        <v>7.9735645822419201</v>
      </c>
      <c r="AC64">
        <v>1.7275235796233199</v>
      </c>
      <c r="AD64">
        <v>3.2235048827077102</v>
      </c>
      <c r="AE64">
        <v>1.6019961940743901</v>
      </c>
      <c r="AF64">
        <v>115.394366197183</v>
      </c>
      <c r="AG64">
        <v>0.56735505054869095</v>
      </c>
      <c r="AH64">
        <v>3.17704225352113</v>
      </c>
      <c r="AI64">
        <v>3.3372458319668201</v>
      </c>
      <c r="AJ64">
        <v>2628.0825352112302</v>
      </c>
      <c r="AK64">
        <v>0.539554276850993</v>
      </c>
      <c r="AL64">
        <v>11396647.0011268</v>
      </c>
      <c r="AM64">
        <v>848.72088974647897</v>
      </c>
    </row>
    <row r="65" spans="1:39" ht="15" x14ac:dyDescent="0.25">
      <c r="A65" t="s">
        <v>252</v>
      </c>
      <c r="B65">
        <v>1403607.2463768099</v>
      </c>
      <c r="C65">
        <v>0.183374642628024</v>
      </c>
      <c r="D65">
        <v>1386215.94202899</v>
      </c>
      <c r="E65">
        <v>2.7335432329116598E-2</v>
      </c>
      <c r="F65">
        <v>0.67510143649016896</v>
      </c>
      <c r="G65">
        <v>58.637681159420303</v>
      </c>
      <c r="H65">
        <v>31.357536231884101</v>
      </c>
      <c r="I65">
        <v>0.28985507246376802</v>
      </c>
      <c r="J65">
        <v>52.9523188405797</v>
      </c>
      <c r="K65">
        <v>14318.970465210899</v>
      </c>
      <c r="L65">
        <v>1327.6912955652199</v>
      </c>
      <c r="M65">
        <v>1785.9346070833701</v>
      </c>
      <c r="N65">
        <v>0.77914849885618198</v>
      </c>
      <c r="O65">
        <v>0.16888146046632299</v>
      </c>
      <c r="P65">
        <v>0</v>
      </c>
      <c r="Q65">
        <v>10644.9431982078</v>
      </c>
      <c r="R65">
        <v>88.816376811594196</v>
      </c>
      <c r="S65">
        <v>61056.789477720697</v>
      </c>
      <c r="T65">
        <v>15.980699472776401</v>
      </c>
      <c r="U65">
        <v>14.948721657286701</v>
      </c>
      <c r="V65">
        <v>10.7259420289855</v>
      </c>
      <c r="W65">
        <v>123.78318771230499</v>
      </c>
      <c r="X65">
        <v>9.4715237544002601E-2</v>
      </c>
      <c r="Y65">
        <v>0.185170414970632</v>
      </c>
      <c r="Z65">
        <v>0.35667000464152998</v>
      </c>
      <c r="AA65">
        <v>198.38631426484099</v>
      </c>
      <c r="AB65">
        <v>6.35755079546629</v>
      </c>
      <c r="AC65">
        <v>1.4023140813771799</v>
      </c>
      <c r="AD65">
        <v>2.673459028346</v>
      </c>
      <c r="AE65">
        <v>1.65780522264217</v>
      </c>
      <c r="AF65">
        <v>93.739130434782595</v>
      </c>
      <c r="AG65">
        <v>0.101713054705178</v>
      </c>
      <c r="AH65">
        <v>6.6763768115942002</v>
      </c>
      <c r="AI65">
        <v>2.9674025140453302</v>
      </c>
      <c r="AJ65">
        <v>21090.8617391306</v>
      </c>
      <c r="AK65">
        <v>0.63358544296144903</v>
      </c>
      <c r="AL65">
        <v>19011172.4481159</v>
      </c>
      <c r="AM65">
        <v>1327.6912955652199</v>
      </c>
    </row>
    <row r="66" spans="1:39" ht="15" x14ac:dyDescent="0.25">
      <c r="A66" t="s">
        <v>147</v>
      </c>
      <c r="B66">
        <v>729839.70454545505</v>
      </c>
      <c r="C66">
        <v>0.66757057254135099</v>
      </c>
      <c r="D66">
        <v>699309.02272727306</v>
      </c>
      <c r="E66">
        <v>1.2678062761422901E-2</v>
      </c>
      <c r="F66">
        <v>0.71650784318901795</v>
      </c>
      <c r="G66">
        <v>103.068181818182</v>
      </c>
      <c r="H66">
        <v>59.545454545454596</v>
      </c>
      <c r="I66">
        <v>1.38568181818182</v>
      </c>
      <c r="J66">
        <v>33.539318181818203</v>
      </c>
      <c r="K66">
        <v>12651.260559869599</v>
      </c>
      <c r="L66">
        <v>2107.1256738863599</v>
      </c>
      <c r="M66">
        <v>2683.01730482318</v>
      </c>
      <c r="N66">
        <v>0.51107518934254004</v>
      </c>
      <c r="O66">
        <v>0.17478110283362699</v>
      </c>
      <c r="P66">
        <v>3.0099818769761398E-3</v>
      </c>
      <c r="Q66">
        <v>9935.7525144565097</v>
      </c>
      <c r="R66">
        <v>129.20204545454499</v>
      </c>
      <c r="S66">
        <v>66127.969054810193</v>
      </c>
      <c r="T66">
        <v>13.184599877922</v>
      </c>
      <c r="U66">
        <v>16.308764048380901</v>
      </c>
      <c r="V66">
        <v>17.579545454545499</v>
      </c>
      <c r="W66">
        <v>119.86235248998101</v>
      </c>
      <c r="X66">
        <v>0.107943534959521</v>
      </c>
      <c r="Y66">
        <v>0.15550902685564899</v>
      </c>
      <c r="Z66">
        <v>0.27068976115013099</v>
      </c>
      <c r="AA66">
        <v>167.976519269882</v>
      </c>
      <c r="AB66">
        <v>7.6376715578626904</v>
      </c>
      <c r="AC66">
        <v>1.1788659679757501</v>
      </c>
      <c r="AD66">
        <v>3.16638860422086</v>
      </c>
      <c r="AE66">
        <v>1.8679036406844201</v>
      </c>
      <c r="AF66">
        <v>134.136363636364</v>
      </c>
      <c r="AG66">
        <v>0.18370989691806799</v>
      </c>
      <c r="AH66">
        <v>10.677727272727299</v>
      </c>
      <c r="AI66">
        <v>3.2755583665789998</v>
      </c>
      <c r="AJ66">
        <v>87403.166818181795</v>
      </c>
      <c r="AK66">
        <v>0.40627505593017998</v>
      </c>
      <c r="AL66">
        <v>26657795.9327273</v>
      </c>
      <c r="AM66">
        <v>2107.1256738863599</v>
      </c>
    </row>
    <row r="67" spans="1:39" ht="15" x14ac:dyDescent="0.25">
      <c r="A67" t="s">
        <v>648</v>
      </c>
      <c r="B67">
        <v>-78467.287671232902</v>
      </c>
      <c r="C67">
        <v>0.39244871796397301</v>
      </c>
      <c r="D67">
        <v>-41813.150684931497</v>
      </c>
      <c r="E67">
        <v>1.9402511934883598E-2</v>
      </c>
      <c r="F67">
        <v>0.71180226488678999</v>
      </c>
      <c r="G67">
        <v>24.480769230769202</v>
      </c>
      <c r="H67">
        <v>21.238493150684899</v>
      </c>
      <c r="I67">
        <v>15.6542465753425</v>
      </c>
      <c r="J67">
        <v>-16.098493150685002</v>
      </c>
      <c r="K67">
        <v>13687.312454676199</v>
      </c>
      <c r="L67">
        <v>1175.1442280000001</v>
      </c>
      <c r="M67">
        <v>1636.61831244666</v>
      </c>
      <c r="N67">
        <v>0.99334401006759998</v>
      </c>
      <c r="O67">
        <v>0.16616055898137699</v>
      </c>
      <c r="P67">
        <v>0</v>
      </c>
      <c r="Q67">
        <v>9827.9275660184994</v>
      </c>
      <c r="R67">
        <v>75.5850684931507</v>
      </c>
      <c r="S67">
        <v>64632.260952460303</v>
      </c>
      <c r="T67">
        <v>15.2128328600089</v>
      </c>
      <c r="U67">
        <v>15.547306517377701</v>
      </c>
      <c r="V67">
        <v>10.5342465753425</v>
      </c>
      <c r="W67">
        <v>111.55465363329</v>
      </c>
      <c r="X67">
        <v>0.109813358452127</v>
      </c>
      <c r="Y67">
        <v>0.19993373973300299</v>
      </c>
      <c r="Z67">
        <v>0.31255797646414801</v>
      </c>
      <c r="AA67">
        <v>182.82975284896099</v>
      </c>
      <c r="AB67">
        <v>6.7515256462464901</v>
      </c>
      <c r="AC67">
        <v>1.1952274809717101</v>
      </c>
      <c r="AD67">
        <v>3.9822947158044402</v>
      </c>
      <c r="AE67">
        <v>1.05283018805749</v>
      </c>
      <c r="AF67">
        <v>118.602739726027</v>
      </c>
      <c r="AG67">
        <v>2.7033154290372299E-2</v>
      </c>
      <c r="AH67">
        <v>3.2689041095890401</v>
      </c>
      <c r="AI67">
        <v>3.6139547037112201</v>
      </c>
      <c r="AJ67">
        <v>-58236.124246575302</v>
      </c>
      <c r="AK67">
        <v>0.45227700796987302</v>
      </c>
      <c r="AL67">
        <v>16084566.227945199</v>
      </c>
      <c r="AM67">
        <v>1175.1442280000001</v>
      </c>
    </row>
    <row r="68" spans="1:39" ht="15" x14ac:dyDescent="0.25">
      <c r="A68" t="s">
        <v>210</v>
      </c>
      <c r="B68">
        <v>566668.081712062</v>
      </c>
      <c r="C68">
        <v>0.29753681790471198</v>
      </c>
      <c r="D68">
        <v>630737.61867704301</v>
      </c>
      <c r="E68">
        <v>2.5538960069139299E-3</v>
      </c>
      <c r="F68">
        <v>0.73128663283574502</v>
      </c>
      <c r="G68">
        <v>56.544747081712103</v>
      </c>
      <c r="H68">
        <v>125.60677042801601</v>
      </c>
      <c r="I68">
        <v>1.81322957198444</v>
      </c>
      <c r="J68">
        <v>-1.0158365758755701</v>
      </c>
      <c r="K68">
        <v>13214.187900012501</v>
      </c>
      <c r="L68">
        <v>1690.7097713462999</v>
      </c>
      <c r="M68">
        <v>2090.0179915134299</v>
      </c>
      <c r="N68">
        <v>0.35822399533591098</v>
      </c>
      <c r="O68">
        <v>0.147783503392549</v>
      </c>
      <c r="P68">
        <v>9.5147231611631498E-3</v>
      </c>
      <c r="Q68">
        <v>10689.552287910799</v>
      </c>
      <c r="R68">
        <v>120.450817120623</v>
      </c>
      <c r="S68">
        <v>63933.682202982003</v>
      </c>
      <c r="T68">
        <v>14.6068951080668</v>
      </c>
      <c r="U68">
        <v>14.036515581734699</v>
      </c>
      <c r="V68">
        <v>13.791284046692599</v>
      </c>
      <c r="W68">
        <v>122.592629201322</v>
      </c>
      <c r="X68">
        <v>0.110954736228943</v>
      </c>
      <c r="Y68">
        <v>0.178386133489774</v>
      </c>
      <c r="Z68">
        <v>0.292539135368868</v>
      </c>
      <c r="AA68">
        <v>176.09728288852301</v>
      </c>
      <c r="AB68">
        <v>7.3126359267428196</v>
      </c>
      <c r="AC68">
        <v>1.16487592649189</v>
      </c>
      <c r="AD68">
        <v>3.67527635578517</v>
      </c>
      <c r="AE68">
        <v>0.92203746903600403</v>
      </c>
      <c r="AF68">
        <v>48.315175097276303</v>
      </c>
      <c r="AG68">
        <v>0.12286041193029699</v>
      </c>
      <c r="AH68">
        <v>14.5439299610895</v>
      </c>
      <c r="AI68">
        <v>3.4026523092269501</v>
      </c>
      <c r="AJ68">
        <v>-13194.9079766535</v>
      </c>
      <c r="AK68">
        <v>0.38801964141923501</v>
      </c>
      <c r="AL68">
        <v>22341356.6029572</v>
      </c>
      <c r="AM68">
        <v>1690.7097713462999</v>
      </c>
    </row>
    <row r="69" spans="1:39" ht="15" x14ac:dyDescent="0.25">
      <c r="A69" t="s">
        <v>171</v>
      </c>
      <c r="B69">
        <v>183026.30476190499</v>
      </c>
      <c r="C69">
        <v>0.525815932017348</v>
      </c>
      <c r="D69">
        <v>-16610.295238095201</v>
      </c>
      <c r="E69">
        <v>6.3670061614425604E-3</v>
      </c>
      <c r="F69">
        <v>0.72347698544642602</v>
      </c>
      <c r="G69">
        <v>95.428571428571402</v>
      </c>
      <c r="H69">
        <v>31.09</v>
      </c>
      <c r="I69">
        <v>2.6053333333333302</v>
      </c>
      <c r="J69">
        <v>-22.274000000000001</v>
      </c>
      <c r="K69">
        <v>13962.533109923899</v>
      </c>
      <c r="L69">
        <v>1018.98596</v>
      </c>
      <c r="M69">
        <v>1200.57072447217</v>
      </c>
      <c r="N69">
        <v>0.347001852321424</v>
      </c>
      <c r="O69">
        <v>0.13463111680164899</v>
      </c>
      <c r="P69">
        <v>3.8190861264243E-3</v>
      </c>
      <c r="Q69">
        <v>11850.7180918499</v>
      </c>
      <c r="R69">
        <v>73.880952380952394</v>
      </c>
      <c r="S69">
        <v>58590.881673219403</v>
      </c>
      <c r="T69">
        <v>15.0139864647115</v>
      </c>
      <c r="U69">
        <v>13.7922688752819</v>
      </c>
      <c r="V69">
        <v>8.5380952380952397</v>
      </c>
      <c r="W69">
        <v>119.34581795872801</v>
      </c>
      <c r="X69">
        <v>0.114324704323594</v>
      </c>
      <c r="Y69">
        <v>0.19232449588539699</v>
      </c>
      <c r="Z69">
        <v>0.31143314045136899</v>
      </c>
      <c r="AA69">
        <v>217.30882150254399</v>
      </c>
      <c r="AB69">
        <v>6.9936198139431598</v>
      </c>
      <c r="AC69">
        <v>0.89592171904795503</v>
      </c>
      <c r="AD69">
        <v>3.1250926574613902</v>
      </c>
      <c r="AE69">
        <v>1.561043997641</v>
      </c>
      <c r="AF69">
        <v>80.1142857142857</v>
      </c>
      <c r="AG69">
        <v>1.99451283250166E-2</v>
      </c>
      <c r="AH69">
        <v>5.3708571428571403</v>
      </c>
      <c r="AI69">
        <v>5.0863628677219896</v>
      </c>
      <c r="AJ69">
        <v>-71532.568666666601</v>
      </c>
      <c r="AK69">
        <v>0.44526209184061799</v>
      </c>
      <c r="AL69">
        <v>14227625.2050476</v>
      </c>
      <c r="AM69">
        <v>1018.98596</v>
      </c>
    </row>
    <row r="70" spans="1:39" ht="15" x14ac:dyDescent="0.25">
      <c r="A70" t="s">
        <v>664</v>
      </c>
      <c r="B70">
        <v>385991.98581560299</v>
      </c>
      <c r="C70">
        <v>0.57408776189952504</v>
      </c>
      <c r="D70">
        <v>342729.66666666698</v>
      </c>
      <c r="E70">
        <v>4.1140405308173398E-4</v>
      </c>
      <c r="F70">
        <v>0.71767975826510699</v>
      </c>
      <c r="G70">
        <v>32.219858156028401</v>
      </c>
      <c r="H70">
        <v>17.742799999999999</v>
      </c>
      <c r="I70">
        <v>0</v>
      </c>
      <c r="J70">
        <v>1.1643971631205801</v>
      </c>
      <c r="K70">
        <v>12290.594109211799</v>
      </c>
      <c r="L70">
        <v>693.49186801418398</v>
      </c>
      <c r="M70">
        <v>828.40404021651796</v>
      </c>
      <c r="N70">
        <v>0.18611051104913501</v>
      </c>
      <c r="O70">
        <v>0.151564398178165</v>
      </c>
      <c r="P70">
        <v>4.1684421970732003E-3</v>
      </c>
      <c r="Q70">
        <v>10288.973319799001</v>
      </c>
      <c r="R70">
        <v>50.136737588652501</v>
      </c>
      <c r="S70">
        <v>59959.624022531199</v>
      </c>
      <c r="T70">
        <v>19.253445895480102</v>
      </c>
      <c r="U70">
        <v>13.832010245739299</v>
      </c>
      <c r="V70">
        <v>4.7219858156028396</v>
      </c>
      <c r="W70">
        <v>146.86445387503801</v>
      </c>
      <c r="X70">
        <v>0.105968435228073</v>
      </c>
      <c r="Y70">
        <v>0.20693085682435</v>
      </c>
      <c r="Z70">
        <v>0.32523861924116598</v>
      </c>
      <c r="AA70">
        <v>218.52988048644499</v>
      </c>
      <c r="AB70">
        <v>5.52134611836955</v>
      </c>
      <c r="AC70">
        <v>1.1531582414865</v>
      </c>
      <c r="AD70">
        <v>2.9283915606836799</v>
      </c>
      <c r="AE70">
        <v>1.32229854729879</v>
      </c>
      <c r="AF70">
        <v>62.751773049645401</v>
      </c>
      <c r="AG70">
        <v>8.2384197566585798E-2</v>
      </c>
      <c r="AH70">
        <v>4.7887943262411303</v>
      </c>
      <c r="AI70">
        <v>3.8060703503105602</v>
      </c>
      <c r="AJ70">
        <v>2276.5705673761499</v>
      </c>
      <c r="AK70">
        <v>0.62374319765569497</v>
      </c>
      <c r="AL70">
        <v>8523427.0678014308</v>
      </c>
      <c r="AM70">
        <v>693.49186801418398</v>
      </c>
    </row>
    <row r="71" spans="1:39" ht="15" x14ac:dyDescent="0.25">
      <c r="A71" t="s">
        <v>228</v>
      </c>
      <c r="B71">
        <v>912922.41891891905</v>
      </c>
      <c r="C71">
        <v>0.37501557666527002</v>
      </c>
      <c r="D71">
        <v>937649.83783783799</v>
      </c>
      <c r="E71">
        <v>8.4429637779762992E-3</v>
      </c>
      <c r="F71">
        <v>0.67686338583995898</v>
      </c>
      <c r="G71">
        <v>120.36018957346</v>
      </c>
      <c r="H71">
        <v>225.63013513513499</v>
      </c>
      <c r="I71">
        <v>22.460540540540499</v>
      </c>
      <c r="J71">
        <v>-28.392432432432599</v>
      </c>
      <c r="K71">
        <v>13262.3657235471</v>
      </c>
      <c r="L71">
        <v>1760.5765969054</v>
      </c>
      <c r="M71">
        <v>2280.0892644595801</v>
      </c>
      <c r="N71">
        <v>0.514952809529582</v>
      </c>
      <c r="O71">
        <v>0.174467767156611</v>
      </c>
      <c r="P71">
        <v>2.88495982320538E-3</v>
      </c>
      <c r="Q71">
        <v>10240.5686814247</v>
      </c>
      <c r="R71">
        <v>125.996171171171</v>
      </c>
      <c r="S71">
        <v>57256.237930510601</v>
      </c>
      <c r="T71">
        <v>15.937421235809101</v>
      </c>
      <c r="U71">
        <v>13.9732547468732</v>
      </c>
      <c r="V71">
        <v>17.2433333333333</v>
      </c>
      <c r="W71">
        <v>102.101871075125</v>
      </c>
      <c r="X71">
        <v>0.124442157574341</v>
      </c>
      <c r="Y71">
        <v>0.19068728884783501</v>
      </c>
      <c r="Z71">
        <v>0.32156834257393802</v>
      </c>
      <c r="AA71">
        <v>214.528683866444</v>
      </c>
      <c r="AB71">
        <v>5.5872158126692799</v>
      </c>
      <c r="AC71">
        <v>1.0144902429998801</v>
      </c>
      <c r="AD71">
        <v>3.0027002856164602</v>
      </c>
      <c r="AE71">
        <v>1.1709962927644</v>
      </c>
      <c r="AF71">
        <v>59.981981981982003</v>
      </c>
      <c r="AG71">
        <v>0.100765345766613</v>
      </c>
      <c r="AH71">
        <v>12.589594594594599</v>
      </c>
      <c r="AI71">
        <v>3.2610306256958701</v>
      </c>
      <c r="AJ71">
        <v>-31824.911036036101</v>
      </c>
      <c r="AK71">
        <v>0.46124852777819503</v>
      </c>
      <c r="AL71">
        <v>23349410.712477501</v>
      </c>
      <c r="AM71">
        <v>1760.5765969054</v>
      </c>
    </row>
    <row r="72" spans="1:39" ht="15" x14ac:dyDescent="0.25">
      <c r="A72" t="s">
        <v>143</v>
      </c>
      <c r="B72">
        <v>184192.63448275899</v>
      </c>
      <c r="C72">
        <v>0.47494958242243202</v>
      </c>
      <c r="D72">
        <v>44149.537931034502</v>
      </c>
      <c r="E72">
        <v>7.5076825026790103E-3</v>
      </c>
      <c r="F72">
        <v>0.70728271015330801</v>
      </c>
      <c r="G72">
        <v>33.1034482758621</v>
      </c>
      <c r="H72">
        <v>45.986482758620703</v>
      </c>
      <c r="I72">
        <v>16.888206896551701</v>
      </c>
      <c r="J72">
        <v>21.454827586206999</v>
      </c>
      <c r="K72">
        <v>12648.6970600514</v>
      </c>
      <c r="L72">
        <v>1376.8162354896599</v>
      </c>
      <c r="M72">
        <v>1743.26515252421</v>
      </c>
      <c r="N72">
        <v>0.69959813763971801</v>
      </c>
      <c r="O72">
        <v>0.13603236740340599</v>
      </c>
      <c r="P72">
        <v>1.79232693803076E-3</v>
      </c>
      <c r="Q72">
        <v>9989.8351348631804</v>
      </c>
      <c r="R72">
        <v>91.4892413793103</v>
      </c>
      <c r="S72">
        <v>61105.210270813797</v>
      </c>
      <c r="T72">
        <v>13.1525545871608</v>
      </c>
      <c r="U72">
        <v>15.048941435435401</v>
      </c>
      <c r="V72">
        <v>12.3172413793103</v>
      </c>
      <c r="W72">
        <v>111.77959358678601</v>
      </c>
      <c r="X72">
        <v>0.10366051458911001</v>
      </c>
      <c r="Y72">
        <v>0.19291434523145701</v>
      </c>
      <c r="Z72">
        <v>0.30467226385586099</v>
      </c>
      <c r="AA72">
        <v>172.33219111213199</v>
      </c>
      <c r="AB72">
        <v>6.62860343246731</v>
      </c>
      <c r="AC72">
        <v>1.2174649898711201</v>
      </c>
      <c r="AD72">
        <v>3.1418547865567801</v>
      </c>
      <c r="AE72">
        <v>1.3037981887677099</v>
      </c>
      <c r="AF72">
        <v>89.420689655172396</v>
      </c>
      <c r="AG72">
        <v>3.05466245385091E-2</v>
      </c>
      <c r="AH72">
        <v>7.8533103448275901</v>
      </c>
      <c r="AI72">
        <v>3.77757848456812</v>
      </c>
      <c r="AJ72">
        <v>-41321.317103448098</v>
      </c>
      <c r="AK72">
        <v>0.44383525033515903</v>
      </c>
      <c r="AL72">
        <v>17414931.470068999</v>
      </c>
      <c r="AM72">
        <v>1376.8162354896599</v>
      </c>
    </row>
    <row r="73" spans="1:39" ht="15" x14ac:dyDescent="0.25">
      <c r="A73" t="s">
        <v>185</v>
      </c>
      <c r="B73">
        <v>628993.44791666698</v>
      </c>
      <c r="C73">
        <v>0.28259078366506601</v>
      </c>
      <c r="D73">
        <v>517698.36458333302</v>
      </c>
      <c r="E73">
        <v>3.5519725547754497E-2</v>
      </c>
      <c r="F73">
        <v>0.69303197433158503</v>
      </c>
      <c r="G73">
        <v>54.6666666666667</v>
      </c>
      <c r="H73">
        <v>45.5332291666667</v>
      </c>
      <c r="I73">
        <v>5.6145833333333304</v>
      </c>
      <c r="J73">
        <v>28.1643749999999</v>
      </c>
      <c r="K73">
        <v>12525.8936614053</v>
      </c>
      <c r="L73">
        <v>1360.5151586249999</v>
      </c>
      <c r="M73">
        <v>1627.9658773779599</v>
      </c>
      <c r="N73">
        <v>0.40926024820093398</v>
      </c>
      <c r="O73">
        <v>0.14717119486828101</v>
      </c>
      <c r="P73">
        <v>3.8573107905590198E-3</v>
      </c>
      <c r="Q73">
        <v>10468.0745699132</v>
      </c>
      <c r="R73">
        <v>88.383750000000006</v>
      </c>
      <c r="S73">
        <v>61419.965861465898</v>
      </c>
      <c r="T73">
        <v>13.0855737998595</v>
      </c>
      <c r="U73">
        <v>15.393272616572601</v>
      </c>
      <c r="V73">
        <v>13</v>
      </c>
      <c r="W73">
        <v>104.655012201923</v>
      </c>
      <c r="X73">
        <v>0.10978038213588</v>
      </c>
      <c r="Y73">
        <v>0.168759293531453</v>
      </c>
      <c r="Z73">
        <v>0.28192811418010999</v>
      </c>
      <c r="AA73">
        <v>190.832799635295</v>
      </c>
      <c r="AB73">
        <v>6.2636469598991704</v>
      </c>
      <c r="AC73">
        <v>1.5500986576778399</v>
      </c>
      <c r="AD73">
        <v>2.85688262159649</v>
      </c>
      <c r="AE73">
        <v>1.0165005845828401</v>
      </c>
      <c r="AF73">
        <v>88.3333333333333</v>
      </c>
      <c r="AG73">
        <v>0.143309569373201</v>
      </c>
      <c r="AH73">
        <v>3.2598958333333301</v>
      </c>
      <c r="AI73">
        <v>3.86917946601005</v>
      </c>
      <c r="AJ73">
        <v>-6585.6769791670404</v>
      </c>
      <c r="AK73">
        <v>0.51414475735651499</v>
      </c>
      <c r="AL73">
        <v>17041668.201666702</v>
      </c>
      <c r="AM73">
        <v>1360.5151586249999</v>
      </c>
    </row>
    <row r="74" spans="1:39" ht="15" x14ac:dyDescent="0.25">
      <c r="A74" t="s">
        <v>250</v>
      </c>
      <c r="B74">
        <v>882736.97916666698</v>
      </c>
      <c r="C74">
        <v>0.35206623161413902</v>
      </c>
      <c r="D74">
        <v>944842.15625</v>
      </c>
      <c r="E74">
        <v>3.8061722496819401E-3</v>
      </c>
      <c r="F74">
        <v>0.63390222567112198</v>
      </c>
      <c r="G74">
        <v>21.578125</v>
      </c>
      <c r="H74">
        <v>64.302343749999807</v>
      </c>
      <c r="I74">
        <v>13.031041666666599</v>
      </c>
      <c r="J74">
        <v>10.864791666667699</v>
      </c>
      <c r="K74">
        <v>12256.6923143886</v>
      </c>
      <c r="L74">
        <v>1175.8333624218801</v>
      </c>
      <c r="M74">
        <v>1548.72511240724</v>
      </c>
      <c r="N74">
        <v>0.65398675496316505</v>
      </c>
      <c r="O74">
        <v>0.15990092009635701</v>
      </c>
      <c r="P74">
        <v>3.5251956250521902E-3</v>
      </c>
      <c r="Q74">
        <v>9305.6073158115705</v>
      </c>
      <c r="R74">
        <v>92.941770833333294</v>
      </c>
      <c r="S74">
        <v>54797.743976683501</v>
      </c>
      <c r="T74">
        <v>14.3545297739064</v>
      </c>
      <c r="U74">
        <v>12.6512907154569</v>
      </c>
      <c r="V74">
        <v>9.9395833333333101</v>
      </c>
      <c r="W74">
        <v>118.29805364965399</v>
      </c>
      <c r="X74">
        <v>0.105490559466622</v>
      </c>
      <c r="Y74">
        <v>0.18100689193011599</v>
      </c>
      <c r="Z74">
        <v>0.28985558631393998</v>
      </c>
      <c r="AA74">
        <v>168.085117209624</v>
      </c>
      <c r="AB74">
        <v>7.1908854513189899</v>
      </c>
      <c r="AC74">
        <v>1.6376857372553999</v>
      </c>
      <c r="AD74">
        <v>4.2132219756993496</v>
      </c>
      <c r="AE74">
        <v>0.88843544371830097</v>
      </c>
      <c r="AF74">
        <v>65.078125</v>
      </c>
      <c r="AG74">
        <v>8.2378289983093406E-2</v>
      </c>
      <c r="AH74">
        <v>6.6674479166666698</v>
      </c>
      <c r="AI74">
        <v>2.94862566794782</v>
      </c>
      <c r="AJ74">
        <v>70461.002343750006</v>
      </c>
      <c r="AK74">
        <v>0.45528241747147002</v>
      </c>
      <c r="AL74">
        <v>14411827.7361979</v>
      </c>
      <c r="AM74">
        <v>1175.8333624218801</v>
      </c>
    </row>
    <row r="75" spans="1:39" ht="15" x14ac:dyDescent="0.25">
      <c r="A75" t="s">
        <v>181</v>
      </c>
      <c r="B75">
        <v>216751.076271186</v>
      </c>
      <c r="C75">
        <v>0.483149249916006</v>
      </c>
      <c r="D75">
        <v>217602.43220339</v>
      </c>
      <c r="E75">
        <v>0</v>
      </c>
      <c r="F75">
        <v>0.64762324004621297</v>
      </c>
      <c r="G75">
        <v>20.822033898305101</v>
      </c>
      <c r="H75">
        <v>53.019322033898298</v>
      </c>
      <c r="I75">
        <v>1.2757627118644099</v>
      </c>
      <c r="J75">
        <v>28.425593220339</v>
      </c>
      <c r="K75">
        <v>11629.036660084301</v>
      </c>
      <c r="L75">
        <v>1158.72133402542</v>
      </c>
      <c r="M75">
        <v>1401.4364544648099</v>
      </c>
      <c r="N75">
        <v>0.39589208791354102</v>
      </c>
      <c r="O75">
        <v>0.14981349399650801</v>
      </c>
      <c r="P75">
        <v>2.7768005467893701E-3</v>
      </c>
      <c r="Q75">
        <v>9615.0009722340001</v>
      </c>
      <c r="R75">
        <v>77.866949152542404</v>
      </c>
      <c r="S75">
        <v>57795.1733661287</v>
      </c>
      <c r="T75">
        <v>14.1341706300404</v>
      </c>
      <c r="U75">
        <v>14.880785065246</v>
      </c>
      <c r="V75">
        <v>10.0352542372881</v>
      </c>
      <c r="W75">
        <v>115.465070104547</v>
      </c>
      <c r="X75">
        <v>0.118088036554697</v>
      </c>
      <c r="Y75">
        <v>0.14236240631516101</v>
      </c>
      <c r="Z75">
        <v>0.26493491534884001</v>
      </c>
      <c r="AA75">
        <v>172.94620521997001</v>
      </c>
      <c r="AB75">
        <v>6.5956976395350502</v>
      </c>
      <c r="AC75">
        <v>1.3342027363385001</v>
      </c>
      <c r="AD75">
        <v>3.0677661463619001</v>
      </c>
      <c r="AE75">
        <v>1.1429067735473899</v>
      </c>
      <c r="AF75">
        <v>64</v>
      </c>
      <c r="AG75">
        <v>0.113683863846032</v>
      </c>
      <c r="AH75">
        <v>6.9583898305084704</v>
      </c>
      <c r="AI75">
        <v>3.0160449430649101</v>
      </c>
      <c r="AJ75">
        <v>88631.0022033899</v>
      </c>
      <c r="AK75">
        <v>0.50516200836661096</v>
      </c>
      <c r="AL75">
        <v>13474812.8722034</v>
      </c>
      <c r="AM75">
        <v>1158.72133402542</v>
      </c>
    </row>
    <row r="76" spans="1:39" ht="15" x14ac:dyDescent="0.25">
      <c r="A76" t="s">
        <v>289</v>
      </c>
      <c r="B76">
        <v>82507.193103448299</v>
      </c>
      <c r="C76">
        <v>0.58093206210126802</v>
      </c>
      <c r="D76">
        <v>92210.441379310301</v>
      </c>
      <c r="E76">
        <v>0</v>
      </c>
      <c r="F76">
        <v>0.73243289294706604</v>
      </c>
      <c r="G76">
        <v>35.910344827586201</v>
      </c>
      <c r="H76">
        <v>19.858482758620699</v>
      </c>
      <c r="I76">
        <v>0</v>
      </c>
      <c r="J76">
        <v>8.2995862068969206</v>
      </c>
      <c r="K76">
        <v>12370.410962572199</v>
      </c>
      <c r="L76">
        <v>1011.09669431034</v>
      </c>
      <c r="M76">
        <v>1219.08391401169</v>
      </c>
      <c r="N76">
        <v>0.34155085888612602</v>
      </c>
      <c r="O76">
        <v>0.16010342415446299</v>
      </c>
      <c r="P76">
        <v>8.5908192633795295E-3</v>
      </c>
      <c r="Q76">
        <v>10259.9021181058</v>
      </c>
      <c r="R76">
        <v>63.841310344827498</v>
      </c>
      <c r="S76">
        <v>64225.737936413403</v>
      </c>
      <c r="T76">
        <v>16.205375613455299</v>
      </c>
      <c r="U76">
        <v>15.837655725565201</v>
      </c>
      <c r="V76">
        <v>9.0055862068965506</v>
      </c>
      <c r="W76">
        <v>112.274389593433</v>
      </c>
      <c r="X76">
        <v>0.11074935652934501</v>
      </c>
      <c r="Y76">
        <v>0.20098668854087801</v>
      </c>
      <c r="Z76">
        <v>0.32139528777474602</v>
      </c>
      <c r="AA76">
        <v>173.24935998519501</v>
      </c>
      <c r="AB76">
        <v>6.9459956695137599</v>
      </c>
      <c r="AC76">
        <v>1.1030039603669599</v>
      </c>
      <c r="AD76">
        <v>3.43996821367816</v>
      </c>
      <c r="AE76">
        <v>1.1564522225835101</v>
      </c>
      <c r="AF76">
        <v>58.089655172413799</v>
      </c>
      <c r="AG76">
        <v>0.181181336855505</v>
      </c>
      <c r="AH76">
        <v>5.3093793103448297</v>
      </c>
      <c r="AI76">
        <v>3.6608833128707001</v>
      </c>
      <c r="AJ76">
        <v>2669.9614482768802</v>
      </c>
      <c r="AK76">
        <v>0.55955443532791205</v>
      </c>
      <c r="AL76">
        <v>12507681.6315173</v>
      </c>
      <c r="AM76">
        <v>1011.09669431034</v>
      </c>
    </row>
    <row r="77" spans="1:39" ht="15" x14ac:dyDescent="0.25">
      <c r="A77" t="s">
        <v>100</v>
      </c>
      <c r="B77">
        <v>1863482.9444444401</v>
      </c>
      <c r="C77">
        <v>0.40010338851411298</v>
      </c>
      <c r="D77">
        <v>1384536.63131313</v>
      </c>
      <c r="E77">
        <v>3.2011272301228398E-3</v>
      </c>
      <c r="F77">
        <v>0.71506808039033698</v>
      </c>
      <c r="G77">
        <v>107.674242424242</v>
      </c>
      <c r="H77">
        <v>92.973611111110998</v>
      </c>
      <c r="I77">
        <v>26.410378787878798</v>
      </c>
      <c r="J77">
        <v>-13.232146464646</v>
      </c>
      <c r="K77">
        <v>12152.5472214848</v>
      </c>
      <c r="L77">
        <v>2969.1375791414198</v>
      </c>
      <c r="M77">
        <v>3724.8709339095299</v>
      </c>
      <c r="N77">
        <v>0.52868409725577203</v>
      </c>
      <c r="O77">
        <v>0.14015929988630799</v>
      </c>
      <c r="P77">
        <v>9.9106450814780596E-3</v>
      </c>
      <c r="Q77">
        <v>9686.9355416107192</v>
      </c>
      <c r="R77">
        <v>187.87419191919199</v>
      </c>
      <c r="S77">
        <v>63888.101593076302</v>
      </c>
      <c r="T77">
        <v>16.332025864073501</v>
      </c>
      <c r="U77">
        <v>15.80386081138</v>
      </c>
      <c r="V77">
        <v>21.043333333333301</v>
      </c>
      <c r="W77">
        <v>141.096352564933</v>
      </c>
      <c r="X77">
        <v>0.11427265121342201</v>
      </c>
      <c r="Y77">
        <v>0.17127002302455599</v>
      </c>
      <c r="Z77">
        <v>0.28955525730169701</v>
      </c>
      <c r="AA77">
        <v>159.732422374289</v>
      </c>
      <c r="AB77">
        <v>8.01656636691947</v>
      </c>
      <c r="AC77">
        <v>1.23733588266586</v>
      </c>
      <c r="AD77">
        <v>3.7550923444442801</v>
      </c>
      <c r="AE77">
        <v>0.99533919061924003</v>
      </c>
      <c r="AF77">
        <v>40.7424242424242</v>
      </c>
      <c r="AG77">
        <v>0.113357554229471</v>
      </c>
      <c r="AH77">
        <v>38.017070707070701</v>
      </c>
      <c r="AI77">
        <v>3.2402207437474702</v>
      </c>
      <c r="AJ77">
        <v>79133.584116162499</v>
      </c>
      <c r="AK77">
        <v>0.47338401082064202</v>
      </c>
      <c r="AL77">
        <v>36082584.637601003</v>
      </c>
      <c r="AM77">
        <v>2969.1375791414198</v>
      </c>
    </row>
    <row r="78" spans="1:39" ht="15" x14ac:dyDescent="0.25">
      <c r="A78" t="s">
        <v>98</v>
      </c>
      <c r="B78">
        <v>719010.369369369</v>
      </c>
      <c r="C78">
        <v>0.32883939758700398</v>
      </c>
      <c r="D78">
        <v>710657.49249249301</v>
      </c>
      <c r="E78">
        <v>5.2525896200877401E-3</v>
      </c>
      <c r="F78">
        <v>0.76184273874319097</v>
      </c>
      <c r="G78">
        <v>107.570342205323</v>
      </c>
      <c r="H78">
        <v>124.615435435435</v>
      </c>
      <c r="I78">
        <v>38.422252252252299</v>
      </c>
      <c r="J78">
        <v>48.823303303303199</v>
      </c>
      <c r="K78">
        <v>13645.5146563053</v>
      </c>
      <c r="L78">
        <v>3512.0227345315302</v>
      </c>
      <c r="M78">
        <v>4374.2096860328002</v>
      </c>
      <c r="N78">
        <v>0.36944523161626802</v>
      </c>
      <c r="O78">
        <v>0.15141064044490701</v>
      </c>
      <c r="P78">
        <v>2.69721658907323E-2</v>
      </c>
      <c r="Q78">
        <v>10955.889437662399</v>
      </c>
      <c r="R78">
        <v>233.02747747747699</v>
      </c>
      <c r="S78">
        <v>72141.552695908205</v>
      </c>
      <c r="T78">
        <v>15.279591072725299</v>
      </c>
      <c r="U78">
        <v>15.0712816039944</v>
      </c>
      <c r="V78">
        <v>24.679219219219199</v>
      </c>
      <c r="W78">
        <v>142.306881888569</v>
      </c>
      <c r="X78">
        <v>0.11128257447942901</v>
      </c>
      <c r="Y78">
        <v>0.15788036084655899</v>
      </c>
      <c r="Z78">
        <v>0.28466134962217299</v>
      </c>
      <c r="AA78">
        <v>177.69881958851801</v>
      </c>
      <c r="AB78">
        <v>6.4065210225990201</v>
      </c>
      <c r="AC78">
        <v>1.05741276002312</v>
      </c>
      <c r="AD78">
        <v>3.2838790611679398</v>
      </c>
      <c r="AE78">
        <v>0.83188541885372702</v>
      </c>
      <c r="AF78">
        <v>23.7801204819277</v>
      </c>
      <c r="AG78">
        <v>0.114264116111434</v>
      </c>
      <c r="AH78">
        <v>38.951024096385503</v>
      </c>
      <c r="AI78">
        <v>3.88831565446961</v>
      </c>
      <c r="AJ78">
        <v>-112939.591681682</v>
      </c>
      <c r="AK78">
        <v>0.30056527397438598</v>
      </c>
      <c r="AL78">
        <v>47923357.697327301</v>
      </c>
      <c r="AM78">
        <v>3512.0227345315302</v>
      </c>
    </row>
    <row r="79" spans="1:39" ht="15" x14ac:dyDescent="0.25">
      <c r="A79" t="s">
        <v>192</v>
      </c>
      <c r="B79">
        <v>1221786.2684729099</v>
      </c>
      <c r="C79">
        <v>0.40477256897210001</v>
      </c>
      <c r="D79">
        <v>1282353.1896551701</v>
      </c>
      <c r="E79">
        <v>3.3689877969929598E-3</v>
      </c>
      <c r="F79">
        <v>0.67212747583050703</v>
      </c>
      <c r="G79">
        <v>32.2068965517241</v>
      </c>
      <c r="H79">
        <v>89.792709359605894</v>
      </c>
      <c r="I79">
        <v>26.210492610837399</v>
      </c>
      <c r="J79">
        <v>21.0089655172414</v>
      </c>
      <c r="K79">
        <v>12975.089623170699</v>
      </c>
      <c r="L79">
        <v>1413.8607543472899</v>
      </c>
      <c r="M79">
        <v>1775.9859086761901</v>
      </c>
      <c r="N79">
        <v>0.56898357526714505</v>
      </c>
      <c r="O79">
        <v>0.14474592114490001</v>
      </c>
      <c r="P79">
        <v>4.5787410541547804E-3</v>
      </c>
      <c r="Q79">
        <v>10329.456958368601</v>
      </c>
      <c r="R79">
        <v>97.368251231526997</v>
      </c>
      <c r="S79">
        <v>60653.916590335</v>
      </c>
      <c r="T79">
        <v>16.345517790744601</v>
      </c>
      <c r="U79">
        <v>14.5207573974533</v>
      </c>
      <c r="V79">
        <v>11.310246305418699</v>
      </c>
      <c r="W79">
        <v>125.007070241248</v>
      </c>
      <c r="X79">
        <v>0.11239348581803001</v>
      </c>
      <c r="Y79">
        <v>0.17528680981047001</v>
      </c>
      <c r="Z79">
        <v>0.29083348138165299</v>
      </c>
      <c r="AA79">
        <v>202.64245848176901</v>
      </c>
      <c r="AB79">
        <v>7.4229049569387699</v>
      </c>
      <c r="AC79">
        <v>1.29999709376541</v>
      </c>
      <c r="AD79">
        <v>3.5038413558524102</v>
      </c>
      <c r="AE79">
        <v>0.89288711526647102</v>
      </c>
      <c r="AF79">
        <v>34.931034482758598</v>
      </c>
      <c r="AG79">
        <v>0.109546680787908</v>
      </c>
      <c r="AH79">
        <v>12.892216748768501</v>
      </c>
      <c r="AI79">
        <v>3.0071952191070701</v>
      </c>
      <c r="AJ79">
        <v>49320.908374384402</v>
      </c>
      <c r="AK79">
        <v>0.48903641346621202</v>
      </c>
      <c r="AL79">
        <v>18344970.0023399</v>
      </c>
      <c r="AM79">
        <v>1413.8607543472899</v>
      </c>
    </row>
    <row r="80" spans="1:39" ht="15" x14ac:dyDescent="0.25">
      <c r="A80" t="s">
        <v>149</v>
      </c>
      <c r="B80">
        <v>1361234.44</v>
      </c>
      <c r="C80">
        <v>0.31484360496942598</v>
      </c>
      <c r="D80">
        <v>1340082.44</v>
      </c>
      <c r="E80">
        <v>1.9627125525472501E-2</v>
      </c>
      <c r="F80">
        <v>0.71298660367574296</v>
      </c>
      <c r="G80">
        <v>80.426666666666705</v>
      </c>
      <c r="H80">
        <v>59.470999999999997</v>
      </c>
      <c r="I80">
        <v>4.8308</v>
      </c>
      <c r="J80">
        <v>-15.7271333333332</v>
      </c>
      <c r="K80">
        <v>11339.9792973453</v>
      </c>
      <c r="L80">
        <v>1899.5409162733299</v>
      </c>
      <c r="M80">
        <v>2325.0774532832602</v>
      </c>
      <c r="N80">
        <v>0.44771639247891898</v>
      </c>
      <c r="O80">
        <v>0.14760642160672499</v>
      </c>
      <c r="P80">
        <v>6.34015812530868E-2</v>
      </c>
      <c r="Q80">
        <v>9264.5320845471597</v>
      </c>
      <c r="R80">
        <v>123.942733333333</v>
      </c>
      <c r="S80">
        <v>61717.323538128599</v>
      </c>
      <c r="T80">
        <v>16.3296382576684</v>
      </c>
      <c r="U80">
        <v>15.325956312135499</v>
      </c>
      <c r="V80">
        <v>13.4946</v>
      </c>
      <c r="W80">
        <v>140.76303975466701</v>
      </c>
      <c r="X80">
        <v>0.10722249101034199</v>
      </c>
      <c r="Y80">
        <v>0.18294908960429099</v>
      </c>
      <c r="Z80">
        <v>0.29411491539069501</v>
      </c>
      <c r="AA80">
        <v>151.35450757441299</v>
      </c>
      <c r="AB80">
        <v>7.1853105729838704</v>
      </c>
      <c r="AC80">
        <v>1.52014533614039</v>
      </c>
      <c r="AD80">
        <v>3.74678801381416</v>
      </c>
      <c r="AE80">
        <v>1.4463655400583799</v>
      </c>
      <c r="AF80">
        <v>73.8</v>
      </c>
      <c r="AG80">
        <v>0.11628264677047299</v>
      </c>
      <c r="AH80">
        <v>8.1375333333333302</v>
      </c>
      <c r="AI80">
        <v>3.3679869651019501</v>
      </c>
      <c r="AJ80">
        <v>-2391.6893333328198</v>
      </c>
      <c r="AK80">
        <v>0.37797817033001702</v>
      </c>
      <c r="AL80">
        <v>21540754.664999999</v>
      </c>
      <c r="AM80">
        <v>1899.5409162733299</v>
      </c>
    </row>
    <row r="81" spans="1:39" ht="15" x14ac:dyDescent="0.25">
      <c r="A81" t="s">
        <v>371</v>
      </c>
      <c r="B81">
        <v>1110373.8500000001</v>
      </c>
      <c r="C81">
        <v>0.55770643365189299</v>
      </c>
      <c r="D81">
        <v>1120188.5</v>
      </c>
      <c r="E81">
        <v>0</v>
      </c>
      <c r="F81">
        <v>0.79497043150534097</v>
      </c>
      <c r="G81">
        <v>126.8</v>
      </c>
      <c r="H81">
        <v>44.478000000000002</v>
      </c>
      <c r="I81">
        <v>2.8</v>
      </c>
      <c r="J81">
        <v>82.292250000000095</v>
      </c>
      <c r="K81">
        <v>12232.8003471556</v>
      </c>
      <c r="L81">
        <v>2201.5959619999999</v>
      </c>
      <c r="M81">
        <v>2670.4252359419402</v>
      </c>
      <c r="N81">
        <v>0.25520401075980897</v>
      </c>
      <c r="O81">
        <v>0.15841357509266701</v>
      </c>
      <c r="P81">
        <v>5.2452877136954E-3</v>
      </c>
      <c r="Q81">
        <v>10085.1667688612</v>
      </c>
      <c r="R81">
        <v>140.50375</v>
      </c>
      <c r="S81">
        <v>66924.958912128801</v>
      </c>
      <c r="T81">
        <v>14.373281851907899</v>
      </c>
      <c r="U81">
        <v>15.6693039296104</v>
      </c>
      <c r="V81">
        <v>17.598749999999999</v>
      </c>
      <c r="W81">
        <v>125.099564571347</v>
      </c>
      <c r="X81">
        <v>0.121499726545566</v>
      </c>
      <c r="Y81">
        <v>0.1519383875143</v>
      </c>
      <c r="Z81">
        <v>0.28403712106524698</v>
      </c>
      <c r="AA81">
        <v>220.08936170096399</v>
      </c>
      <c r="AB81">
        <v>5.8946475193316799</v>
      </c>
      <c r="AC81">
        <v>0.99167607956572201</v>
      </c>
      <c r="AD81">
        <v>2.5972208977916198</v>
      </c>
      <c r="AE81">
        <v>1.1029380757163501</v>
      </c>
      <c r="AF81">
        <v>153.47499999999999</v>
      </c>
      <c r="AG81">
        <v>7.5648414985590804E-4</v>
      </c>
      <c r="AH81">
        <v>3.1492499999999999</v>
      </c>
      <c r="AI81">
        <v>3.6418267008097001</v>
      </c>
      <c r="AJ81">
        <v>-51540.913249999998</v>
      </c>
      <c r="AK81">
        <v>0.35006315972198798</v>
      </c>
      <c r="AL81">
        <v>26931683.848250002</v>
      </c>
      <c r="AM81">
        <v>2201.5959619999999</v>
      </c>
    </row>
    <row r="82" spans="1:39" ht="15" x14ac:dyDescent="0.25">
      <c r="A82" t="s">
        <v>311</v>
      </c>
      <c r="B82">
        <v>-321099.32989690697</v>
      </c>
      <c r="C82">
        <v>0.50856688052222199</v>
      </c>
      <c r="D82">
        <v>-229274.50515463899</v>
      </c>
      <c r="E82">
        <v>1.0194352782737801E-3</v>
      </c>
      <c r="F82">
        <v>0.73135831401732898</v>
      </c>
      <c r="G82">
        <v>65.773195876288696</v>
      </c>
      <c r="H82">
        <v>25.6178350515464</v>
      </c>
      <c r="I82">
        <v>0</v>
      </c>
      <c r="J82">
        <v>-45.321855670102998</v>
      </c>
      <c r="K82">
        <v>12341.7209768631</v>
      </c>
      <c r="L82">
        <v>1355.21104231959</v>
      </c>
      <c r="M82">
        <v>1654.2817622093301</v>
      </c>
      <c r="N82">
        <v>0.36368930824349299</v>
      </c>
      <c r="O82">
        <v>0.169956881103522</v>
      </c>
      <c r="P82">
        <v>7.2524503467679396E-3</v>
      </c>
      <c r="Q82">
        <v>10110.512568750501</v>
      </c>
      <c r="R82">
        <v>100.529072164948</v>
      </c>
      <c r="S82">
        <v>55925.981522501497</v>
      </c>
      <c r="T82">
        <v>14.2465840522104</v>
      </c>
      <c r="U82">
        <v>13.4807873298179</v>
      </c>
      <c r="V82">
        <v>10.072164948453601</v>
      </c>
      <c r="W82">
        <v>134.550123955988</v>
      </c>
      <c r="X82">
        <v>0.112199887124992</v>
      </c>
      <c r="Y82">
        <v>0.156692242225281</v>
      </c>
      <c r="Z82">
        <v>0.29474897150514201</v>
      </c>
      <c r="AA82">
        <v>207.037134104986</v>
      </c>
      <c r="AB82">
        <v>5.1354875683435797</v>
      </c>
      <c r="AC82">
        <v>1.2010613519965601</v>
      </c>
      <c r="AD82">
        <v>3.1245613658118798</v>
      </c>
      <c r="AE82">
        <v>0.84371607372707702</v>
      </c>
      <c r="AF82">
        <v>107.11340206185599</v>
      </c>
      <c r="AG82">
        <v>1.60338400605743E-2</v>
      </c>
      <c r="AH82">
        <v>2.1188888888888902</v>
      </c>
      <c r="AI82">
        <v>3.5691986067430901</v>
      </c>
      <c r="AJ82">
        <v>-2045.0095876288799</v>
      </c>
      <c r="AK82">
        <v>0.51487405234772898</v>
      </c>
      <c r="AL82">
        <v>16725636.5490722</v>
      </c>
      <c r="AM82">
        <v>1355.21104231959</v>
      </c>
    </row>
    <row r="83" spans="1:39" ht="15" x14ac:dyDescent="0.25">
      <c r="A83" t="s">
        <v>755</v>
      </c>
      <c r="B83">
        <v>1342931</v>
      </c>
      <c r="C83">
        <v>0.81087711016685204</v>
      </c>
      <c r="D83">
        <v>-457069</v>
      </c>
      <c r="E83">
        <v>0</v>
      </c>
      <c r="F83">
        <v>0.763128951746739</v>
      </c>
      <c r="G83">
        <v>124</v>
      </c>
      <c r="H83">
        <v>48.42</v>
      </c>
      <c r="I83">
        <v>0</v>
      </c>
      <c r="J83">
        <v>-94.99</v>
      </c>
      <c r="K83">
        <v>15449.741377713601</v>
      </c>
      <c r="L83">
        <v>1800.9209739999999</v>
      </c>
      <c r="M83">
        <v>2548.7010434235099</v>
      </c>
      <c r="N83">
        <v>0.99452044473773804</v>
      </c>
      <c r="O83">
        <v>0.19180565776452599</v>
      </c>
      <c r="P83">
        <v>1.1105428993687799E-3</v>
      </c>
      <c r="Q83">
        <v>10916.840702755</v>
      </c>
      <c r="R83">
        <v>137.86000000000001</v>
      </c>
      <c r="S83">
        <v>60249.027999419697</v>
      </c>
      <c r="T83">
        <v>16.175830552734698</v>
      </c>
      <c r="U83">
        <v>13.0634047149282</v>
      </c>
      <c r="V83">
        <v>16.2</v>
      </c>
      <c r="W83">
        <v>111.167961358025</v>
      </c>
      <c r="X83">
        <v>9.5910694213919304E-2</v>
      </c>
      <c r="Y83">
        <v>0.26651235809762502</v>
      </c>
      <c r="Z83">
        <v>0.36323774583194302</v>
      </c>
      <c r="AA83">
        <v>226.79562618054101</v>
      </c>
      <c r="AB83">
        <v>6.0869466581464602</v>
      </c>
      <c r="AC83">
        <v>1.2003982949801799</v>
      </c>
      <c r="AD83">
        <v>3.6115237451676001</v>
      </c>
      <c r="AE83">
        <v>1.9553893976010699</v>
      </c>
      <c r="AF83">
        <v>416</v>
      </c>
      <c r="AG83">
        <v>2.7522935779816501E-2</v>
      </c>
      <c r="AH83">
        <v>2.5099999999999998</v>
      </c>
      <c r="AI83">
        <v>3.8407930061810198</v>
      </c>
      <c r="AJ83">
        <v>49410.989999999802</v>
      </c>
      <c r="AK83">
        <v>0.63228451491422599</v>
      </c>
      <c r="AL83">
        <v>27823763.289999999</v>
      </c>
      <c r="AM83">
        <v>1800.9209739999999</v>
      </c>
    </row>
    <row r="84" spans="1:39" ht="15" x14ac:dyDescent="0.25">
      <c r="A84" t="s">
        <v>183</v>
      </c>
      <c r="B84">
        <v>-553035.81944444403</v>
      </c>
      <c r="C84">
        <v>0.29786345694531902</v>
      </c>
      <c r="D84">
        <v>-774306.90972222202</v>
      </c>
      <c r="E84">
        <v>4.2014779503588102E-3</v>
      </c>
      <c r="F84">
        <v>0.79676536364088202</v>
      </c>
      <c r="G84">
        <v>202.138888888889</v>
      </c>
      <c r="H84">
        <v>95.945763888888905</v>
      </c>
      <c r="I84">
        <v>3.2959027777777798</v>
      </c>
      <c r="J84">
        <v>19.007916666666599</v>
      </c>
      <c r="K84">
        <v>11906.2578539935</v>
      </c>
      <c r="L84">
        <v>4283.8554472361102</v>
      </c>
      <c r="M84">
        <v>5033.3307866012601</v>
      </c>
      <c r="N84">
        <v>0.16346650003234101</v>
      </c>
      <c r="O84">
        <v>0.125281714570701</v>
      </c>
      <c r="P84">
        <v>2.9929988099453401E-2</v>
      </c>
      <c r="Q84">
        <v>10133.386762460001</v>
      </c>
      <c r="R84">
        <v>248.09458333333299</v>
      </c>
      <c r="S84">
        <v>72367.435942329306</v>
      </c>
      <c r="T84">
        <v>15.762077747006201</v>
      </c>
      <c r="U84">
        <v>17.267025300106798</v>
      </c>
      <c r="V84">
        <v>25.963958333333299</v>
      </c>
      <c r="W84">
        <v>164.992386455049</v>
      </c>
      <c r="X84">
        <v>0.111561778041616</v>
      </c>
      <c r="Y84">
        <v>0.16986585000256901</v>
      </c>
      <c r="Z84">
        <v>0.28704197933646203</v>
      </c>
      <c r="AA84">
        <v>161.80543734590299</v>
      </c>
      <c r="AB84">
        <v>5.4277965310373704</v>
      </c>
      <c r="AC84">
        <v>1.01742811209024</v>
      </c>
      <c r="AD84">
        <v>2.7625579445414901</v>
      </c>
      <c r="AE84">
        <v>0.86286085180053995</v>
      </c>
      <c r="AF84">
        <v>38.0833333333333</v>
      </c>
      <c r="AG84">
        <v>4.3333571303078397E-2</v>
      </c>
      <c r="AH84">
        <v>37.021559633027501</v>
      </c>
      <c r="AI84">
        <v>3.55581942049771</v>
      </c>
      <c r="AJ84">
        <v>-10421.5793055554</v>
      </c>
      <c r="AK84">
        <v>0.38760241481086199</v>
      </c>
      <c r="AL84">
        <v>51004687.564027801</v>
      </c>
      <c r="AM84">
        <v>4283.8554472361102</v>
      </c>
    </row>
    <row r="85" spans="1:39" ht="15" x14ac:dyDescent="0.25">
      <c r="A85" t="s">
        <v>119</v>
      </c>
      <c r="B85">
        <v>1580129.53435115</v>
      </c>
      <c r="C85">
        <v>0.57621068271667997</v>
      </c>
      <c r="D85">
        <v>1512909.4961832101</v>
      </c>
      <c r="E85">
        <v>3.8814158321650499E-2</v>
      </c>
      <c r="F85">
        <v>0.63587703442185095</v>
      </c>
      <c r="G85">
        <v>36.709923664122101</v>
      </c>
      <c r="H85">
        <v>30.931068702290101</v>
      </c>
      <c r="I85">
        <v>0.41984732824427501</v>
      </c>
      <c r="J85">
        <v>21.443282442748</v>
      </c>
      <c r="K85">
        <v>12296.744020452399</v>
      </c>
      <c r="L85">
        <v>1185.25891184733</v>
      </c>
      <c r="M85">
        <v>1442.5393279750799</v>
      </c>
      <c r="N85">
        <v>0.412476279019585</v>
      </c>
      <c r="O85">
        <v>0.157720977024076</v>
      </c>
      <c r="P85">
        <v>9.2099723722365804E-4</v>
      </c>
      <c r="Q85">
        <v>10103.589659080901</v>
      </c>
      <c r="R85">
        <v>77.140381679389293</v>
      </c>
      <c r="S85">
        <v>55608.6417248617</v>
      </c>
      <c r="T85">
        <v>16.287149729006</v>
      </c>
      <c r="U85">
        <v>15.364960427257101</v>
      </c>
      <c r="V85">
        <v>10.030534351145</v>
      </c>
      <c r="W85">
        <v>118.16508177473401</v>
      </c>
      <c r="X85">
        <v>0.12551662705556699</v>
      </c>
      <c r="Y85">
        <v>0.19676390213476899</v>
      </c>
      <c r="Z85">
        <v>0.32629535289365003</v>
      </c>
      <c r="AA85">
        <v>208.182896683058</v>
      </c>
      <c r="AB85">
        <v>5.6143721598215102</v>
      </c>
      <c r="AC85">
        <v>0.97828919068492404</v>
      </c>
      <c r="AD85">
        <v>3.3336863037514202</v>
      </c>
      <c r="AE85">
        <v>1.2695402816783301</v>
      </c>
      <c r="AF85">
        <v>109.435114503817</v>
      </c>
      <c r="AG85">
        <v>0.102906908433061</v>
      </c>
      <c r="AH85">
        <v>4.6570992366412201</v>
      </c>
      <c r="AI85">
        <v>2.9908107742283598</v>
      </c>
      <c r="AJ85">
        <v>38105.071755724697</v>
      </c>
      <c r="AK85">
        <v>0.441555714452459</v>
      </c>
      <c r="AL85">
        <v>14574825.436946601</v>
      </c>
      <c r="AM85">
        <v>1185.25891184733</v>
      </c>
    </row>
    <row r="86" spans="1:39" ht="15" x14ac:dyDescent="0.25">
      <c r="A86" t="s">
        <v>267</v>
      </c>
      <c r="B86">
        <v>1613549.52892562</v>
      </c>
      <c r="C86">
        <v>0.53370090805786197</v>
      </c>
      <c r="D86">
        <v>1622999.4917355401</v>
      </c>
      <c r="E86">
        <v>0</v>
      </c>
      <c r="F86">
        <v>0.70901325319438502</v>
      </c>
      <c r="G86">
        <v>106.493087557604</v>
      </c>
      <c r="H86">
        <v>36.064421487603298</v>
      </c>
      <c r="I86">
        <v>7.5415289256198399</v>
      </c>
      <c r="J86">
        <v>34.681694214876003</v>
      </c>
      <c r="K86">
        <v>12121.8686775323</v>
      </c>
      <c r="L86">
        <v>1473.89456910331</v>
      </c>
      <c r="M86">
        <v>1737.2811778090199</v>
      </c>
      <c r="N86">
        <v>0.31933590020581099</v>
      </c>
      <c r="O86">
        <v>0.13095494271976801</v>
      </c>
      <c r="P86">
        <v>1.37664487619763E-2</v>
      </c>
      <c r="Q86">
        <v>10284.0902436591</v>
      </c>
      <c r="R86">
        <v>100.914380165289</v>
      </c>
      <c r="S86">
        <v>60541.9696183001</v>
      </c>
      <c r="T86">
        <v>16.634549867983999</v>
      </c>
      <c r="U86">
        <v>14.605396839272901</v>
      </c>
      <c r="V86">
        <v>11.099710743801699</v>
      </c>
      <c r="W86">
        <v>132.786754819387</v>
      </c>
      <c r="X86">
        <v>0.119656115461234</v>
      </c>
      <c r="Y86">
        <v>0.184820905090571</v>
      </c>
      <c r="Z86">
        <v>0.30884137357714803</v>
      </c>
      <c r="AA86">
        <v>183.18159039281099</v>
      </c>
      <c r="AB86">
        <v>5.9576022093841301</v>
      </c>
      <c r="AC86">
        <v>1.2817574308785</v>
      </c>
      <c r="AD86">
        <v>3.24736343470494</v>
      </c>
      <c r="AE86">
        <v>1.1985759737436299</v>
      </c>
      <c r="AF86">
        <v>59.938016528925601</v>
      </c>
      <c r="AG86">
        <v>7.6103665561958397E-2</v>
      </c>
      <c r="AH86">
        <v>8.5999999999999908</v>
      </c>
      <c r="AI86">
        <v>3.14061748017774</v>
      </c>
      <c r="AJ86">
        <v>67944.250123967096</v>
      </c>
      <c r="AK86">
        <v>0.43140240828317999</v>
      </c>
      <c r="AL86">
        <v>17866356.411198299</v>
      </c>
      <c r="AM86">
        <v>1473.89456910331</v>
      </c>
    </row>
    <row r="87" spans="1:39" ht="15" x14ac:dyDescent="0.25">
      <c r="A87" t="s">
        <v>130</v>
      </c>
      <c r="B87">
        <v>443629.64406779699</v>
      </c>
      <c r="C87">
        <v>0.57747686285614896</v>
      </c>
      <c r="D87">
        <v>438689.80225988699</v>
      </c>
      <c r="E87">
        <v>1.6492583126177299E-3</v>
      </c>
      <c r="F87">
        <v>0.74031506995652596</v>
      </c>
      <c r="G87">
        <v>46.706214689265501</v>
      </c>
      <c r="H87">
        <v>19.579661016949199</v>
      </c>
      <c r="I87">
        <v>0.25988700564971801</v>
      </c>
      <c r="J87">
        <v>-3.2273446327683799</v>
      </c>
      <c r="K87">
        <v>13706.567741197299</v>
      </c>
      <c r="L87">
        <v>811.132233248587</v>
      </c>
      <c r="M87">
        <v>986.55117222908302</v>
      </c>
      <c r="N87">
        <v>0.37213289171916802</v>
      </c>
      <c r="O87">
        <v>0.16331181488591701</v>
      </c>
      <c r="P87">
        <v>3.9717242969960096E-3</v>
      </c>
      <c r="Q87">
        <v>11269.3991097998</v>
      </c>
      <c r="R87">
        <v>63.728135593220301</v>
      </c>
      <c r="S87">
        <v>59952.5869104991</v>
      </c>
      <c r="T87">
        <v>12.4707000429083</v>
      </c>
      <c r="U87">
        <v>12.728008213296601</v>
      </c>
      <c r="V87">
        <v>9.45983050847458</v>
      </c>
      <c r="W87">
        <v>85.744901298383397</v>
      </c>
      <c r="X87">
        <v>0.117580009488846</v>
      </c>
      <c r="Y87">
        <v>0.17328198454034199</v>
      </c>
      <c r="Z87">
        <v>0.29562891967938498</v>
      </c>
      <c r="AA87">
        <v>193.21768260619601</v>
      </c>
      <c r="AB87">
        <v>6.0639055990695896</v>
      </c>
      <c r="AC87">
        <v>1.4254040200875699</v>
      </c>
      <c r="AD87">
        <v>3.1549839059296301</v>
      </c>
      <c r="AE87">
        <v>1.20446934245542</v>
      </c>
      <c r="AF87">
        <v>64.435028248587599</v>
      </c>
      <c r="AG87">
        <v>8.6517115939745495E-2</v>
      </c>
      <c r="AH87">
        <v>5.0538418079095999</v>
      </c>
      <c r="AI87">
        <v>3.9690698960570101</v>
      </c>
      <c r="AJ87">
        <v>24012.015141242999</v>
      </c>
      <c r="AK87">
        <v>0.51683117397219902</v>
      </c>
      <c r="AL87">
        <v>11117838.9020904</v>
      </c>
      <c r="AM87">
        <v>811.132233248587</v>
      </c>
    </row>
    <row r="88" spans="1:39" ht="15" x14ac:dyDescent="0.25">
      <c r="A88" t="s">
        <v>124</v>
      </c>
      <c r="B88">
        <v>2214438.2215568898</v>
      </c>
      <c r="C88">
        <v>0.42562650449191097</v>
      </c>
      <c r="D88">
        <v>2255486.2335329298</v>
      </c>
      <c r="E88">
        <v>4.4844828184939303E-3</v>
      </c>
      <c r="F88">
        <v>0.73604141530684097</v>
      </c>
      <c r="G88">
        <v>67.850299401197603</v>
      </c>
      <c r="H88">
        <v>51.0447904191617</v>
      </c>
      <c r="I88">
        <v>1.76359281437126</v>
      </c>
      <c r="J88">
        <v>68.973712574850296</v>
      </c>
      <c r="K88">
        <v>12545.533119743</v>
      </c>
      <c r="L88">
        <v>2033.8229984131699</v>
      </c>
      <c r="M88">
        <v>2395.4949652134101</v>
      </c>
      <c r="N88">
        <v>0.236928877717964</v>
      </c>
      <c r="O88">
        <v>0.121773737749234</v>
      </c>
      <c r="P88">
        <v>7.8641888159999198E-3</v>
      </c>
      <c r="Q88">
        <v>10651.4078120862</v>
      </c>
      <c r="R88">
        <v>131.83880239521</v>
      </c>
      <c r="S88">
        <v>68342.650639866799</v>
      </c>
      <c r="T88">
        <v>14.131528794917401</v>
      </c>
      <c r="U88">
        <v>15.4265888453419</v>
      </c>
      <c r="V88">
        <v>15.653712574850299</v>
      </c>
      <c r="W88">
        <v>129.92591940654199</v>
      </c>
      <c r="X88">
        <v>0.11329694069707601</v>
      </c>
      <c r="Y88">
        <v>0.15998228829870301</v>
      </c>
      <c r="Z88">
        <v>0.27769120623305898</v>
      </c>
      <c r="AA88">
        <v>144.16557571716899</v>
      </c>
      <c r="AB88">
        <v>7.9920944963969003</v>
      </c>
      <c r="AC88">
        <v>1.47830883215942</v>
      </c>
      <c r="AD88">
        <v>4.1017226291029996</v>
      </c>
      <c r="AE88">
        <v>1.06096848428607</v>
      </c>
      <c r="AF88">
        <v>58.239520958083801</v>
      </c>
      <c r="AG88">
        <v>5.6700534759624298E-2</v>
      </c>
      <c r="AH88">
        <v>16.364011976047902</v>
      </c>
      <c r="AI88">
        <v>3.4843122223593799</v>
      </c>
      <c r="AJ88">
        <v>-3048.218083833</v>
      </c>
      <c r="AK88">
        <v>0.34462344774310899</v>
      </c>
      <c r="AL88">
        <v>25515393.786287401</v>
      </c>
      <c r="AM88">
        <v>2033.8229984131699</v>
      </c>
    </row>
    <row r="89" spans="1:39" ht="15" x14ac:dyDescent="0.25">
      <c r="A89" t="s">
        <v>347</v>
      </c>
      <c r="B89">
        <v>1245434.8510638301</v>
      </c>
      <c r="C89">
        <v>0.37834263344290903</v>
      </c>
      <c r="D89">
        <v>1354034.2765957401</v>
      </c>
      <c r="E89">
        <v>1.52229876694183E-3</v>
      </c>
      <c r="F89">
        <v>0.64292475715679498</v>
      </c>
      <c r="G89">
        <v>25.851063829787201</v>
      </c>
      <c r="H89">
        <v>31.9329787234043</v>
      </c>
      <c r="I89">
        <v>1.40425531914894</v>
      </c>
      <c r="J89">
        <v>31.841489361702202</v>
      </c>
      <c r="K89">
        <v>13069.4343678431</v>
      </c>
      <c r="L89">
        <v>961.042038361702</v>
      </c>
      <c r="M89">
        <v>1172.0055516115999</v>
      </c>
      <c r="N89">
        <v>0.244276122888471</v>
      </c>
      <c r="O89">
        <v>0.16595280817729199</v>
      </c>
      <c r="P89">
        <v>8.8608650713177702E-3</v>
      </c>
      <c r="Q89">
        <v>10716.9081476065</v>
      </c>
      <c r="R89">
        <v>60.422978723404199</v>
      </c>
      <c r="S89">
        <v>60852.589898164697</v>
      </c>
      <c r="T89">
        <v>16.624998239362199</v>
      </c>
      <c r="U89">
        <v>15.905240997154801</v>
      </c>
      <c r="V89">
        <v>7.5744680851063801</v>
      </c>
      <c r="W89">
        <v>126.87914551404501</v>
      </c>
      <c r="X89">
        <v>0.118363862547955</v>
      </c>
      <c r="Y89">
        <v>0.17706711496371499</v>
      </c>
      <c r="Z89">
        <v>0.299975774590793</v>
      </c>
      <c r="AA89">
        <v>187.01437988857299</v>
      </c>
      <c r="AB89">
        <v>7.6142543251956099</v>
      </c>
      <c r="AC89">
        <v>1.32439619033323</v>
      </c>
      <c r="AD89">
        <v>3.20176961064716</v>
      </c>
      <c r="AE89">
        <v>1.3515139338419799</v>
      </c>
      <c r="AF89">
        <v>131.97872340425499</v>
      </c>
      <c r="AG89">
        <v>2.9360779581372301E-2</v>
      </c>
      <c r="AH89">
        <v>2.76297872340426</v>
      </c>
      <c r="AI89">
        <v>4.0148741559811896</v>
      </c>
      <c r="AJ89">
        <v>-43184.446382978596</v>
      </c>
      <c r="AK89">
        <v>0.47359841960673299</v>
      </c>
      <c r="AL89">
        <v>12560275.845106401</v>
      </c>
      <c r="AM89">
        <v>961.042038361702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8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/>
    </sheetView>
  </sheetViews>
  <sheetFormatPr defaultColWidth="9.140625" defaultRowHeight="12.75" x14ac:dyDescent="0.2"/>
  <cols>
    <col min="1" max="1" width="9.140625" style="35"/>
    <col min="2" max="12" width="9.42578125" style="35" bestFit="1" customWidth="1"/>
    <col min="13" max="13" width="9.42578125" style="35" customWidth="1"/>
    <col min="14" max="37" width="9.42578125" style="35" bestFit="1" customWidth="1"/>
    <col min="38" max="38" width="10" style="35" bestFit="1" customWidth="1"/>
    <col min="39" max="39" width="9.42578125" style="35" bestFit="1" customWidth="1"/>
    <col min="40" max="16384" width="9.140625" style="35"/>
  </cols>
  <sheetData>
    <row r="1" spans="1:39" x14ac:dyDescent="0.2">
      <c r="A1" s="34" t="s">
        <v>1451</v>
      </c>
      <c r="B1" s="34" t="s">
        <v>1430</v>
      </c>
      <c r="C1" s="34" t="s">
        <v>67</v>
      </c>
      <c r="D1" s="34" t="s">
        <v>1431</v>
      </c>
      <c r="E1" s="34" t="s">
        <v>69</v>
      </c>
      <c r="F1" s="34" t="s">
        <v>70</v>
      </c>
      <c r="G1" s="34" t="s">
        <v>1432</v>
      </c>
      <c r="H1" s="34" t="s">
        <v>1449</v>
      </c>
      <c r="I1" s="34" t="s">
        <v>1450</v>
      </c>
      <c r="J1" s="34" t="s">
        <v>64</v>
      </c>
      <c r="K1" s="34" t="s">
        <v>1433</v>
      </c>
      <c r="L1" s="34" t="s">
        <v>1434</v>
      </c>
      <c r="M1" s="34" t="s">
        <v>1490</v>
      </c>
      <c r="N1" s="34" t="s">
        <v>1435</v>
      </c>
      <c r="O1" s="34" t="s">
        <v>1436</v>
      </c>
      <c r="P1" s="34" t="s">
        <v>1437</v>
      </c>
      <c r="Q1" s="34" t="s">
        <v>1438</v>
      </c>
      <c r="R1" s="34" t="s">
        <v>1439</v>
      </c>
      <c r="S1" s="34" t="s">
        <v>1440</v>
      </c>
      <c r="T1" s="34" t="s">
        <v>1441</v>
      </c>
      <c r="U1" s="34" t="s">
        <v>79</v>
      </c>
      <c r="V1" s="34" t="s">
        <v>1442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1443</v>
      </c>
      <c r="AF1" s="34" t="s">
        <v>1444</v>
      </c>
      <c r="AG1" s="34" t="s">
        <v>1445</v>
      </c>
      <c r="AH1" s="34" t="s">
        <v>1446</v>
      </c>
      <c r="AI1" s="34" t="s">
        <v>91</v>
      </c>
      <c r="AJ1" s="34" t="s">
        <v>92</v>
      </c>
      <c r="AK1" s="34" t="s">
        <v>93</v>
      </c>
      <c r="AL1" s="34" t="s">
        <v>1447</v>
      </c>
      <c r="AM1" s="34" t="s">
        <v>1448</v>
      </c>
    </row>
    <row r="2" spans="1:39" ht="15" x14ac:dyDescent="0.25">
      <c r="A2" t="s">
        <v>95</v>
      </c>
      <c r="B2">
        <v>504105.3</v>
      </c>
      <c r="C2">
        <v>0.41942680719540099</v>
      </c>
      <c r="D2">
        <v>502963.8</v>
      </c>
      <c r="E2">
        <v>6.6317688955313597E-3</v>
      </c>
      <c r="F2">
        <v>0.69086176250305498</v>
      </c>
      <c r="G2">
        <v>35.315789473684198</v>
      </c>
      <c r="H2">
        <v>25.771999999999998</v>
      </c>
      <c r="I2">
        <v>3.13</v>
      </c>
      <c r="J2">
        <v>-1.78249999999997</v>
      </c>
      <c r="K2">
        <v>14347.8685899865</v>
      </c>
      <c r="L2">
        <v>1067.0487356000001</v>
      </c>
      <c r="M2">
        <v>1494.1986721614001</v>
      </c>
      <c r="N2">
        <v>0.97056803916051604</v>
      </c>
      <c r="O2">
        <v>0.17578282658713801</v>
      </c>
      <c r="P2">
        <v>4.5538777544848301E-4</v>
      </c>
      <c r="Q2">
        <v>10246.2111115076</v>
      </c>
      <c r="R2">
        <v>81.971999999999994</v>
      </c>
      <c r="S2">
        <v>57204.637888547302</v>
      </c>
      <c r="T2">
        <v>15.172253940369901</v>
      </c>
      <c r="U2">
        <v>13.0172343678329</v>
      </c>
      <c r="V2">
        <v>10.820499999999999</v>
      </c>
      <c r="W2">
        <v>98.613625581072995</v>
      </c>
      <c r="X2">
        <v>0.105246234731943</v>
      </c>
      <c r="Y2">
        <v>0.19944885564922801</v>
      </c>
      <c r="Z2">
        <v>0.30707256264044303</v>
      </c>
      <c r="AA2">
        <v>208.23767704954699</v>
      </c>
      <c r="AB2">
        <v>6.7458690390065703</v>
      </c>
      <c r="AC2">
        <v>1.27853954831182</v>
      </c>
      <c r="AD2">
        <v>3.5978375223194399</v>
      </c>
      <c r="AE2">
        <v>1.2758191872916</v>
      </c>
      <c r="AF2">
        <v>126.25</v>
      </c>
      <c r="AG2">
        <v>7.0196316584439894E-2</v>
      </c>
      <c r="AH2">
        <v>4.2460000000000004</v>
      </c>
      <c r="AI2">
        <v>3.3107091795876</v>
      </c>
      <c r="AJ2">
        <v>-46602.607499999998</v>
      </c>
      <c r="AK2">
        <v>0.54753330633366304</v>
      </c>
      <c r="AL2">
        <v>15309875.0375</v>
      </c>
      <c r="AM2">
        <v>1067.0487356000001</v>
      </c>
    </row>
    <row r="3" spans="1:39" ht="15" x14ac:dyDescent="0.25">
      <c r="A3" t="s">
        <v>97</v>
      </c>
      <c r="B3">
        <v>8782333.0500000007</v>
      </c>
      <c r="C3">
        <v>0.26881807131132401</v>
      </c>
      <c r="D3">
        <v>8491311.1999999993</v>
      </c>
      <c r="E3">
        <v>1.22345198667419E-3</v>
      </c>
      <c r="F3">
        <v>0.58310455696320396</v>
      </c>
      <c r="G3">
        <v>243.31578947368399</v>
      </c>
      <c r="H3">
        <v>3291.4965000000002</v>
      </c>
      <c r="I3">
        <v>1074.0150000000001</v>
      </c>
      <c r="J3">
        <v>-285.92099999999999</v>
      </c>
      <c r="K3">
        <v>15096.5099355325</v>
      </c>
      <c r="L3">
        <v>12090.2310323</v>
      </c>
      <c r="M3">
        <v>17434.0212712172</v>
      </c>
      <c r="N3">
        <v>0.89119292642667203</v>
      </c>
      <c r="O3">
        <v>0.195448831993946</v>
      </c>
      <c r="P3">
        <v>8.9326535991310102E-2</v>
      </c>
      <c r="Q3">
        <v>10469.2021457685</v>
      </c>
      <c r="R3">
        <v>854.96349999999995</v>
      </c>
      <c r="S3">
        <v>69726.207766764303</v>
      </c>
      <c r="T3">
        <v>13.599177040891201</v>
      </c>
      <c r="U3">
        <v>14.141224780122201</v>
      </c>
      <c r="V3">
        <v>122.0085</v>
      </c>
      <c r="W3">
        <v>99.093350318215599</v>
      </c>
      <c r="X3">
        <v>0.115037796395683</v>
      </c>
      <c r="Y3">
        <v>0.15663210787937101</v>
      </c>
      <c r="Z3">
        <v>0.28025175208236303</v>
      </c>
      <c r="AA3">
        <v>187.68192633688099</v>
      </c>
      <c r="AB3">
        <v>6.5259210280770601</v>
      </c>
      <c r="AC3">
        <v>1.2809177775848</v>
      </c>
      <c r="AD3">
        <v>3.70504320610761</v>
      </c>
      <c r="AE3">
        <v>0.50520240434397301</v>
      </c>
      <c r="AF3">
        <v>40.65</v>
      </c>
      <c r="AG3">
        <v>9.8509083982903298E-2</v>
      </c>
      <c r="AH3">
        <v>32.392631578947402</v>
      </c>
      <c r="AI3">
        <v>3.2842588074088299</v>
      </c>
      <c r="AJ3">
        <v>53898.550763158099</v>
      </c>
      <c r="AK3">
        <v>0.32916010091410097</v>
      </c>
      <c r="AL3">
        <v>182520292.90200001</v>
      </c>
      <c r="AM3">
        <v>12090.2310323</v>
      </c>
    </row>
    <row r="4" spans="1:39" ht="15" x14ac:dyDescent="0.25">
      <c r="A4" t="s">
        <v>99</v>
      </c>
      <c r="B4">
        <v>1499424.35</v>
      </c>
      <c r="C4">
        <v>0.32205324921448902</v>
      </c>
      <c r="D4">
        <v>1600931.8</v>
      </c>
      <c r="E4">
        <v>1.3036551126501201E-3</v>
      </c>
      <c r="F4">
        <v>0.64698041007701501</v>
      </c>
      <c r="G4">
        <v>107.105263157895</v>
      </c>
      <c r="H4">
        <v>309.27999999999997</v>
      </c>
      <c r="I4">
        <v>104.625</v>
      </c>
      <c r="J4">
        <v>-176.262</v>
      </c>
      <c r="K4">
        <v>14020.092052026401</v>
      </c>
      <c r="L4">
        <v>2890.3070837999999</v>
      </c>
      <c r="M4">
        <v>4156.2642895211702</v>
      </c>
      <c r="N4">
        <v>0.98235526900036196</v>
      </c>
      <c r="O4">
        <v>0.187613830426305</v>
      </c>
      <c r="P4">
        <v>3.8008433832424499E-2</v>
      </c>
      <c r="Q4">
        <v>9749.7099680752999</v>
      </c>
      <c r="R4">
        <v>215.32849999999999</v>
      </c>
      <c r="S4">
        <v>61132.079931360699</v>
      </c>
      <c r="T4">
        <v>13.688619945803699</v>
      </c>
      <c r="U4">
        <v>13.4227800026471</v>
      </c>
      <c r="V4">
        <v>26.952999999999999</v>
      </c>
      <c r="W4">
        <v>107.23507898193201</v>
      </c>
      <c r="X4">
        <v>0.10932778003088101</v>
      </c>
      <c r="Y4">
        <v>0.17885096012136401</v>
      </c>
      <c r="Z4">
        <v>0.29149031002842901</v>
      </c>
      <c r="AA4">
        <v>194.90887427067</v>
      </c>
      <c r="AB4">
        <v>7.9037275806275504</v>
      </c>
      <c r="AC4">
        <v>1.2575509655247701</v>
      </c>
      <c r="AD4">
        <v>3.5783870273446299</v>
      </c>
      <c r="AE4">
        <v>0.77582362227480195</v>
      </c>
      <c r="AF4">
        <v>15.25</v>
      </c>
      <c r="AG4">
        <v>0.117881241005747</v>
      </c>
      <c r="AH4">
        <v>41.749499999999998</v>
      </c>
      <c r="AI4">
        <v>3.1832178968211799</v>
      </c>
      <c r="AJ4">
        <v>77787.422999999995</v>
      </c>
      <c r="AK4">
        <v>0.55540090382235197</v>
      </c>
      <c r="AL4">
        <v>40522371.373499997</v>
      </c>
      <c r="AM4">
        <v>2890.3070837999999</v>
      </c>
    </row>
    <row r="5" spans="1:39" ht="15" x14ac:dyDescent="0.25">
      <c r="A5" t="s">
        <v>101</v>
      </c>
      <c r="B5">
        <v>1097258.8500000001</v>
      </c>
      <c r="C5">
        <v>0.38846666544611103</v>
      </c>
      <c r="D5">
        <v>1025920.3</v>
      </c>
      <c r="E5">
        <v>9.5828065042025193E-3</v>
      </c>
      <c r="F5">
        <v>0.72730910463194098</v>
      </c>
      <c r="G5">
        <v>96.25</v>
      </c>
      <c r="H5">
        <v>75.100499999999997</v>
      </c>
      <c r="I5">
        <v>4.4044999999999996</v>
      </c>
      <c r="J5">
        <v>-4.5664999999999898</v>
      </c>
      <c r="K5">
        <v>11396.827654639501</v>
      </c>
      <c r="L5">
        <v>2303.2482216499998</v>
      </c>
      <c r="M5">
        <v>2806.02453633615</v>
      </c>
      <c r="N5">
        <v>0.39139089240420899</v>
      </c>
      <c r="O5">
        <v>0.14936176006403401</v>
      </c>
      <c r="P5">
        <v>1.8479517491826698E-2</v>
      </c>
      <c r="Q5">
        <v>9354.7731632719497</v>
      </c>
      <c r="R5">
        <v>143.27549999999999</v>
      </c>
      <c r="S5">
        <v>63652.707542461903</v>
      </c>
      <c r="T5">
        <v>15.2862841169635</v>
      </c>
      <c r="U5">
        <v>16.075659981294798</v>
      </c>
      <c r="V5">
        <v>16.045000000000002</v>
      </c>
      <c r="W5">
        <v>143.54928149890901</v>
      </c>
      <c r="X5">
        <v>0.113397494738828</v>
      </c>
      <c r="Y5">
        <v>0.16656971402401999</v>
      </c>
      <c r="Z5">
        <v>0.284604008315329</v>
      </c>
      <c r="AA5">
        <v>166.64997128491299</v>
      </c>
      <c r="AB5">
        <v>5.9439497741549898</v>
      </c>
      <c r="AC5">
        <v>1.1735624540412699</v>
      </c>
      <c r="AD5">
        <v>3.30805346420511</v>
      </c>
      <c r="AE5">
        <v>1.1873679602946601</v>
      </c>
      <c r="AF5">
        <v>56.3</v>
      </c>
      <c r="AG5">
        <v>0.124119997956014</v>
      </c>
      <c r="AH5">
        <v>13.904999999999999</v>
      </c>
      <c r="AI5">
        <v>3.40490541052919</v>
      </c>
      <c r="AJ5">
        <v>21366.632000000001</v>
      </c>
      <c r="AK5">
        <v>0.37123115605293699</v>
      </c>
      <c r="AL5">
        <v>26249723.028000001</v>
      </c>
      <c r="AM5">
        <v>2303.2482216499998</v>
      </c>
    </row>
    <row r="6" spans="1:39" ht="15" x14ac:dyDescent="0.25">
      <c r="A6" t="s">
        <v>103</v>
      </c>
      <c r="B6">
        <v>1470708.25</v>
      </c>
      <c r="C6">
        <v>0.35523423613130201</v>
      </c>
      <c r="D6">
        <v>1577598.05</v>
      </c>
      <c r="E6">
        <v>5.3662273312892897E-3</v>
      </c>
      <c r="F6">
        <v>0.64496641212740002</v>
      </c>
      <c r="G6">
        <v>90.4444444444444</v>
      </c>
      <c r="H6">
        <v>301.226</v>
      </c>
      <c r="I6">
        <v>68.5655</v>
      </c>
      <c r="J6">
        <v>-157.577</v>
      </c>
      <c r="K6">
        <v>13842.1235669661</v>
      </c>
      <c r="L6">
        <v>2757.43064645</v>
      </c>
      <c r="M6">
        <v>3891.8173425668801</v>
      </c>
      <c r="N6">
        <v>0.94357750250208505</v>
      </c>
      <c r="O6">
        <v>0.181275066026965</v>
      </c>
      <c r="P6">
        <v>1.4911208067167499E-2</v>
      </c>
      <c r="Q6">
        <v>9807.4221824412507</v>
      </c>
      <c r="R6">
        <v>202.02699999999999</v>
      </c>
      <c r="S6">
        <v>62297.637372727397</v>
      </c>
      <c r="T6">
        <v>14.0379751221371</v>
      </c>
      <c r="U6">
        <v>13.6488224170532</v>
      </c>
      <c r="V6">
        <v>26.1525</v>
      </c>
      <c r="W6">
        <v>105.436598659784</v>
      </c>
      <c r="X6">
        <v>0.10990296573734901</v>
      </c>
      <c r="Y6">
        <v>0.168390969260235</v>
      </c>
      <c r="Z6">
        <v>0.282388580347741</v>
      </c>
      <c r="AA6">
        <v>190.586280266589</v>
      </c>
      <c r="AB6">
        <v>7.5946875740028901</v>
      </c>
      <c r="AC6">
        <v>1.2403964733022499</v>
      </c>
      <c r="AD6">
        <v>3.3861038703042601</v>
      </c>
      <c r="AE6">
        <v>0.79720850553594502</v>
      </c>
      <c r="AF6">
        <v>29.9</v>
      </c>
      <c r="AG6">
        <v>0.120040469620205</v>
      </c>
      <c r="AH6">
        <v>33.890999999999998</v>
      </c>
      <c r="AI6">
        <v>3.1942438217077398</v>
      </c>
      <c r="AJ6">
        <v>27224.276999999998</v>
      </c>
      <c r="AK6">
        <v>0.54393772604454604</v>
      </c>
      <c r="AL6">
        <v>38168695.7355</v>
      </c>
      <c r="AM6">
        <v>2757.43064645</v>
      </c>
    </row>
    <row r="7" spans="1:39" ht="15" x14ac:dyDescent="0.25">
      <c r="A7" t="s">
        <v>105</v>
      </c>
      <c r="B7">
        <v>1338869.2</v>
      </c>
      <c r="C7">
        <v>0.39186155599880701</v>
      </c>
      <c r="D7">
        <v>1313523.3500000001</v>
      </c>
      <c r="E7">
        <v>4.3701884074200999E-3</v>
      </c>
      <c r="F7">
        <v>0.72211848343353402</v>
      </c>
      <c r="G7">
        <v>92.6</v>
      </c>
      <c r="H7">
        <v>78.881500000000003</v>
      </c>
      <c r="I7">
        <v>8.3420000000000005</v>
      </c>
      <c r="J7">
        <v>9.8734999999999804</v>
      </c>
      <c r="K7">
        <v>12201.406750601</v>
      </c>
      <c r="L7">
        <v>2338.5735592000001</v>
      </c>
      <c r="M7">
        <v>2826.9419653210498</v>
      </c>
      <c r="N7">
        <v>0.37580039064524401</v>
      </c>
      <c r="O7">
        <v>0.14207976577981299</v>
      </c>
      <c r="P7">
        <v>1.7107529627456299E-2</v>
      </c>
      <c r="Q7">
        <v>10093.552524966501</v>
      </c>
      <c r="R7">
        <v>152.28299999999999</v>
      </c>
      <c r="S7">
        <v>64790.530206917399</v>
      </c>
      <c r="T7">
        <v>15.6846135156255</v>
      </c>
      <c r="U7">
        <v>15.356760499858799</v>
      </c>
      <c r="V7">
        <v>15.909000000000001</v>
      </c>
      <c r="W7">
        <v>146.99689227481301</v>
      </c>
      <c r="X7">
        <v>0.1171897025871</v>
      </c>
      <c r="Y7">
        <v>0.16060018140646101</v>
      </c>
      <c r="Z7">
        <v>0.28229933952258601</v>
      </c>
      <c r="AA7">
        <v>184.06673517135499</v>
      </c>
      <c r="AB7">
        <v>5.8987364538245197</v>
      </c>
      <c r="AC7">
        <v>1.0898830059732301</v>
      </c>
      <c r="AD7">
        <v>3.3325498822637298</v>
      </c>
      <c r="AE7">
        <v>0.96792517029371095</v>
      </c>
      <c r="AF7">
        <v>52.65</v>
      </c>
      <c r="AG7">
        <v>7.6048487731124895E-2</v>
      </c>
      <c r="AH7">
        <v>14.536</v>
      </c>
      <c r="AI7">
        <v>3.3721860711554399</v>
      </c>
      <c r="AJ7">
        <v>1653.5274999999699</v>
      </c>
      <c r="AK7">
        <v>0.36762830484897602</v>
      </c>
      <c r="AL7">
        <v>28533887.212000001</v>
      </c>
      <c r="AM7">
        <v>2338.5735592000001</v>
      </c>
    </row>
    <row r="8" spans="1:39" ht="15" x14ac:dyDescent="0.25">
      <c r="A8" t="s">
        <v>107</v>
      </c>
      <c r="B8">
        <v>1957253.85</v>
      </c>
      <c r="C8">
        <v>0.34929296875063898</v>
      </c>
      <c r="D8">
        <v>1941274.5</v>
      </c>
      <c r="E8">
        <v>1.2047939675211201E-3</v>
      </c>
      <c r="F8">
        <v>0.71138836003669104</v>
      </c>
      <c r="G8">
        <v>95.45</v>
      </c>
      <c r="H8">
        <v>295.48399999999998</v>
      </c>
      <c r="I8">
        <v>53.396000000000001</v>
      </c>
      <c r="J8">
        <v>-69.787999999999997</v>
      </c>
      <c r="K8">
        <v>12778.760579719999</v>
      </c>
      <c r="L8">
        <v>3773.9071511000002</v>
      </c>
      <c r="M8">
        <v>5125.3012394504703</v>
      </c>
      <c r="N8">
        <v>0.77287859721186603</v>
      </c>
      <c r="O8">
        <v>0.18336742745467299</v>
      </c>
      <c r="P8">
        <v>2.1744465818689E-2</v>
      </c>
      <c r="Q8">
        <v>9409.3700410808797</v>
      </c>
      <c r="R8">
        <v>269.03899999999999</v>
      </c>
      <c r="S8">
        <v>63418.278087935199</v>
      </c>
      <c r="T8">
        <v>14.2635454339334</v>
      </c>
      <c r="U8">
        <v>14.0273609071547</v>
      </c>
      <c r="V8">
        <v>30.710999999999999</v>
      </c>
      <c r="W8">
        <v>122.88454140536</v>
      </c>
      <c r="X8">
        <v>0.11575218197874899</v>
      </c>
      <c r="Y8">
        <v>0.161397766338327</v>
      </c>
      <c r="Z8">
        <v>0.28039165738148403</v>
      </c>
      <c r="AA8">
        <v>148.523116112336</v>
      </c>
      <c r="AB8">
        <v>8.05227734281371</v>
      </c>
      <c r="AC8">
        <v>1.2466827819792401</v>
      </c>
      <c r="AD8">
        <v>4.0762438952069697</v>
      </c>
      <c r="AE8">
        <v>0.81032710407526298</v>
      </c>
      <c r="AF8">
        <v>14</v>
      </c>
      <c r="AG8">
        <v>0.105973102649966</v>
      </c>
      <c r="AH8">
        <v>51.988</v>
      </c>
      <c r="AI8">
        <v>3.2009929087142299</v>
      </c>
      <c r="AJ8">
        <v>73278.778000000602</v>
      </c>
      <c r="AK8">
        <v>0.46567469341245299</v>
      </c>
      <c r="AL8">
        <v>48225855.934</v>
      </c>
      <c r="AM8">
        <v>3773.9071511000002</v>
      </c>
    </row>
    <row r="9" spans="1:39" ht="15" x14ac:dyDescent="0.25">
      <c r="A9" t="s">
        <v>108</v>
      </c>
      <c r="B9">
        <v>1704558</v>
      </c>
      <c r="C9">
        <v>0.37984220539496599</v>
      </c>
      <c r="D9">
        <v>2141079.2000000002</v>
      </c>
      <c r="E9">
        <v>3.1032871894170698E-3</v>
      </c>
      <c r="F9">
        <v>0.77670650000644903</v>
      </c>
      <c r="G9">
        <v>92.263157894736807</v>
      </c>
      <c r="H9">
        <v>32.262500000000003</v>
      </c>
      <c r="I9">
        <v>0.25</v>
      </c>
      <c r="J9">
        <v>-13.837999999999999</v>
      </c>
      <c r="K9">
        <v>14025.526698178801</v>
      </c>
      <c r="L9">
        <v>3166.5231764</v>
      </c>
      <c r="M9">
        <v>3694.8971186141498</v>
      </c>
      <c r="N9">
        <v>8.2344613215950199E-2</v>
      </c>
      <c r="O9">
        <v>0.11781485592160799</v>
      </c>
      <c r="P9">
        <v>1.8262707211808799E-2</v>
      </c>
      <c r="Q9">
        <v>12019.8625090968</v>
      </c>
      <c r="R9">
        <v>204.60900000000001</v>
      </c>
      <c r="S9">
        <v>78811.997170212504</v>
      </c>
      <c r="T9">
        <v>16.326994413735498</v>
      </c>
      <c r="U9">
        <v>15.475972104843899</v>
      </c>
      <c r="V9">
        <v>20.780999999999999</v>
      </c>
      <c r="W9">
        <v>152.375880679467</v>
      </c>
      <c r="X9">
        <v>0.11759689215451</v>
      </c>
      <c r="Y9">
        <v>0.141092398715504</v>
      </c>
      <c r="Z9">
        <v>0.264168869580721</v>
      </c>
      <c r="AA9">
        <v>146.38132240894299</v>
      </c>
      <c r="AB9">
        <v>8.0291273221632302</v>
      </c>
      <c r="AC9">
        <v>1.47100447478139</v>
      </c>
      <c r="AD9">
        <v>3.62112614702477</v>
      </c>
      <c r="AE9">
        <v>0.51382228982854095</v>
      </c>
      <c r="AF9">
        <v>13.45</v>
      </c>
      <c r="AG9">
        <v>0.20379740661545501</v>
      </c>
      <c r="AH9">
        <v>56.4047058823529</v>
      </c>
      <c r="AI9">
        <v>4.2901826371641798</v>
      </c>
      <c r="AJ9">
        <v>-96696.858888888804</v>
      </c>
      <c r="AK9">
        <v>0.238108245471605</v>
      </c>
      <c r="AL9">
        <v>44412155.351000004</v>
      </c>
      <c r="AM9">
        <v>3166.5231764</v>
      </c>
    </row>
    <row r="10" spans="1:39" ht="15" x14ac:dyDescent="0.25">
      <c r="A10" t="s">
        <v>110</v>
      </c>
      <c r="B10">
        <v>1853109.25</v>
      </c>
      <c r="C10">
        <v>0.381557791933617</v>
      </c>
      <c r="D10">
        <v>1353308.6</v>
      </c>
      <c r="E10">
        <v>2.0359967440492801E-3</v>
      </c>
      <c r="F10">
        <v>0.78216417606317701</v>
      </c>
      <c r="G10">
        <v>80.578947368421098</v>
      </c>
      <c r="H10">
        <v>33.932000000000002</v>
      </c>
      <c r="I10">
        <v>0.05</v>
      </c>
      <c r="J10">
        <v>-1.46199999999999</v>
      </c>
      <c r="K10">
        <v>14119.556739018901</v>
      </c>
      <c r="L10">
        <v>3236.6082044</v>
      </c>
      <c r="M10">
        <v>3764.1194558308698</v>
      </c>
      <c r="N10">
        <v>9.1597049728469798E-2</v>
      </c>
      <c r="O10">
        <v>0.10763082498722699</v>
      </c>
      <c r="P10">
        <v>3.3105435917247003E-2</v>
      </c>
      <c r="Q10">
        <v>12140.8137335303</v>
      </c>
      <c r="R10">
        <v>209.07749999999999</v>
      </c>
      <c r="S10">
        <v>80195.0900838206</v>
      </c>
      <c r="T10">
        <v>15.790316987719899</v>
      </c>
      <c r="U10">
        <v>15.480423309060001</v>
      </c>
      <c r="V10">
        <v>21.488</v>
      </c>
      <c r="W10">
        <v>150.62398568503301</v>
      </c>
      <c r="X10">
        <v>0.11716988355835301</v>
      </c>
      <c r="Y10">
        <v>0.144263638745108</v>
      </c>
      <c r="Z10">
        <v>0.266794200502812</v>
      </c>
      <c r="AA10">
        <v>168.01981137559801</v>
      </c>
      <c r="AB10">
        <v>7.6174614275498103</v>
      </c>
      <c r="AC10">
        <v>1.3258164174792799</v>
      </c>
      <c r="AD10">
        <v>3.6267804221036499</v>
      </c>
      <c r="AE10">
        <v>0.49233885746085998</v>
      </c>
      <c r="AF10">
        <v>13.75</v>
      </c>
      <c r="AG10">
        <v>0.19004424335546399</v>
      </c>
      <c r="AH10">
        <v>48.6711764705882</v>
      </c>
      <c r="AI10">
        <v>4.7940233703105202</v>
      </c>
      <c r="AJ10">
        <v>-201555.43111111099</v>
      </c>
      <c r="AK10">
        <v>0.23502647310755601</v>
      </c>
      <c r="AL10">
        <v>45699473.184</v>
      </c>
      <c r="AM10">
        <v>3236.6082044</v>
      </c>
    </row>
    <row r="11" spans="1:39" ht="15" x14ac:dyDescent="0.25">
      <c r="A11" t="s">
        <v>111</v>
      </c>
      <c r="B11">
        <v>1952558.35</v>
      </c>
      <c r="C11">
        <v>0.41218671042367799</v>
      </c>
      <c r="D11">
        <v>1812004</v>
      </c>
      <c r="E11">
        <v>2.7749159608374801E-3</v>
      </c>
      <c r="F11">
        <v>0.72049153551132505</v>
      </c>
      <c r="G11">
        <v>93.352941176470594</v>
      </c>
      <c r="H11">
        <v>310.20749999999998</v>
      </c>
      <c r="I11">
        <v>74.377499999999998</v>
      </c>
      <c r="J11">
        <v>-45.393999999999998</v>
      </c>
      <c r="K11">
        <v>13119.750865335</v>
      </c>
      <c r="L11">
        <v>3978.0453508000001</v>
      </c>
      <c r="M11">
        <v>5226.7887676382397</v>
      </c>
      <c r="N11">
        <v>0.63740271277703697</v>
      </c>
      <c r="O11">
        <v>0.16698154277361699</v>
      </c>
      <c r="P11">
        <v>6.2757849266297003E-2</v>
      </c>
      <c r="Q11">
        <v>9985.2827909635998</v>
      </c>
      <c r="R11">
        <v>266.75599999999997</v>
      </c>
      <c r="S11">
        <v>67867.461987734103</v>
      </c>
      <c r="T11">
        <v>14.039609230907599</v>
      </c>
      <c r="U11">
        <v>14.9126743196029</v>
      </c>
      <c r="V11">
        <v>30.842500000000001</v>
      </c>
      <c r="W11">
        <v>128.979341843236</v>
      </c>
      <c r="X11">
        <v>0.11706326649840799</v>
      </c>
      <c r="Y11">
        <v>0.15764220878983201</v>
      </c>
      <c r="Z11">
        <v>0.27913184107500999</v>
      </c>
      <c r="AA11">
        <v>124.04915140064</v>
      </c>
      <c r="AB11">
        <v>8.4202928690243795</v>
      </c>
      <c r="AC11">
        <v>1.4839949407581801</v>
      </c>
      <c r="AD11">
        <v>4.2061060130627199</v>
      </c>
      <c r="AE11">
        <v>0.61603024292839903</v>
      </c>
      <c r="AF11">
        <v>19.2</v>
      </c>
      <c r="AG11">
        <v>9.3398508094489893E-2</v>
      </c>
      <c r="AH11">
        <v>31.8194444444444</v>
      </c>
      <c r="AI11">
        <v>3.80219023719919</v>
      </c>
      <c r="AJ11">
        <v>21433.675999999701</v>
      </c>
      <c r="AK11">
        <v>0.35185042427004098</v>
      </c>
      <c r="AL11">
        <v>52190963.933499999</v>
      </c>
      <c r="AM11">
        <v>3978.0453508000001</v>
      </c>
    </row>
    <row r="12" spans="1:39" ht="15" x14ac:dyDescent="0.25">
      <c r="A12" t="s">
        <v>112</v>
      </c>
      <c r="B12">
        <v>862381.95</v>
      </c>
      <c r="C12">
        <v>0.38977024666350901</v>
      </c>
      <c r="D12">
        <v>826938.65</v>
      </c>
      <c r="E12">
        <v>7.2739209533031202E-3</v>
      </c>
      <c r="F12">
        <v>0.66271433684688497</v>
      </c>
      <c r="G12">
        <v>49.894736842105303</v>
      </c>
      <c r="H12">
        <v>48.499000000000002</v>
      </c>
      <c r="I12">
        <v>1.8885000000000001</v>
      </c>
      <c r="J12">
        <v>24.9345</v>
      </c>
      <c r="K12">
        <v>12229.3568323483</v>
      </c>
      <c r="L12">
        <v>1331.0328804000001</v>
      </c>
      <c r="M12">
        <v>1672.4924947832401</v>
      </c>
      <c r="N12">
        <v>0.50370394734239698</v>
      </c>
      <c r="O12">
        <v>0.17106766418239999</v>
      </c>
      <c r="P12">
        <v>4.2608096941194103E-3</v>
      </c>
      <c r="Q12">
        <v>9732.5854081692596</v>
      </c>
      <c r="R12">
        <v>89.682000000000002</v>
      </c>
      <c r="S12">
        <v>58102.539807319197</v>
      </c>
      <c r="T12">
        <v>14.710867286635001</v>
      </c>
      <c r="U12">
        <v>14.8416948819161</v>
      </c>
      <c r="V12">
        <v>11.375</v>
      </c>
      <c r="W12">
        <v>117.013879595604</v>
      </c>
      <c r="X12">
        <v>0.11399436800344399</v>
      </c>
      <c r="Y12">
        <v>0.183515930800359</v>
      </c>
      <c r="Z12">
        <v>0.30038300794667999</v>
      </c>
      <c r="AA12">
        <v>209.77682378221101</v>
      </c>
      <c r="AB12">
        <v>5.5903878896862098</v>
      </c>
      <c r="AC12">
        <v>1.31473157262995</v>
      </c>
      <c r="AD12">
        <v>2.8263105756986802</v>
      </c>
      <c r="AE12">
        <v>1.1098528888697801</v>
      </c>
      <c r="AF12">
        <v>57</v>
      </c>
      <c r="AG12">
        <v>7.40543442296933E-2</v>
      </c>
      <c r="AH12">
        <v>7.91</v>
      </c>
      <c r="AI12">
        <v>3.16792817277133</v>
      </c>
      <c r="AJ12">
        <v>22672.985000000001</v>
      </c>
      <c r="AK12">
        <v>0.450719519280179</v>
      </c>
      <c r="AL12">
        <v>16277676.050000001</v>
      </c>
      <c r="AM12">
        <v>1331.0328804000001</v>
      </c>
    </row>
    <row r="13" spans="1:39" ht="15" x14ac:dyDescent="0.25">
      <c r="A13" t="s">
        <v>114</v>
      </c>
      <c r="B13">
        <v>336580.75</v>
      </c>
      <c r="C13">
        <v>0.31209984180467898</v>
      </c>
      <c r="D13">
        <v>351568.75</v>
      </c>
      <c r="E13">
        <v>6.5080529528037598E-3</v>
      </c>
      <c r="F13">
        <v>0.72403443461503603</v>
      </c>
      <c r="G13">
        <v>80.421052631578902</v>
      </c>
      <c r="H13">
        <v>86.691500000000005</v>
      </c>
      <c r="I13">
        <v>3.4655</v>
      </c>
      <c r="J13">
        <v>-53.261499999999998</v>
      </c>
      <c r="K13">
        <v>12072.090531207999</v>
      </c>
      <c r="L13">
        <v>2217.4168593499999</v>
      </c>
      <c r="M13">
        <v>2749.4756954130498</v>
      </c>
      <c r="N13">
        <v>0.47308064869566402</v>
      </c>
      <c r="O13">
        <v>0.15734352105642099</v>
      </c>
      <c r="P13">
        <v>2.07396915271406E-2</v>
      </c>
      <c r="Q13">
        <v>9735.9860704200692</v>
      </c>
      <c r="R13">
        <v>141.9485</v>
      </c>
      <c r="S13">
        <v>64034.279671852797</v>
      </c>
      <c r="T13">
        <v>15.046654244320999</v>
      </c>
      <c r="U13">
        <v>15.6212771487547</v>
      </c>
      <c r="V13">
        <v>16.360499999999998</v>
      </c>
      <c r="W13">
        <v>135.534785571957</v>
      </c>
      <c r="X13">
        <v>0.11195389943895399</v>
      </c>
      <c r="Y13">
        <v>0.16410648533118</v>
      </c>
      <c r="Z13">
        <v>0.29483025408797198</v>
      </c>
      <c r="AA13">
        <v>172.14778465781899</v>
      </c>
      <c r="AB13">
        <v>6.1677115812129903</v>
      </c>
      <c r="AC13">
        <v>1.1946411210316199</v>
      </c>
      <c r="AD13">
        <v>3.3448135888446999</v>
      </c>
      <c r="AE13">
        <v>1.06533493548404</v>
      </c>
      <c r="AF13">
        <v>46.8</v>
      </c>
      <c r="AG13">
        <v>0.14016194410461399</v>
      </c>
      <c r="AH13">
        <v>15.879473684210501</v>
      </c>
      <c r="AI13">
        <v>3.5365711637122001</v>
      </c>
      <c r="AJ13">
        <v>-12570.617</v>
      </c>
      <c r="AK13">
        <v>0.40912068801399798</v>
      </c>
      <c r="AL13">
        <v>26768857.0715</v>
      </c>
      <c r="AM13">
        <v>2217.4168593499999</v>
      </c>
    </row>
    <row r="14" spans="1:39" ht="15" x14ac:dyDescent="0.25">
      <c r="A14" t="s">
        <v>116</v>
      </c>
      <c r="B14">
        <v>765196.95</v>
      </c>
      <c r="C14">
        <v>0.40039143620240603</v>
      </c>
      <c r="D14">
        <v>648265.5</v>
      </c>
      <c r="E14">
        <v>7.1420373053687498E-3</v>
      </c>
      <c r="F14">
        <v>0.71145383843912802</v>
      </c>
      <c r="G14">
        <v>82</v>
      </c>
      <c r="H14">
        <v>57.119</v>
      </c>
      <c r="I14">
        <v>4.1879999999999997</v>
      </c>
      <c r="J14">
        <v>6.4724999999999699</v>
      </c>
      <c r="K14">
        <v>12129.989905935099</v>
      </c>
      <c r="L14">
        <v>1824.8401096499999</v>
      </c>
      <c r="M14">
        <v>2215.7885895044401</v>
      </c>
      <c r="N14">
        <v>0.40478899898888998</v>
      </c>
      <c r="O14">
        <v>0.146177987780618</v>
      </c>
      <c r="P14">
        <v>9.0477809878733492E-3</v>
      </c>
      <c r="Q14">
        <v>9989.8032758398404</v>
      </c>
      <c r="R14">
        <v>122.15649999999999</v>
      </c>
      <c r="S14">
        <v>61560.75947248</v>
      </c>
      <c r="T14">
        <v>15.1297720547003</v>
      </c>
      <c r="U14">
        <v>14.9385428499507</v>
      </c>
      <c r="V14">
        <v>14.336499999999999</v>
      </c>
      <c r="W14">
        <v>127.286304861717</v>
      </c>
      <c r="X14">
        <v>0.10976560801748</v>
      </c>
      <c r="Y14">
        <v>0.18051986385343299</v>
      </c>
      <c r="Z14">
        <v>0.298678290060022</v>
      </c>
      <c r="AA14">
        <v>191.06473940167399</v>
      </c>
      <c r="AB14">
        <v>5.7973057821515699</v>
      </c>
      <c r="AC14">
        <v>1.1937671534027501</v>
      </c>
      <c r="AD14">
        <v>2.6440176634947399</v>
      </c>
      <c r="AE14">
        <v>1.2521060032746401</v>
      </c>
      <c r="AF14">
        <v>96.15</v>
      </c>
      <c r="AG14">
        <v>8.9325592747383095E-2</v>
      </c>
      <c r="AH14">
        <v>7.5615789473684201</v>
      </c>
      <c r="AI14">
        <v>3.4684439997010799</v>
      </c>
      <c r="AJ14">
        <v>2388.9269999999101</v>
      </c>
      <c r="AK14">
        <v>0.49158005419557199</v>
      </c>
      <c r="AL14">
        <v>22135292.109999999</v>
      </c>
      <c r="AM14">
        <v>1824.8401096499999</v>
      </c>
    </row>
    <row r="15" spans="1:39" ht="15" x14ac:dyDescent="0.25">
      <c r="A15" t="s">
        <v>118</v>
      </c>
      <c r="B15">
        <v>594221.5</v>
      </c>
      <c r="C15">
        <v>0.445182998634576</v>
      </c>
      <c r="D15">
        <v>523692.7</v>
      </c>
      <c r="E15">
        <v>2.5996914961986198E-3</v>
      </c>
      <c r="F15">
        <v>0.67002628657399699</v>
      </c>
      <c r="G15">
        <v>37.368421052631597</v>
      </c>
      <c r="H15">
        <v>45.209499999999998</v>
      </c>
      <c r="I15">
        <v>2.2565</v>
      </c>
      <c r="J15">
        <v>-5.9869999999999903</v>
      </c>
      <c r="K15">
        <v>12549.1634222673</v>
      </c>
      <c r="L15">
        <v>1163.8707520999999</v>
      </c>
      <c r="M15">
        <v>1458.46603742766</v>
      </c>
      <c r="N15">
        <v>0.49887321079455399</v>
      </c>
      <c r="O15">
        <v>0.16648329451563701</v>
      </c>
      <c r="P15">
        <v>2.61714481140109E-3</v>
      </c>
      <c r="Q15">
        <v>10014.3602221004</v>
      </c>
      <c r="R15">
        <v>81.704499999999996</v>
      </c>
      <c r="S15">
        <v>56991.791125335803</v>
      </c>
      <c r="T15">
        <v>14.4606478223354</v>
      </c>
      <c r="U15">
        <v>14.244879438709001</v>
      </c>
      <c r="V15">
        <v>10.8925</v>
      </c>
      <c r="W15">
        <v>106.8506543126</v>
      </c>
      <c r="X15">
        <v>0.11322408370755201</v>
      </c>
      <c r="Y15">
        <v>0.17161200674909999</v>
      </c>
      <c r="Z15">
        <v>0.28945612719832198</v>
      </c>
      <c r="AA15">
        <v>213.87357621184799</v>
      </c>
      <c r="AB15">
        <v>6.0170923549299902</v>
      </c>
      <c r="AC15">
        <v>1.3515745625523301</v>
      </c>
      <c r="AD15">
        <v>3.00142930574013</v>
      </c>
      <c r="AE15">
        <v>0.96645768288364597</v>
      </c>
      <c r="AF15">
        <v>35.200000000000003</v>
      </c>
      <c r="AG15">
        <v>0.17323779974633999</v>
      </c>
      <c r="AH15">
        <v>10.5488888888889</v>
      </c>
      <c r="AI15">
        <v>3.1425566244510601</v>
      </c>
      <c r="AJ15">
        <v>41953.4474999999</v>
      </c>
      <c r="AK15">
        <v>0.46322344749144401</v>
      </c>
      <c r="AL15">
        <v>14605604.270500001</v>
      </c>
      <c r="AM15">
        <v>1163.8707520999999</v>
      </c>
    </row>
    <row r="16" spans="1:39" ht="15" x14ac:dyDescent="0.25">
      <c r="A16" t="s">
        <v>120</v>
      </c>
      <c r="B16">
        <v>1414327.8</v>
      </c>
      <c r="C16">
        <v>0.33638156646859602</v>
      </c>
      <c r="D16">
        <v>1124608.1000000001</v>
      </c>
      <c r="E16">
        <v>9.5561076535836398E-3</v>
      </c>
      <c r="F16">
        <v>0.78436445448487102</v>
      </c>
      <c r="G16">
        <v>189.42105263157899</v>
      </c>
      <c r="H16">
        <v>252.04750000000001</v>
      </c>
      <c r="I16">
        <v>28.466999999999999</v>
      </c>
      <c r="J16">
        <v>-71.011499999999998</v>
      </c>
      <c r="K16">
        <v>12640.111781718801</v>
      </c>
      <c r="L16">
        <v>5781.1408447499998</v>
      </c>
      <c r="M16">
        <v>7154.8937962096697</v>
      </c>
      <c r="N16">
        <v>0.34314536396419298</v>
      </c>
      <c r="O16">
        <v>0.15312136987700001</v>
      </c>
      <c r="P16">
        <v>3.0548579967633899E-2</v>
      </c>
      <c r="Q16">
        <v>10213.1867480984</v>
      </c>
      <c r="R16">
        <v>362.34050000000002</v>
      </c>
      <c r="S16">
        <v>71596.734367259502</v>
      </c>
      <c r="T16">
        <v>14.9084907704217</v>
      </c>
      <c r="U16">
        <v>15.9549949419124</v>
      </c>
      <c r="V16">
        <v>35.372500000000002</v>
      </c>
      <c r="W16">
        <v>163.43602642589599</v>
      </c>
      <c r="X16">
        <v>0.11606488989651501</v>
      </c>
      <c r="Y16">
        <v>0.16182601853391701</v>
      </c>
      <c r="Z16">
        <v>0.28512297549871102</v>
      </c>
      <c r="AA16">
        <v>1299.18181405677</v>
      </c>
      <c r="AB16">
        <v>0.76318888456863798</v>
      </c>
      <c r="AC16">
        <v>0.123130509995932</v>
      </c>
      <c r="AD16">
        <v>0.43029120242476898</v>
      </c>
      <c r="AE16">
        <v>0.67094190043100999</v>
      </c>
      <c r="AF16">
        <v>28.75</v>
      </c>
      <c r="AG16">
        <v>0.17103004712436001</v>
      </c>
      <c r="AH16">
        <v>38.779499999999999</v>
      </c>
      <c r="AI16">
        <v>3.2675961022184001</v>
      </c>
      <c r="AJ16">
        <v>68446.3034999995</v>
      </c>
      <c r="AK16">
        <v>0.365211796431269</v>
      </c>
      <c r="AL16">
        <v>73074266.5035</v>
      </c>
      <c r="AM16">
        <v>5781.1408447499998</v>
      </c>
    </row>
    <row r="17" spans="1:39" ht="15" x14ac:dyDescent="0.25">
      <c r="A17" t="s">
        <v>121</v>
      </c>
      <c r="B17">
        <v>1500288.45</v>
      </c>
      <c r="C17">
        <v>0.385487572105563</v>
      </c>
      <c r="D17">
        <v>1542294.65</v>
      </c>
      <c r="E17">
        <v>2.2713826877602599E-3</v>
      </c>
      <c r="F17">
        <v>0.79002370787833898</v>
      </c>
      <c r="G17">
        <v>91.157894736842096</v>
      </c>
      <c r="H17">
        <v>31.203499999999998</v>
      </c>
      <c r="I17">
        <v>0.05</v>
      </c>
      <c r="J17">
        <v>-5.5445000000000002</v>
      </c>
      <c r="K17">
        <v>14419.5528066392</v>
      </c>
      <c r="L17">
        <v>3571.023991</v>
      </c>
      <c r="M17">
        <v>4170.0408564314102</v>
      </c>
      <c r="N17">
        <v>8.5649684438090304E-2</v>
      </c>
      <c r="O17">
        <v>0.113671693237863</v>
      </c>
      <c r="P17">
        <v>2.9374142140844502E-2</v>
      </c>
      <c r="Q17">
        <v>12348.216908374799</v>
      </c>
      <c r="R17">
        <v>229.553</v>
      </c>
      <c r="S17">
        <v>81328.243551598105</v>
      </c>
      <c r="T17">
        <v>15.996305864005301</v>
      </c>
      <c r="U17">
        <v>15.556424838708301</v>
      </c>
      <c r="V17">
        <v>24.003499999999999</v>
      </c>
      <c r="W17">
        <v>148.77097052513199</v>
      </c>
      <c r="X17">
        <v>0.11701310803189</v>
      </c>
      <c r="Y17">
        <v>0.141166084257317</v>
      </c>
      <c r="Z17">
        <v>0.26419503097735603</v>
      </c>
      <c r="AA17">
        <v>168.27235031589001</v>
      </c>
      <c r="AB17">
        <v>7.3986327488589696</v>
      </c>
      <c r="AC17">
        <v>1.32404417856012</v>
      </c>
      <c r="AD17">
        <v>3.36892978436178</v>
      </c>
      <c r="AE17">
        <v>0.49630019122115199</v>
      </c>
      <c r="AF17">
        <v>14.4</v>
      </c>
      <c r="AG17">
        <v>9.1464443281015398E-2</v>
      </c>
      <c r="AH17">
        <v>56.794117647058798</v>
      </c>
      <c r="AI17">
        <v>4.5541209910133702</v>
      </c>
      <c r="AJ17">
        <v>-169303.069444444</v>
      </c>
      <c r="AK17">
        <v>0.23446822781837401</v>
      </c>
      <c r="AL17">
        <v>51492569.012000002</v>
      </c>
      <c r="AM17">
        <v>3571.023991</v>
      </c>
    </row>
    <row r="18" spans="1:39" ht="15" x14ac:dyDescent="0.25">
      <c r="A18" t="s">
        <v>123</v>
      </c>
      <c r="B18">
        <v>1565655.65</v>
      </c>
      <c r="C18">
        <v>0.40957203518301999</v>
      </c>
      <c r="D18">
        <v>1501084.9</v>
      </c>
      <c r="E18">
        <v>7.6200454345472799E-3</v>
      </c>
      <c r="F18">
        <v>0.72688935750100403</v>
      </c>
      <c r="G18">
        <v>99.5</v>
      </c>
      <c r="H18">
        <v>85.275499999999994</v>
      </c>
      <c r="I18">
        <v>12.455500000000001</v>
      </c>
      <c r="J18">
        <v>23.378</v>
      </c>
      <c r="K18">
        <v>12482.033150088801</v>
      </c>
      <c r="L18">
        <v>2395.457535</v>
      </c>
      <c r="M18">
        <v>2921.7271131070102</v>
      </c>
      <c r="N18">
        <v>0.39224589833941698</v>
      </c>
      <c r="O18">
        <v>0.15151943050411901</v>
      </c>
      <c r="P18">
        <v>2.3120813619432402E-2</v>
      </c>
      <c r="Q18">
        <v>10233.7347753547</v>
      </c>
      <c r="R18">
        <v>153.98949999999999</v>
      </c>
      <c r="S18">
        <v>66837.836381701403</v>
      </c>
      <c r="T18">
        <v>16.1017471970491</v>
      </c>
      <c r="U18">
        <v>15.555979693420699</v>
      </c>
      <c r="V18">
        <v>16.983000000000001</v>
      </c>
      <c r="W18">
        <v>141.05031708178799</v>
      </c>
      <c r="X18">
        <v>0.116996432953065</v>
      </c>
      <c r="Y18">
        <v>0.160106304313722</v>
      </c>
      <c r="Z18">
        <v>0.28150087310000399</v>
      </c>
      <c r="AA18">
        <v>177.688497408492</v>
      </c>
      <c r="AB18">
        <v>6.2660225598664603</v>
      </c>
      <c r="AC18">
        <v>1.1105353413435199</v>
      </c>
      <c r="AD18">
        <v>3.46217137040763</v>
      </c>
      <c r="AE18">
        <v>0.99926410397322096</v>
      </c>
      <c r="AF18">
        <v>51.75</v>
      </c>
      <c r="AG18">
        <v>0.188082310164986</v>
      </c>
      <c r="AH18">
        <v>15.765000000000001</v>
      </c>
      <c r="AI18">
        <v>3.4879005763642601</v>
      </c>
      <c r="AJ18">
        <v>-19151.559499999901</v>
      </c>
      <c r="AK18">
        <v>0.36679840371288402</v>
      </c>
      <c r="AL18">
        <v>29900180.361499999</v>
      </c>
      <c r="AM18">
        <v>2395.457535</v>
      </c>
    </row>
    <row r="19" spans="1:39" ht="15" x14ac:dyDescent="0.25">
      <c r="A19" t="s">
        <v>125</v>
      </c>
      <c r="B19">
        <v>1931797.95</v>
      </c>
      <c r="C19">
        <v>0.32314914334082301</v>
      </c>
      <c r="D19">
        <v>1741799.1</v>
      </c>
      <c r="E19">
        <v>2.6752302645382002E-3</v>
      </c>
      <c r="F19">
        <v>0.79953782523103401</v>
      </c>
      <c r="G19">
        <v>148.210526315789</v>
      </c>
      <c r="H19">
        <v>79.438999999999993</v>
      </c>
      <c r="I19">
        <v>0.3785</v>
      </c>
      <c r="J19">
        <v>-8.1880000000000592</v>
      </c>
      <c r="K19">
        <v>13127.5607550328</v>
      </c>
      <c r="L19">
        <v>4278.6010925500004</v>
      </c>
      <c r="M19">
        <v>5031.2692534927901</v>
      </c>
      <c r="N19">
        <v>0.13492705784262199</v>
      </c>
      <c r="O19">
        <v>0.121640427278023</v>
      </c>
      <c r="P19">
        <v>2.1884598639737698E-2</v>
      </c>
      <c r="Q19">
        <v>11163.7030258334</v>
      </c>
      <c r="R19">
        <v>267.67399999999998</v>
      </c>
      <c r="S19">
        <v>76862.905551155505</v>
      </c>
      <c r="T19">
        <v>16.041528127498399</v>
      </c>
      <c r="U19">
        <v>15.9843731275731</v>
      </c>
      <c r="V19">
        <v>25.308499999999999</v>
      </c>
      <c r="W19">
        <v>169.05786959124401</v>
      </c>
      <c r="X19">
        <v>0.11426158366499301</v>
      </c>
      <c r="Y19">
        <v>0.156394833609278</v>
      </c>
      <c r="Z19">
        <v>0.27748056871951998</v>
      </c>
      <c r="AA19">
        <v>151.330057650714</v>
      </c>
      <c r="AB19">
        <v>6.9750771717685298</v>
      </c>
      <c r="AC19">
        <v>1.19636388916153</v>
      </c>
      <c r="AD19">
        <v>3.71236821407641</v>
      </c>
      <c r="AE19">
        <v>0.69433709897910301</v>
      </c>
      <c r="AF19">
        <v>23.65</v>
      </c>
      <c r="AG19">
        <v>0.19819694324300999</v>
      </c>
      <c r="AH19">
        <v>51.283157894736803</v>
      </c>
      <c r="AI19">
        <v>3.8594807974396201</v>
      </c>
      <c r="AJ19">
        <v>-90522.121999999697</v>
      </c>
      <c r="AK19">
        <v>0.29062997351807701</v>
      </c>
      <c r="AL19">
        <v>56167595.788999997</v>
      </c>
      <c r="AM19">
        <v>4278.6010925500004</v>
      </c>
    </row>
    <row r="20" spans="1:39" ht="15" x14ac:dyDescent="0.25">
      <c r="A20" t="s">
        <v>126</v>
      </c>
      <c r="B20">
        <v>1337228.6499999999</v>
      </c>
      <c r="C20">
        <v>0.43771292318170202</v>
      </c>
      <c r="D20">
        <v>1339700.6499999999</v>
      </c>
      <c r="E20">
        <v>4.4995254877343502E-3</v>
      </c>
      <c r="F20">
        <v>0.70875936154753305</v>
      </c>
      <c r="G20">
        <v>42.052631578947398</v>
      </c>
      <c r="H20">
        <v>77.518500000000003</v>
      </c>
      <c r="I20">
        <v>18.305</v>
      </c>
      <c r="J20">
        <v>67.628</v>
      </c>
      <c r="K20">
        <v>13188.7662982561</v>
      </c>
      <c r="L20">
        <v>1614.4904567999999</v>
      </c>
      <c r="M20">
        <v>2078.9102611131102</v>
      </c>
      <c r="N20">
        <v>0.566016949001516</v>
      </c>
      <c r="O20">
        <v>0.16574129290945</v>
      </c>
      <c r="P20">
        <v>2.36264264612654E-2</v>
      </c>
      <c r="Q20">
        <v>10242.451405333401</v>
      </c>
      <c r="R20">
        <v>119.405</v>
      </c>
      <c r="S20">
        <v>66467.413219714406</v>
      </c>
      <c r="T20">
        <v>14.6480465642142</v>
      </c>
      <c r="U20">
        <v>13.5211294066413</v>
      </c>
      <c r="V20">
        <v>14.2265</v>
      </c>
      <c r="W20">
        <v>113.48472616595799</v>
      </c>
      <c r="X20">
        <v>0.12027303469390301</v>
      </c>
      <c r="Y20">
        <v>0.14263354885394999</v>
      </c>
      <c r="Z20">
        <v>0.26783768043133499</v>
      </c>
      <c r="AA20">
        <v>201.61980433454099</v>
      </c>
      <c r="AB20">
        <v>5.4393595867449296</v>
      </c>
      <c r="AC20">
        <v>1.0983575092565401</v>
      </c>
      <c r="AD20">
        <v>2.5869526278884201</v>
      </c>
      <c r="AE20">
        <v>0.658592767346599</v>
      </c>
      <c r="AF20">
        <v>10</v>
      </c>
      <c r="AG20">
        <v>6.6775944528483497E-2</v>
      </c>
      <c r="AH20">
        <v>32.3063157894737</v>
      </c>
      <c r="AI20">
        <v>3.4614616689172499</v>
      </c>
      <c r="AJ20">
        <v>-52555.1694444444</v>
      </c>
      <c r="AK20">
        <v>0.355983660232573</v>
      </c>
      <c r="AL20">
        <v>21293137.3255</v>
      </c>
      <c r="AM20">
        <v>1614.4904567999999</v>
      </c>
    </row>
    <row r="21" spans="1:39" ht="15" x14ac:dyDescent="0.25">
      <c r="A21" t="s">
        <v>127</v>
      </c>
      <c r="B21">
        <v>933323.1</v>
      </c>
      <c r="C21">
        <v>0.36188770681424098</v>
      </c>
      <c r="D21">
        <v>795901.05</v>
      </c>
      <c r="E21">
        <v>1.20351133789515E-2</v>
      </c>
      <c r="F21">
        <v>0.79046389706661502</v>
      </c>
      <c r="G21">
        <v>208.52631578947401</v>
      </c>
      <c r="H21">
        <v>130.87799999999999</v>
      </c>
      <c r="I21">
        <v>4.6195000000000004</v>
      </c>
      <c r="J21">
        <v>-57.286499999999997</v>
      </c>
      <c r="K21">
        <v>12124.6416648498</v>
      </c>
      <c r="L21">
        <v>5200.4026445</v>
      </c>
      <c r="M21">
        <v>6272.2606388576396</v>
      </c>
      <c r="N21">
        <v>0.230729157004604</v>
      </c>
      <c r="O21">
        <v>0.14398278008182799</v>
      </c>
      <c r="P21">
        <v>1.51285625514415E-2</v>
      </c>
      <c r="Q21">
        <v>10052.6783257183</v>
      </c>
      <c r="R21">
        <v>320.47399999999999</v>
      </c>
      <c r="S21">
        <v>71987.830725737498</v>
      </c>
      <c r="T21">
        <v>15.026492008712101</v>
      </c>
      <c r="U21">
        <v>16.227221691931302</v>
      </c>
      <c r="V21">
        <v>32.265999999999998</v>
      </c>
      <c r="W21">
        <v>161.17283346246799</v>
      </c>
      <c r="X21">
        <v>0.117762418482473</v>
      </c>
      <c r="Y21">
        <v>0.15785863985361101</v>
      </c>
      <c r="Z21">
        <v>0.28185973051855601</v>
      </c>
      <c r="AA21">
        <v>146.59381246301501</v>
      </c>
      <c r="AB21">
        <v>6.75106181917063</v>
      </c>
      <c r="AC21">
        <v>1.14277121234252</v>
      </c>
      <c r="AD21">
        <v>3.80069226166541</v>
      </c>
      <c r="AE21">
        <v>0.87615728218312205</v>
      </c>
      <c r="AF21">
        <v>34.1</v>
      </c>
      <c r="AG21">
        <v>7.9687421609000303E-2</v>
      </c>
      <c r="AH21">
        <v>51.277999999999999</v>
      </c>
      <c r="AI21">
        <v>3.15548960279903</v>
      </c>
      <c r="AJ21">
        <v>67735.380500000407</v>
      </c>
      <c r="AK21">
        <v>0.38786467854239198</v>
      </c>
      <c r="AL21">
        <v>63053018.577500001</v>
      </c>
      <c r="AM21">
        <v>5200.4026445</v>
      </c>
    </row>
    <row r="22" spans="1:39" ht="15" x14ac:dyDescent="0.25">
      <c r="A22" t="s">
        <v>129</v>
      </c>
      <c r="B22">
        <v>836232.25</v>
      </c>
      <c r="C22">
        <v>0.35401405819964998</v>
      </c>
      <c r="D22">
        <v>791534.85</v>
      </c>
      <c r="E22">
        <v>1.14740578588544E-2</v>
      </c>
      <c r="F22">
        <v>0.71526410423032805</v>
      </c>
      <c r="G22">
        <v>72.578947368421098</v>
      </c>
      <c r="H22">
        <v>71.629000000000005</v>
      </c>
      <c r="I22">
        <v>2.1124999999999998</v>
      </c>
      <c r="J22">
        <v>5.26599999999996</v>
      </c>
      <c r="K22">
        <v>11776.777850710399</v>
      </c>
      <c r="L22">
        <v>1965.6624609</v>
      </c>
      <c r="M22">
        <v>2412.4163778166298</v>
      </c>
      <c r="N22">
        <v>0.44871773915657598</v>
      </c>
      <c r="O22">
        <v>0.15239355306853899</v>
      </c>
      <c r="P22">
        <v>1.58188401968887E-2</v>
      </c>
      <c r="Q22">
        <v>9595.8435468968692</v>
      </c>
      <c r="R22">
        <v>123.819</v>
      </c>
      <c r="S22">
        <v>62668.288190826897</v>
      </c>
      <c r="T22">
        <v>15.2945024592349</v>
      </c>
      <c r="U22">
        <v>15.8752894216558</v>
      </c>
      <c r="V22">
        <v>14.132</v>
      </c>
      <c r="W22">
        <v>139.09301308378201</v>
      </c>
      <c r="X22">
        <v>0.11233424493968699</v>
      </c>
      <c r="Y22">
        <v>0.168654048895128</v>
      </c>
      <c r="Z22">
        <v>0.28787786374942598</v>
      </c>
      <c r="AA22">
        <v>178.74856797088501</v>
      </c>
      <c r="AB22">
        <v>6.1011931004539903</v>
      </c>
      <c r="AC22">
        <v>1.25620789371337</v>
      </c>
      <c r="AD22">
        <v>3.0871141667355699</v>
      </c>
      <c r="AE22">
        <v>1.1383038813577899</v>
      </c>
      <c r="AF22">
        <v>70.3</v>
      </c>
      <c r="AG22">
        <v>0.15402187297418499</v>
      </c>
      <c r="AH22">
        <v>9.5236842105263193</v>
      </c>
      <c r="AI22">
        <v>3.4669841891027202</v>
      </c>
      <c r="AJ22">
        <v>15819.408000000099</v>
      </c>
      <c r="AK22">
        <v>0.43443821402474903</v>
      </c>
      <c r="AL22">
        <v>23149170.131499998</v>
      </c>
      <c r="AM22">
        <v>1965.6624609</v>
      </c>
    </row>
    <row r="23" spans="1:39" ht="15" x14ac:dyDescent="0.25">
      <c r="A23" t="s">
        <v>131</v>
      </c>
      <c r="B23">
        <v>702000.6</v>
      </c>
      <c r="C23">
        <v>0.31181041267250498</v>
      </c>
      <c r="D23">
        <v>585804.9</v>
      </c>
      <c r="E23">
        <v>3.9203435006895304E-3</v>
      </c>
      <c r="F23">
        <v>0.69247919559836402</v>
      </c>
      <c r="G23">
        <v>45.526315789473699</v>
      </c>
      <c r="H23">
        <v>70.444500000000005</v>
      </c>
      <c r="I23">
        <v>3.9980000000000002</v>
      </c>
      <c r="J23">
        <v>14.223000000000001</v>
      </c>
      <c r="K23">
        <v>12343.737871945301</v>
      </c>
      <c r="L23">
        <v>1533.2696395</v>
      </c>
      <c r="M23">
        <v>1968.2217306382199</v>
      </c>
      <c r="N23">
        <v>0.60345244692363897</v>
      </c>
      <c r="O23">
        <v>0.16938424528166601</v>
      </c>
      <c r="P23">
        <v>6.7038592464088304E-3</v>
      </c>
      <c r="Q23">
        <v>9615.9280341158301</v>
      </c>
      <c r="R23">
        <v>106.77849999999999</v>
      </c>
      <c r="S23">
        <v>60241.230847033803</v>
      </c>
      <c r="T23">
        <v>15.484858843306499</v>
      </c>
      <c r="U23">
        <v>14.359347991402799</v>
      </c>
      <c r="V23">
        <v>13.151999999999999</v>
      </c>
      <c r="W23">
        <v>116.58072076490301</v>
      </c>
      <c r="X23">
        <v>0.115027811469918</v>
      </c>
      <c r="Y23">
        <v>0.16743393996365499</v>
      </c>
      <c r="Z23">
        <v>0.30066598161895802</v>
      </c>
      <c r="AA23">
        <v>195.72982616277801</v>
      </c>
      <c r="AB23">
        <v>5.6139905953417903</v>
      </c>
      <c r="AC23">
        <v>1.1388363634788401</v>
      </c>
      <c r="AD23">
        <v>3.0227351197874399</v>
      </c>
      <c r="AE23">
        <v>0.94648282353091495</v>
      </c>
      <c r="AF23">
        <v>16.7</v>
      </c>
      <c r="AG23">
        <v>0.137908079941231</v>
      </c>
      <c r="AH23">
        <v>36.022631578947397</v>
      </c>
      <c r="AI23">
        <v>3.21644254946054</v>
      </c>
      <c r="AJ23">
        <v>24402.8235000001</v>
      </c>
      <c r="AK23">
        <v>0.432980123440172</v>
      </c>
      <c r="AL23">
        <v>18926278.517000001</v>
      </c>
      <c r="AM23">
        <v>1533.2696395</v>
      </c>
    </row>
    <row r="24" spans="1:39" ht="15" x14ac:dyDescent="0.25">
      <c r="A24" t="s">
        <v>133</v>
      </c>
      <c r="B24">
        <v>586058.69999999995</v>
      </c>
      <c r="C24">
        <v>0.30599419756329799</v>
      </c>
      <c r="D24">
        <v>538099.6</v>
      </c>
      <c r="E24">
        <v>8.0579619396284607E-3</v>
      </c>
      <c r="F24">
        <v>0.70915498852778502</v>
      </c>
      <c r="G24">
        <v>60.2631578947368</v>
      </c>
      <c r="H24">
        <v>70.857500000000002</v>
      </c>
      <c r="I24">
        <v>1.3465</v>
      </c>
      <c r="J24">
        <v>-58.1295</v>
      </c>
      <c r="K24">
        <v>12713.5082049995</v>
      </c>
      <c r="L24">
        <v>1669.2594290500001</v>
      </c>
      <c r="M24">
        <v>2157.0306047338699</v>
      </c>
      <c r="N24">
        <v>0.63912588755432098</v>
      </c>
      <c r="O24">
        <v>0.17081970836149701</v>
      </c>
      <c r="P24">
        <v>2.3820746977975598E-3</v>
      </c>
      <c r="Q24">
        <v>9838.5917199901705</v>
      </c>
      <c r="R24">
        <v>117.268</v>
      </c>
      <c r="S24">
        <v>57473.506370024203</v>
      </c>
      <c r="T24">
        <v>15.3451922092984</v>
      </c>
      <c r="U24">
        <v>14.2345689280111</v>
      </c>
      <c r="V24">
        <v>14.884499999999999</v>
      </c>
      <c r="W24">
        <v>112.147497668716</v>
      </c>
      <c r="X24">
        <v>0.118118785313897</v>
      </c>
      <c r="Y24">
        <v>0.19914399597586699</v>
      </c>
      <c r="Z24">
        <v>0.32035667336317297</v>
      </c>
      <c r="AA24">
        <v>203.20831747108801</v>
      </c>
      <c r="AB24">
        <v>5.8069133603807002</v>
      </c>
      <c r="AC24">
        <v>1.21352439834744</v>
      </c>
      <c r="AD24">
        <v>3.1196378189273002</v>
      </c>
      <c r="AE24">
        <v>1.27514869553187</v>
      </c>
      <c r="AF24">
        <v>70.8</v>
      </c>
      <c r="AG24">
        <v>3.5420296224940598E-2</v>
      </c>
      <c r="AH24">
        <v>9.5775000000000006</v>
      </c>
      <c r="AI24">
        <v>3.1730290903487801</v>
      </c>
      <c r="AJ24">
        <v>45608.272499999999</v>
      </c>
      <c r="AK24">
        <v>0.48356041231838998</v>
      </c>
      <c r="AL24">
        <v>21222143.447500002</v>
      </c>
      <c r="AM24">
        <v>1669.2594290500001</v>
      </c>
    </row>
    <row r="25" spans="1:39" ht="15" x14ac:dyDescent="0.25">
      <c r="A25" t="s">
        <v>135</v>
      </c>
      <c r="B25">
        <v>1463914.6</v>
      </c>
      <c r="C25">
        <v>0.41439106704954498</v>
      </c>
      <c r="D25">
        <v>1411403.75</v>
      </c>
      <c r="E25">
        <v>3.00885313111041E-3</v>
      </c>
      <c r="F25">
        <v>0.629846398007749</v>
      </c>
      <c r="G25">
        <v>91.9444444444444</v>
      </c>
      <c r="H25">
        <v>330.363</v>
      </c>
      <c r="I25">
        <v>117.97450000000001</v>
      </c>
      <c r="J25">
        <v>-92.558500000000095</v>
      </c>
      <c r="K25">
        <v>14860.961252299099</v>
      </c>
      <c r="L25">
        <v>2266.6879715999999</v>
      </c>
      <c r="M25">
        <v>3289.9276309277302</v>
      </c>
      <c r="N25">
        <v>0.97791368791062006</v>
      </c>
      <c r="O25">
        <v>0.19855579984496499</v>
      </c>
      <c r="P25">
        <v>3.6484049541069201E-2</v>
      </c>
      <c r="Q25">
        <v>10238.876320662799</v>
      </c>
      <c r="R25">
        <v>174.23</v>
      </c>
      <c r="S25">
        <v>61908.978118004903</v>
      </c>
      <c r="T25">
        <v>12.450209493198599</v>
      </c>
      <c r="U25">
        <v>13.0097455753889</v>
      </c>
      <c r="V25">
        <v>23.81</v>
      </c>
      <c r="W25">
        <v>95.198990827383497</v>
      </c>
      <c r="X25">
        <v>0.10966941698683701</v>
      </c>
      <c r="Y25">
        <v>0.16818283558038599</v>
      </c>
      <c r="Z25">
        <v>0.28386790391086297</v>
      </c>
      <c r="AA25">
        <v>211.99936030930701</v>
      </c>
      <c r="AB25">
        <v>6.7653620797508802</v>
      </c>
      <c r="AC25">
        <v>1.26512605808842</v>
      </c>
      <c r="AD25">
        <v>3.2498653723214299</v>
      </c>
      <c r="AE25">
        <v>0.53682440367454298</v>
      </c>
      <c r="AF25">
        <v>9.75</v>
      </c>
      <c r="AG25">
        <v>0.115963170794414</v>
      </c>
      <c r="AH25">
        <v>34.603499999999997</v>
      </c>
      <c r="AI25">
        <v>3.5979130892032698</v>
      </c>
      <c r="AJ25">
        <v>-34940.0857105264</v>
      </c>
      <c r="AK25">
        <v>0.47082670204002502</v>
      </c>
      <c r="AL25">
        <v>33685162.116999999</v>
      </c>
      <c r="AM25">
        <v>2266.6879715999999</v>
      </c>
    </row>
    <row r="26" spans="1:39" ht="15" x14ac:dyDescent="0.25">
      <c r="A26" t="s">
        <v>137</v>
      </c>
      <c r="B26">
        <v>5870693.2000000002</v>
      </c>
      <c r="C26">
        <v>0.29800175139421198</v>
      </c>
      <c r="D26">
        <v>5962400.5999999996</v>
      </c>
      <c r="E26">
        <v>7.4251368087925997E-4</v>
      </c>
      <c r="F26">
        <v>0.63521799917351596</v>
      </c>
      <c r="G26">
        <v>161.47368421052599</v>
      </c>
      <c r="H26">
        <v>1177.5129999999999</v>
      </c>
      <c r="I26">
        <v>559.99649999999997</v>
      </c>
      <c r="J26">
        <v>-373.26150000000001</v>
      </c>
      <c r="K26">
        <v>15198.324051588699</v>
      </c>
      <c r="L26">
        <v>5844.2975534999996</v>
      </c>
      <c r="M26">
        <v>8419.1325004455994</v>
      </c>
      <c r="N26">
        <v>0.94718249762708695</v>
      </c>
      <c r="O26">
        <v>0.198375296173222</v>
      </c>
      <c r="P26">
        <v>4.4749202458621899E-2</v>
      </c>
      <c r="Q26">
        <v>10550.1995683402</v>
      </c>
      <c r="R26">
        <v>444.37950000000001</v>
      </c>
      <c r="S26">
        <v>65039.432576210202</v>
      </c>
      <c r="T26">
        <v>13.2360966246193</v>
      </c>
      <c r="U26">
        <v>13.1515912716496</v>
      </c>
      <c r="V26">
        <v>58.9435</v>
      </c>
      <c r="W26">
        <v>99.150840270767802</v>
      </c>
      <c r="X26">
        <v>0.111689504131742</v>
      </c>
      <c r="Y26">
        <v>0.15886778531590601</v>
      </c>
      <c r="Z26">
        <v>0.28116149675122198</v>
      </c>
      <c r="AA26">
        <v>177.550696298578</v>
      </c>
      <c r="AB26">
        <v>8.1325865334771308</v>
      </c>
      <c r="AC26">
        <v>1.4940543252596199</v>
      </c>
      <c r="AD26">
        <v>3.96862259435686</v>
      </c>
      <c r="AE26">
        <v>0.64936199460771304</v>
      </c>
      <c r="AF26">
        <v>19.5</v>
      </c>
      <c r="AG26">
        <v>0.130309656985683</v>
      </c>
      <c r="AH26">
        <v>38.697000000000003</v>
      </c>
      <c r="AI26">
        <v>3.4331567364386699</v>
      </c>
      <c r="AJ26">
        <v>216907.66200000001</v>
      </c>
      <c r="AK26">
        <v>0.41598046452223802</v>
      </c>
      <c r="AL26">
        <v>88823528.071999997</v>
      </c>
      <c r="AM26">
        <v>5844.2975534999996</v>
      </c>
    </row>
    <row r="27" spans="1:39" ht="15" x14ac:dyDescent="0.25">
      <c r="A27" t="s">
        <v>138</v>
      </c>
      <c r="B27">
        <v>839224.1</v>
      </c>
      <c r="C27">
        <v>0.412981680053783</v>
      </c>
      <c r="D27">
        <v>745595.35</v>
      </c>
      <c r="E27">
        <v>6.8457171449910603E-3</v>
      </c>
      <c r="F27">
        <v>0.71659108117334103</v>
      </c>
      <c r="G27">
        <v>96.9</v>
      </c>
      <c r="H27">
        <v>64.114500000000007</v>
      </c>
      <c r="I27">
        <v>8.4034999999999993</v>
      </c>
      <c r="J27">
        <v>21.456499999999998</v>
      </c>
      <c r="K27">
        <v>11861.139014267599</v>
      </c>
      <c r="L27">
        <v>2018.04901875</v>
      </c>
      <c r="M27">
        <v>2447.8897933787798</v>
      </c>
      <c r="N27">
        <v>0.420911686018479</v>
      </c>
      <c r="O27">
        <v>0.14899719211788301</v>
      </c>
      <c r="P27">
        <v>6.3432854608898998E-3</v>
      </c>
      <c r="Q27">
        <v>9778.36502841947</v>
      </c>
      <c r="R27">
        <v>132.24850000000001</v>
      </c>
      <c r="S27">
        <v>62861.917019852801</v>
      </c>
      <c r="T27">
        <v>14.423225972317301</v>
      </c>
      <c r="U27">
        <v>15.2595229340976</v>
      </c>
      <c r="V27">
        <v>13.8725</v>
      </c>
      <c r="W27">
        <v>145.471185348712</v>
      </c>
      <c r="X27">
        <v>0.108345501295996</v>
      </c>
      <c r="Y27">
        <v>0.176774499629027</v>
      </c>
      <c r="Z27">
        <v>0.29287913392457299</v>
      </c>
      <c r="AA27">
        <v>179.56206545689</v>
      </c>
      <c r="AB27">
        <v>6.1341174500686497</v>
      </c>
      <c r="AC27">
        <v>1.2019474987998999</v>
      </c>
      <c r="AD27">
        <v>2.8633368656828302</v>
      </c>
      <c r="AE27">
        <v>1.23888487445537</v>
      </c>
      <c r="AF27">
        <v>92.3</v>
      </c>
      <c r="AG27">
        <v>8.89628037574796E-2</v>
      </c>
      <c r="AH27">
        <v>8.1552631578947405</v>
      </c>
      <c r="AI27">
        <v>3.4420215936293901</v>
      </c>
      <c r="AJ27">
        <v>11775.504000000101</v>
      </c>
      <c r="AK27">
        <v>0.46593695315366102</v>
      </c>
      <c r="AL27">
        <v>23936359.949000001</v>
      </c>
      <c r="AM27">
        <v>2018.04901875</v>
      </c>
    </row>
    <row r="28" spans="1:39" ht="15" x14ac:dyDescent="0.25">
      <c r="A28" t="s">
        <v>140</v>
      </c>
      <c r="B28">
        <v>3596185.6000000001</v>
      </c>
      <c r="C28">
        <v>0.386512243923743</v>
      </c>
      <c r="D28">
        <v>2727111.2</v>
      </c>
      <c r="E28">
        <v>3.4030139971764602E-3</v>
      </c>
      <c r="F28">
        <v>0.79085625501901702</v>
      </c>
      <c r="G28">
        <v>209.65</v>
      </c>
      <c r="H28">
        <v>159.39099999999999</v>
      </c>
      <c r="I28">
        <v>8.8249999999999993</v>
      </c>
      <c r="J28">
        <v>-5.0884999999999998</v>
      </c>
      <c r="K28">
        <v>13223.8540535906</v>
      </c>
      <c r="L28">
        <v>7287.9444787000002</v>
      </c>
      <c r="M28">
        <v>8792.8426575781596</v>
      </c>
      <c r="N28">
        <v>0.17852320149426801</v>
      </c>
      <c r="O28">
        <v>0.13088821733452</v>
      </c>
      <c r="P28">
        <v>5.14823174348506E-2</v>
      </c>
      <c r="Q28">
        <v>10960.5866828447</v>
      </c>
      <c r="R28">
        <v>445.01150000000001</v>
      </c>
      <c r="S28">
        <v>79111.335056509794</v>
      </c>
      <c r="T28">
        <v>15.220505537497299</v>
      </c>
      <c r="U28">
        <v>16.376980097593002</v>
      </c>
      <c r="V28">
        <v>45.917999999999999</v>
      </c>
      <c r="W28">
        <v>158.71650504595101</v>
      </c>
      <c r="X28">
        <v>0.115888491148842</v>
      </c>
      <c r="Y28">
        <v>0.14713806329180401</v>
      </c>
      <c r="Z28">
        <v>0.26911056519725401</v>
      </c>
      <c r="AA28">
        <v>149.78596546535701</v>
      </c>
      <c r="AB28">
        <v>6.7427307847756</v>
      </c>
      <c r="AC28">
        <v>1.2156940174333499</v>
      </c>
      <c r="AD28">
        <v>3.7436347507465402</v>
      </c>
      <c r="AE28">
        <v>0.58716870345573002</v>
      </c>
      <c r="AF28">
        <v>30.2</v>
      </c>
      <c r="AG28">
        <v>0.150592518167981</v>
      </c>
      <c r="AH28">
        <v>53.564210526315797</v>
      </c>
      <c r="AI28">
        <v>3.9070986977241802</v>
      </c>
      <c r="AJ28">
        <v>-184169.12150000001</v>
      </c>
      <c r="AK28">
        <v>0.28217200266812598</v>
      </c>
      <c r="AL28">
        <v>96374714.136999995</v>
      </c>
      <c r="AM28">
        <v>7287.9444787000002</v>
      </c>
    </row>
    <row r="29" spans="1:39" ht="15" x14ac:dyDescent="0.25">
      <c r="A29" t="s">
        <v>142</v>
      </c>
      <c r="B29">
        <v>834680.85</v>
      </c>
      <c r="C29">
        <v>0.268507280630364</v>
      </c>
      <c r="D29">
        <v>900068.65</v>
      </c>
      <c r="E29">
        <v>1.6828317204275599E-3</v>
      </c>
      <c r="F29">
        <v>0.66263022639191904</v>
      </c>
      <c r="G29">
        <v>65.823529411764696</v>
      </c>
      <c r="H29">
        <v>240.83600000000001</v>
      </c>
      <c r="I29">
        <v>47.944499999999998</v>
      </c>
      <c r="J29">
        <v>-131.76400000000001</v>
      </c>
      <c r="K29">
        <v>13647.4935492329</v>
      </c>
      <c r="L29">
        <v>2523.9956717499999</v>
      </c>
      <c r="M29">
        <v>3609.6949290276202</v>
      </c>
      <c r="N29">
        <v>0.97227011722588497</v>
      </c>
      <c r="O29">
        <v>0.18872728092664601</v>
      </c>
      <c r="P29">
        <v>1.92713966764749E-2</v>
      </c>
      <c r="Q29">
        <v>9542.6941405763391</v>
      </c>
      <c r="R29">
        <v>186.499</v>
      </c>
      <c r="S29">
        <v>61290.514236001298</v>
      </c>
      <c r="T29">
        <v>14.6563788545783</v>
      </c>
      <c r="U29">
        <v>13.5335614225814</v>
      </c>
      <c r="V29">
        <v>23.833500000000001</v>
      </c>
      <c r="W29">
        <v>105.90117572954</v>
      </c>
      <c r="X29">
        <v>0.109488248302315</v>
      </c>
      <c r="Y29">
        <v>0.18267347443501999</v>
      </c>
      <c r="Z29">
        <v>0.29567798189564298</v>
      </c>
      <c r="AA29">
        <v>193.493239891884</v>
      </c>
      <c r="AB29">
        <v>7.3309744958854397</v>
      </c>
      <c r="AC29">
        <v>1.2482092479546001</v>
      </c>
      <c r="AD29">
        <v>3.2440794246483402</v>
      </c>
      <c r="AE29">
        <v>0.91088648754386903</v>
      </c>
      <c r="AF29">
        <v>16.7</v>
      </c>
      <c r="AG29">
        <v>0.188079791354194</v>
      </c>
      <c r="AH29">
        <v>47.392000000000003</v>
      </c>
      <c r="AI29">
        <v>3.1423360317292501</v>
      </c>
      <c r="AJ29">
        <v>58923.309000000103</v>
      </c>
      <c r="AK29">
        <v>0.53264508490886597</v>
      </c>
      <c r="AL29">
        <v>34446214.648500003</v>
      </c>
      <c r="AM29">
        <v>2523.9956717499999</v>
      </c>
    </row>
    <row r="30" spans="1:39" ht="15" x14ac:dyDescent="0.25">
      <c r="A30" t="s">
        <v>144</v>
      </c>
      <c r="B30">
        <v>14533988.199999999</v>
      </c>
      <c r="C30">
        <v>0.30934954120143598</v>
      </c>
      <c r="D30">
        <v>14114375.6</v>
      </c>
      <c r="E30">
        <v>1.6291075301862999E-3</v>
      </c>
      <c r="F30">
        <v>0.64902056457966595</v>
      </c>
      <c r="G30">
        <v>355.6</v>
      </c>
      <c r="H30">
        <v>4977.5159999999996</v>
      </c>
      <c r="I30">
        <v>1139.5989999999999</v>
      </c>
      <c r="J30">
        <v>-103.303</v>
      </c>
      <c r="K30">
        <v>14793.8561705264</v>
      </c>
      <c r="L30">
        <v>18289.830693100001</v>
      </c>
      <c r="M30">
        <v>26295.312602314301</v>
      </c>
      <c r="N30">
        <v>0.85632789282782495</v>
      </c>
      <c r="O30">
        <v>0.192194761601929</v>
      </c>
      <c r="P30">
        <v>0.113235866036821</v>
      </c>
      <c r="Q30">
        <v>10289.937554619</v>
      </c>
      <c r="R30">
        <v>1260.829</v>
      </c>
      <c r="S30">
        <v>71724.337482719697</v>
      </c>
      <c r="T30">
        <v>13.680522894064101</v>
      </c>
      <c r="U30">
        <v>14.506194490371</v>
      </c>
      <c r="V30">
        <v>180.81100000000001</v>
      </c>
      <c r="W30">
        <v>101.154413686667</v>
      </c>
      <c r="X30">
        <v>0.113149809672161</v>
      </c>
      <c r="Y30">
        <v>0.16110827303153799</v>
      </c>
      <c r="Z30">
        <v>0.28399555792477199</v>
      </c>
      <c r="AA30">
        <v>187.35166320007099</v>
      </c>
      <c r="AB30">
        <v>6.1889653502732802</v>
      </c>
      <c r="AC30">
        <v>1.15947167015571</v>
      </c>
      <c r="AD30">
        <v>3.6086993431622698</v>
      </c>
      <c r="AE30">
        <v>0.57103387478333101</v>
      </c>
      <c r="AF30">
        <v>60.9</v>
      </c>
      <c r="AG30">
        <v>0.30058422457253398</v>
      </c>
      <c r="AH30">
        <v>37.201000000000001</v>
      </c>
      <c r="AI30">
        <v>2.9824690197963402</v>
      </c>
      <c r="AJ30">
        <v>274407.07377777703</v>
      </c>
      <c r="AK30">
        <v>0.26742848245784601</v>
      </c>
      <c r="AL30">
        <v>270577124.65700001</v>
      </c>
      <c r="AM30">
        <v>18289.830693100001</v>
      </c>
    </row>
    <row r="31" spans="1:39" ht="15" x14ac:dyDescent="0.25">
      <c r="A31" t="s">
        <v>146</v>
      </c>
      <c r="B31">
        <v>985257.8</v>
      </c>
      <c r="C31">
        <v>0.34123619124432197</v>
      </c>
      <c r="D31">
        <v>949598.95</v>
      </c>
      <c r="E31">
        <v>1.2642630062042101E-2</v>
      </c>
      <c r="F31">
        <v>0.72142980119878497</v>
      </c>
      <c r="G31">
        <v>82.35</v>
      </c>
      <c r="H31">
        <v>78.5625</v>
      </c>
      <c r="I31">
        <v>2.3380000000000001</v>
      </c>
      <c r="J31">
        <v>13.1495</v>
      </c>
      <c r="K31">
        <v>11674.8980692982</v>
      </c>
      <c r="L31">
        <v>2148.5216786999999</v>
      </c>
      <c r="M31">
        <v>2623.0595422821302</v>
      </c>
      <c r="N31">
        <v>0.41164229389350798</v>
      </c>
      <c r="O31">
        <v>0.15487544405478701</v>
      </c>
      <c r="P31">
        <v>1.3179518866727601E-2</v>
      </c>
      <c r="Q31">
        <v>9562.7915394846295</v>
      </c>
      <c r="R31">
        <v>136.69999999999999</v>
      </c>
      <c r="S31">
        <v>62552.931258229699</v>
      </c>
      <c r="T31">
        <v>15.4912216532553</v>
      </c>
      <c r="U31">
        <v>15.7170569034382</v>
      </c>
      <c r="V31">
        <v>16.026499999999999</v>
      </c>
      <c r="W31">
        <v>134.060567104483</v>
      </c>
      <c r="X31">
        <v>0.116263454282532</v>
      </c>
      <c r="Y31">
        <v>0.164941396894701</v>
      </c>
      <c r="Z31">
        <v>0.28815463922069701</v>
      </c>
      <c r="AA31">
        <v>171.215796259771</v>
      </c>
      <c r="AB31">
        <v>5.9767385480134703</v>
      </c>
      <c r="AC31">
        <v>1.1384393732032101</v>
      </c>
      <c r="AD31">
        <v>3.3517020552744299</v>
      </c>
      <c r="AE31">
        <v>1.12196998283011</v>
      </c>
      <c r="AF31">
        <v>54.1</v>
      </c>
      <c r="AG31">
        <v>0.20017862859025201</v>
      </c>
      <c r="AH31">
        <v>14.553157894736801</v>
      </c>
      <c r="AI31">
        <v>3.4872504436147498</v>
      </c>
      <c r="AJ31">
        <v>4399.4110000000801</v>
      </c>
      <c r="AK31">
        <v>0.40154405685732603</v>
      </c>
      <c r="AL31">
        <v>25083771.598499998</v>
      </c>
      <c r="AM31">
        <v>2148.5216786999999</v>
      </c>
    </row>
    <row r="32" spans="1:39" ht="15" x14ac:dyDescent="0.25">
      <c r="A32" t="s">
        <v>148</v>
      </c>
      <c r="B32">
        <v>678737.9</v>
      </c>
      <c r="C32">
        <v>0.298871976603441</v>
      </c>
      <c r="D32">
        <v>663045.15</v>
      </c>
      <c r="E32">
        <v>8.2422732048734008E-3</v>
      </c>
      <c r="F32">
        <v>0.71040856829833698</v>
      </c>
      <c r="G32">
        <v>33.8333333333333</v>
      </c>
      <c r="H32">
        <v>50.332000000000001</v>
      </c>
      <c r="I32">
        <v>6.8780000000000001</v>
      </c>
      <c r="J32">
        <v>-17.156500000000001</v>
      </c>
      <c r="K32">
        <v>13680.7815755261</v>
      </c>
      <c r="L32">
        <v>1450.7621672</v>
      </c>
      <c r="M32">
        <v>2029.6654115408901</v>
      </c>
      <c r="N32">
        <v>0.91319299448436797</v>
      </c>
      <c r="O32">
        <v>0.18904329127862601</v>
      </c>
      <c r="P32">
        <v>1.5609863223623799E-3</v>
      </c>
      <c r="Q32">
        <v>9778.7350637423806</v>
      </c>
      <c r="R32">
        <v>102.86450000000001</v>
      </c>
      <c r="S32">
        <v>59932.802050270002</v>
      </c>
      <c r="T32">
        <v>14.8024828779608</v>
      </c>
      <c r="U32">
        <v>14.103623380272101</v>
      </c>
      <c r="V32">
        <v>12.685499999999999</v>
      </c>
      <c r="W32">
        <v>114.363814370738</v>
      </c>
      <c r="X32">
        <v>0.105460123576313</v>
      </c>
      <c r="Y32">
        <v>0.20640118236934599</v>
      </c>
      <c r="Z32">
        <v>0.31467171176657999</v>
      </c>
      <c r="AA32">
        <v>203.73167062279299</v>
      </c>
      <c r="AB32">
        <v>6.3023585342302297</v>
      </c>
      <c r="AC32">
        <v>1.28089576379166</v>
      </c>
      <c r="AD32">
        <v>3.5357736456333599</v>
      </c>
      <c r="AE32">
        <v>1.31350980884381</v>
      </c>
      <c r="AF32">
        <v>81.7</v>
      </c>
      <c r="AG32">
        <v>8.6236267876983505E-2</v>
      </c>
      <c r="AH32">
        <v>11.2035</v>
      </c>
      <c r="AI32">
        <v>3.0751315444203602</v>
      </c>
      <c r="AJ32">
        <v>3947.7325000000401</v>
      </c>
      <c r="AK32">
        <v>0.54376666895970804</v>
      </c>
      <c r="AL32">
        <v>19847560.327500001</v>
      </c>
      <c r="AM32">
        <v>1450.7621672</v>
      </c>
    </row>
    <row r="33" spans="1:39" ht="15" x14ac:dyDescent="0.25">
      <c r="A33" t="s">
        <v>150</v>
      </c>
      <c r="B33">
        <v>9846436.1818181798</v>
      </c>
      <c r="C33">
        <v>0.29394514381346998</v>
      </c>
      <c r="D33">
        <v>9081172.4545454606</v>
      </c>
      <c r="E33">
        <v>1.3656947293746199E-3</v>
      </c>
      <c r="F33">
        <v>0.57586030085637097</v>
      </c>
      <c r="G33">
        <v>302.3</v>
      </c>
      <c r="H33">
        <v>4218.6581818181803</v>
      </c>
      <c r="I33">
        <v>1837.51636363636</v>
      </c>
      <c r="J33">
        <v>-375.58454545454498</v>
      </c>
      <c r="K33">
        <v>14643.142763935901</v>
      </c>
      <c r="L33">
        <v>16820.2651336364</v>
      </c>
      <c r="M33">
        <v>24126.012284121502</v>
      </c>
      <c r="N33">
        <v>0.88978366098608896</v>
      </c>
      <c r="O33">
        <v>0.19142877083954599</v>
      </c>
      <c r="P33">
        <v>9.5590991426555097E-2</v>
      </c>
      <c r="Q33">
        <v>10208.9620438929</v>
      </c>
      <c r="R33">
        <v>1184.02727272727</v>
      </c>
      <c r="S33">
        <v>70750.000782383693</v>
      </c>
      <c r="T33">
        <v>13.9376396428215</v>
      </c>
      <c r="U33">
        <v>14.205977785370401</v>
      </c>
      <c r="V33">
        <v>133.42363636363601</v>
      </c>
      <c r="W33">
        <v>126.066607027513</v>
      </c>
      <c r="X33">
        <v>0.113926666030863</v>
      </c>
      <c r="Y33">
        <v>0.15205477040084101</v>
      </c>
      <c r="Z33">
        <v>0.275367236966922</v>
      </c>
      <c r="AA33">
        <v>177.564096528156</v>
      </c>
      <c r="AB33">
        <v>6.7210612344946501</v>
      </c>
      <c r="AC33">
        <v>1.34147375401659</v>
      </c>
      <c r="AD33">
        <v>3.7525450179063502</v>
      </c>
      <c r="AE33">
        <v>0.45465615566152601</v>
      </c>
      <c r="AF33">
        <v>52.818181818181799</v>
      </c>
      <c r="AG33">
        <v>0.13132358180228201</v>
      </c>
      <c r="AH33">
        <v>29.784545454545501</v>
      </c>
      <c r="AI33">
        <v>2.9132159678066198</v>
      </c>
      <c r="AJ33">
        <v>-30262.552727273702</v>
      </c>
      <c r="AK33">
        <v>0.33065723875661801</v>
      </c>
      <c r="AL33">
        <v>246301543.67909101</v>
      </c>
      <c r="AM33">
        <v>16820.2651336364</v>
      </c>
    </row>
    <row r="34" spans="1:39" ht="15" x14ac:dyDescent="0.25">
      <c r="A34" t="s">
        <v>151</v>
      </c>
      <c r="B34">
        <v>2685147.4</v>
      </c>
      <c r="C34">
        <v>0.39075123901583497</v>
      </c>
      <c r="D34">
        <v>1994069.8</v>
      </c>
      <c r="E34">
        <v>3.0203398080878101E-3</v>
      </c>
      <c r="F34">
        <v>0.73697736933639002</v>
      </c>
      <c r="G34">
        <v>147.80000000000001</v>
      </c>
      <c r="H34">
        <v>270.88200000000001</v>
      </c>
      <c r="I34">
        <v>44.167999999999999</v>
      </c>
      <c r="J34">
        <v>34.018000000000001</v>
      </c>
      <c r="K34">
        <v>13545.375100649901</v>
      </c>
      <c r="L34">
        <v>5518.3309879999997</v>
      </c>
      <c r="M34">
        <v>7283.8876425819299</v>
      </c>
      <c r="N34">
        <v>0.66234845676132503</v>
      </c>
      <c r="O34">
        <v>0.15285500710889899</v>
      </c>
      <c r="P34">
        <v>0.121720483360031</v>
      </c>
      <c r="Q34">
        <v>10262.0834957723</v>
      </c>
      <c r="R34">
        <v>363.8</v>
      </c>
      <c r="S34">
        <v>69565.865964815806</v>
      </c>
      <c r="T34">
        <v>13.9076415612974</v>
      </c>
      <c r="U34">
        <v>15.1685843540407</v>
      </c>
      <c r="V34">
        <v>44.65</v>
      </c>
      <c r="W34">
        <v>123.590839596865</v>
      </c>
      <c r="X34">
        <v>0.11925422959767901</v>
      </c>
      <c r="Y34">
        <v>0.145108302662388</v>
      </c>
      <c r="Z34">
        <v>0.27107857231268301</v>
      </c>
      <c r="AA34">
        <v>131.20104639870499</v>
      </c>
      <c r="AB34">
        <v>8.4594404365238702</v>
      </c>
      <c r="AC34">
        <v>1.4496413838025599</v>
      </c>
      <c r="AD34">
        <v>4.0179013351734501</v>
      </c>
      <c r="AE34">
        <v>0.403036106424427</v>
      </c>
      <c r="AF34">
        <v>22.6</v>
      </c>
      <c r="AG34">
        <v>2.9560582095670501E-2</v>
      </c>
      <c r="AH34">
        <v>32.79</v>
      </c>
      <c r="AI34">
        <v>4.5637783794801203</v>
      </c>
      <c r="AJ34">
        <v>-92785.198000000295</v>
      </c>
      <c r="AK34">
        <v>0.28418737538764</v>
      </c>
      <c r="AL34">
        <v>74747863.162</v>
      </c>
      <c r="AM34">
        <v>5518.3309879999997</v>
      </c>
    </row>
    <row r="35" spans="1:39" ht="15" x14ac:dyDescent="0.25">
      <c r="A35" t="s">
        <v>152</v>
      </c>
      <c r="B35">
        <v>30386825</v>
      </c>
      <c r="C35">
        <v>0.26118003544416801</v>
      </c>
      <c r="D35">
        <v>30644329.199999999</v>
      </c>
      <c r="E35">
        <v>0</v>
      </c>
      <c r="F35">
        <v>0.55023779725113597</v>
      </c>
      <c r="G35">
        <v>225.2</v>
      </c>
      <c r="H35">
        <v>6768.8940000000002</v>
      </c>
      <c r="I35">
        <v>2113.15</v>
      </c>
      <c r="J35">
        <v>-133.952</v>
      </c>
      <c r="K35">
        <v>16257.1867991936</v>
      </c>
      <c r="L35">
        <v>26734.755010600002</v>
      </c>
      <c r="M35">
        <v>38560.381763149402</v>
      </c>
      <c r="N35">
        <v>0.84750781549396703</v>
      </c>
      <c r="O35">
        <v>0.20786530951926199</v>
      </c>
      <c r="P35">
        <v>8.6028962011736904E-2</v>
      </c>
      <c r="Q35">
        <v>11271.4627388197</v>
      </c>
      <c r="R35">
        <v>1906.886</v>
      </c>
      <c r="S35">
        <v>71660.051312978394</v>
      </c>
      <c r="T35">
        <v>14.4171177511398</v>
      </c>
      <c r="U35">
        <v>14.020111852832301</v>
      </c>
      <c r="V35">
        <v>290.75200000000001</v>
      </c>
      <c r="W35">
        <v>91.950373550654902</v>
      </c>
      <c r="X35">
        <v>0.11088320837827</v>
      </c>
      <c r="Y35">
        <v>0.158028397524033</v>
      </c>
      <c r="Z35">
        <v>0.279192782919436</v>
      </c>
      <c r="AA35">
        <v>208.437309329768</v>
      </c>
      <c r="AB35">
        <v>6.2016168253058304</v>
      </c>
      <c r="AC35">
        <v>1.2528674626296601</v>
      </c>
      <c r="AD35">
        <v>3.3781473758265599</v>
      </c>
      <c r="AE35">
        <v>0.37947946283817502</v>
      </c>
      <c r="AF35">
        <v>82.8</v>
      </c>
      <c r="AG35">
        <v>0.39279040783581198</v>
      </c>
      <c r="AH35">
        <v>11.523999999999999</v>
      </c>
      <c r="AI35">
        <v>3.8589135903577301</v>
      </c>
      <c r="AJ35">
        <v>-1474939.4979999999</v>
      </c>
      <c r="AK35">
        <v>0.29571324322876902</v>
      </c>
      <c r="AL35">
        <v>434631906.23799998</v>
      </c>
      <c r="AM35">
        <v>26734.755010600002</v>
      </c>
    </row>
    <row r="36" spans="1:39" ht="15" x14ac:dyDescent="0.25">
      <c r="A36" t="s">
        <v>153</v>
      </c>
      <c r="B36">
        <v>677342.45</v>
      </c>
      <c r="C36">
        <v>0.32480659607340301</v>
      </c>
      <c r="D36">
        <v>661556.6</v>
      </c>
      <c r="E36">
        <v>7.4323828639720098E-3</v>
      </c>
      <c r="F36">
        <v>0.67425732680907902</v>
      </c>
      <c r="G36">
        <v>48.210526315789501</v>
      </c>
      <c r="H36">
        <v>65.518500000000003</v>
      </c>
      <c r="I36">
        <v>2.867</v>
      </c>
      <c r="J36">
        <v>-52.457000000000001</v>
      </c>
      <c r="K36">
        <v>12329.8502745721</v>
      </c>
      <c r="L36">
        <v>1547.2262272999999</v>
      </c>
      <c r="M36">
        <v>1975.0568289661001</v>
      </c>
      <c r="N36">
        <v>0.56093351533635805</v>
      </c>
      <c r="O36">
        <v>0.168042982734151</v>
      </c>
      <c r="P36">
        <v>6.0565878374184397E-3</v>
      </c>
      <c r="Q36">
        <v>9658.9968671870593</v>
      </c>
      <c r="R36">
        <v>105.846</v>
      </c>
      <c r="S36">
        <v>57375.084443436703</v>
      </c>
      <c r="T36">
        <v>15.053473914933001</v>
      </c>
      <c r="U36">
        <v>14.6177108941292</v>
      </c>
      <c r="V36">
        <v>13.7255</v>
      </c>
      <c r="W36">
        <v>112.726401755856</v>
      </c>
      <c r="X36">
        <v>0.11698479083197599</v>
      </c>
      <c r="Y36">
        <v>0.19355427408774301</v>
      </c>
      <c r="Z36">
        <v>0.31618876879337598</v>
      </c>
      <c r="AA36">
        <v>214.31675222999201</v>
      </c>
      <c r="AB36">
        <v>5.2361469270634604</v>
      </c>
      <c r="AC36">
        <v>1.13228002104968</v>
      </c>
      <c r="AD36">
        <v>2.8612272777306198</v>
      </c>
      <c r="AE36">
        <v>1.1205391722900799</v>
      </c>
      <c r="AF36">
        <v>48.45</v>
      </c>
      <c r="AG36">
        <v>0.118377558072946</v>
      </c>
      <c r="AH36">
        <v>11.3968421052632</v>
      </c>
      <c r="AI36">
        <v>3.1570803375524701</v>
      </c>
      <c r="AJ36">
        <v>32983.194499999903</v>
      </c>
      <c r="AK36">
        <v>0.46612626198582402</v>
      </c>
      <c r="AL36">
        <v>19077067.723499998</v>
      </c>
      <c r="AM36">
        <v>1547.2262272999999</v>
      </c>
    </row>
    <row r="37" spans="1:39" ht="15" x14ac:dyDescent="0.25">
      <c r="A37" t="s">
        <v>154</v>
      </c>
      <c r="B37">
        <v>750850.1</v>
      </c>
      <c r="C37">
        <v>0.29099793215588599</v>
      </c>
      <c r="D37">
        <v>724905.35</v>
      </c>
      <c r="E37">
        <v>3.0721294006350601E-3</v>
      </c>
      <c r="F37">
        <v>0.68396979517328305</v>
      </c>
      <c r="G37">
        <v>41.1666666666667</v>
      </c>
      <c r="H37">
        <v>108.152</v>
      </c>
      <c r="I37">
        <v>15.244999999999999</v>
      </c>
      <c r="J37">
        <v>-110.48099999999999</v>
      </c>
      <c r="K37">
        <v>13158.1044435194</v>
      </c>
      <c r="L37">
        <v>1794.3265710000001</v>
      </c>
      <c r="M37">
        <v>2485.5477719024302</v>
      </c>
      <c r="N37">
        <v>0.882999342598489</v>
      </c>
      <c r="O37">
        <v>0.17077495393117001</v>
      </c>
      <c r="P37">
        <v>5.4486712497108696E-3</v>
      </c>
      <c r="Q37">
        <v>9498.8866011330101</v>
      </c>
      <c r="R37">
        <v>135.227</v>
      </c>
      <c r="S37">
        <v>59497.890591376003</v>
      </c>
      <c r="T37">
        <v>14.026045094544701</v>
      </c>
      <c r="U37">
        <v>13.268996361673301</v>
      </c>
      <c r="V37">
        <v>17.511500000000002</v>
      </c>
      <c r="W37">
        <v>102.46561236901501</v>
      </c>
      <c r="X37">
        <v>0.109008837153757</v>
      </c>
      <c r="Y37">
        <v>0.189556820250042</v>
      </c>
      <c r="Z37">
        <v>0.30204129701707999</v>
      </c>
      <c r="AA37">
        <v>198.39206293512601</v>
      </c>
      <c r="AB37">
        <v>6.4881801934742702</v>
      </c>
      <c r="AC37">
        <v>1.2429651217911999</v>
      </c>
      <c r="AD37">
        <v>3.3963574794830498</v>
      </c>
      <c r="AE37">
        <v>1.02709582896759</v>
      </c>
      <c r="AF37">
        <v>17.8</v>
      </c>
      <c r="AG37">
        <v>0.18036748313954401</v>
      </c>
      <c r="AH37">
        <v>38.652000000000001</v>
      </c>
      <c r="AI37">
        <v>3.2764062331212598</v>
      </c>
      <c r="AJ37">
        <v>16449.7675000001</v>
      </c>
      <c r="AK37">
        <v>0.50452354361306495</v>
      </c>
      <c r="AL37">
        <v>23609936.427000001</v>
      </c>
      <c r="AM37">
        <v>1794.3265710000001</v>
      </c>
    </row>
    <row r="38" spans="1:39" ht="15" x14ac:dyDescent="0.25">
      <c r="A38" t="s">
        <v>156</v>
      </c>
      <c r="B38">
        <v>1673522.35</v>
      </c>
      <c r="C38">
        <v>0.30895631880427898</v>
      </c>
      <c r="D38">
        <v>1360375.55</v>
      </c>
      <c r="E38">
        <v>3.5118930539780701E-3</v>
      </c>
      <c r="F38">
        <v>0.78570350468406502</v>
      </c>
      <c r="G38">
        <v>146.57894736842101</v>
      </c>
      <c r="H38">
        <v>245.429</v>
      </c>
      <c r="I38">
        <v>28.634499999999999</v>
      </c>
      <c r="J38">
        <v>-48.347999999999999</v>
      </c>
      <c r="K38">
        <v>13456.4615004476</v>
      </c>
      <c r="L38">
        <v>4795.5812820000001</v>
      </c>
      <c r="M38">
        <v>6004.32968475705</v>
      </c>
      <c r="N38">
        <v>0.37261888973858898</v>
      </c>
      <c r="O38">
        <v>0.160098571310171</v>
      </c>
      <c r="P38">
        <v>2.5352332376544599E-2</v>
      </c>
      <c r="Q38">
        <v>10747.503598498901</v>
      </c>
      <c r="R38">
        <v>313.02600000000001</v>
      </c>
      <c r="S38">
        <v>73119.823009909698</v>
      </c>
      <c r="T38">
        <v>15.674416821605901</v>
      </c>
      <c r="U38">
        <v>15.320073354929001</v>
      </c>
      <c r="V38">
        <v>32.1755</v>
      </c>
      <c r="W38">
        <v>149.044499137543</v>
      </c>
      <c r="X38">
        <v>0.118543963683997</v>
      </c>
      <c r="Y38">
        <v>0.15988453496886099</v>
      </c>
      <c r="Z38">
        <v>0.285439359950942</v>
      </c>
      <c r="AA38">
        <v>171.47395730451501</v>
      </c>
      <c r="AB38">
        <v>6.2809087653877604</v>
      </c>
      <c r="AC38">
        <v>1.03876353750553</v>
      </c>
      <c r="AD38">
        <v>3.60688018967861</v>
      </c>
      <c r="AE38">
        <v>0.58720377071651897</v>
      </c>
      <c r="AF38">
        <v>23.25</v>
      </c>
      <c r="AG38">
        <v>5.6258969187762499E-2</v>
      </c>
      <c r="AH38">
        <v>41.811052631578903</v>
      </c>
      <c r="AI38">
        <v>3.1983418402353099</v>
      </c>
      <c r="AJ38">
        <v>65794.940499999604</v>
      </c>
      <c r="AK38">
        <v>0.35095971361190498</v>
      </c>
      <c r="AL38">
        <v>64531554.8935</v>
      </c>
      <c r="AM38">
        <v>4795.5812820000001</v>
      </c>
    </row>
    <row r="39" spans="1:39" ht="15" x14ac:dyDescent="0.25">
      <c r="A39" t="s">
        <v>157</v>
      </c>
      <c r="B39">
        <v>3497354.6</v>
      </c>
      <c r="C39">
        <v>0.42475545238089901</v>
      </c>
      <c r="D39">
        <v>3022132</v>
      </c>
      <c r="E39">
        <v>3.0777528767516001E-3</v>
      </c>
      <c r="F39">
        <v>0.74384898501017804</v>
      </c>
      <c r="G39">
        <v>165.357142857143</v>
      </c>
      <c r="H39">
        <v>562.38800000000003</v>
      </c>
      <c r="I39">
        <v>87.727333333333306</v>
      </c>
      <c r="J39">
        <v>-59.32</v>
      </c>
      <c r="K39">
        <v>12635.262004627901</v>
      </c>
      <c r="L39">
        <v>7660.2403388666698</v>
      </c>
      <c r="M39">
        <v>9902.44731387301</v>
      </c>
      <c r="N39">
        <v>0.51077955638211103</v>
      </c>
      <c r="O39">
        <v>0.16638194429313399</v>
      </c>
      <c r="P39">
        <v>6.5153858032497999E-2</v>
      </c>
      <c r="Q39">
        <v>9774.2649500797197</v>
      </c>
      <c r="R39">
        <v>493.822</v>
      </c>
      <c r="S39">
        <v>70408.429226185399</v>
      </c>
      <c r="T39">
        <v>14.5763723230908</v>
      </c>
      <c r="U39">
        <v>15.5121487881598</v>
      </c>
      <c r="V39">
        <v>48.331333333333298</v>
      </c>
      <c r="W39">
        <v>158.49428953335999</v>
      </c>
      <c r="X39">
        <v>0.11849507335062</v>
      </c>
      <c r="Y39">
        <v>0.15847352356573999</v>
      </c>
      <c r="Z39">
        <v>0.28138921728930699</v>
      </c>
      <c r="AA39">
        <v>132.86562235338201</v>
      </c>
      <c r="AB39">
        <v>7.1466768043915598</v>
      </c>
      <c r="AC39">
        <v>1.1616847442011</v>
      </c>
      <c r="AD39">
        <v>4.17520628799641</v>
      </c>
      <c r="AE39">
        <v>0.56828260606180903</v>
      </c>
      <c r="AF39">
        <v>32.4</v>
      </c>
      <c r="AG39">
        <v>0.11746187388535</v>
      </c>
      <c r="AH39">
        <v>51.022142857142903</v>
      </c>
      <c r="AI39">
        <v>3.3537439776904101</v>
      </c>
      <c r="AJ39">
        <v>13482.594000000499</v>
      </c>
      <c r="AK39">
        <v>0.37401959641698201</v>
      </c>
      <c r="AL39">
        <v>96789143.700000003</v>
      </c>
      <c r="AM39">
        <v>7660.2403388666698</v>
      </c>
    </row>
    <row r="40" spans="1:39" ht="15" x14ac:dyDescent="0.25">
      <c r="A40" t="s">
        <v>158</v>
      </c>
      <c r="B40">
        <v>1627148.05</v>
      </c>
      <c r="C40">
        <v>0.39904384641943602</v>
      </c>
      <c r="D40">
        <v>1575356.4</v>
      </c>
      <c r="E40">
        <v>2.5056245536945999E-3</v>
      </c>
      <c r="F40">
        <v>0.72754346352799804</v>
      </c>
      <c r="G40">
        <v>66.470588235294102</v>
      </c>
      <c r="H40">
        <v>85.932500000000005</v>
      </c>
      <c r="I40">
        <v>4.0674999999999999</v>
      </c>
      <c r="J40">
        <v>58.250999999999898</v>
      </c>
      <c r="K40">
        <v>13055.686247587</v>
      </c>
      <c r="L40">
        <v>2033.7325535</v>
      </c>
      <c r="M40">
        <v>2525.1422209269499</v>
      </c>
      <c r="N40">
        <v>0.40146418802456402</v>
      </c>
      <c r="O40">
        <v>0.147697294136862</v>
      </c>
      <c r="P40">
        <v>2.96529544143917E-2</v>
      </c>
      <c r="Q40">
        <v>10514.9618544072</v>
      </c>
      <c r="R40">
        <v>136.79900000000001</v>
      </c>
      <c r="S40">
        <v>70068.220769157706</v>
      </c>
      <c r="T40">
        <v>15.744267136455701</v>
      </c>
      <c r="U40">
        <v>14.8665747081484</v>
      </c>
      <c r="V40">
        <v>15.990500000000001</v>
      </c>
      <c r="W40">
        <v>127.18379997498501</v>
      </c>
      <c r="X40">
        <v>0.120184712263012</v>
      </c>
      <c r="Y40">
        <v>0.15778980544641999</v>
      </c>
      <c r="Z40">
        <v>0.28306140653862999</v>
      </c>
      <c r="AA40">
        <v>181.44937463135301</v>
      </c>
      <c r="AB40">
        <v>5.9587943929792297</v>
      </c>
      <c r="AC40">
        <v>1.0514232188271899</v>
      </c>
      <c r="AD40">
        <v>3.0867735715863298</v>
      </c>
      <c r="AE40">
        <v>0.66723704692974795</v>
      </c>
      <c r="AF40">
        <v>13.157894736842101</v>
      </c>
      <c r="AG40">
        <v>5.9197506927910301E-2</v>
      </c>
      <c r="AH40">
        <v>33.327894736842097</v>
      </c>
      <c r="AI40">
        <v>3.2975673187036798</v>
      </c>
      <c r="AJ40">
        <v>-8112.6255555555699</v>
      </c>
      <c r="AK40">
        <v>0.30711825299446299</v>
      </c>
      <c r="AL40">
        <v>26551774.129999999</v>
      </c>
      <c r="AM40">
        <v>2033.7325535</v>
      </c>
    </row>
    <row r="41" spans="1:39" ht="15" x14ac:dyDescent="0.25">
      <c r="A41" t="s">
        <v>159</v>
      </c>
      <c r="B41">
        <v>798696.35</v>
      </c>
      <c r="C41">
        <v>0.37162854219956099</v>
      </c>
      <c r="D41">
        <v>820112.35</v>
      </c>
      <c r="E41">
        <v>1.066669687797E-2</v>
      </c>
      <c r="F41">
        <v>0.71994272935944303</v>
      </c>
      <c r="G41">
        <v>83.157894736842096</v>
      </c>
      <c r="H41">
        <v>95.096500000000006</v>
      </c>
      <c r="I41">
        <v>6.7770000000000001</v>
      </c>
      <c r="J41">
        <v>-65.504000000000104</v>
      </c>
      <c r="K41">
        <v>12314.966496307899</v>
      </c>
      <c r="L41">
        <v>2367.7164331499998</v>
      </c>
      <c r="M41">
        <v>2936.86289703898</v>
      </c>
      <c r="N41">
        <v>0.48705509771107902</v>
      </c>
      <c r="O41">
        <v>0.15447778966647399</v>
      </c>
      <c r="P41">
        <v>2.39306524238709E-2</v>
      </c>
      <c r="Q41">
        <v>9928.3996458936599</v>
      </c>
      <c r="R41">
        <v>153.9785</v>
      </c>
      <c r="S41">
        <v>64447.231866786598</v>
      </c>
      <c r="T41">
        <v>14.5757362229142</v>
      </c>
      <c r="U41">
        <v>15.376928812464101</v>
      </c>
      <c r="V41">
        <v>17.709499999999998</v>
      </c>
      <c r="W41">
        <v>133.69753144639901</v>
      </c>
      <c r="X41">
        <v>0.11343875073318201</v>
      </c>
      <c r="Y41">
        <v>0.15938959097507599</v>
      </c>
      <c r="Z41">
        <v>0.28868937966754399</v>
      </c>
      <c r="AA41">
        <v>157.322724454986</v>
      </c>
      <c r="AB41">
        <v>6.9783324098324897</v>
      </c>
      <c r="AC41">
        <v>1.3298499190326001</v>
      </c>
      <c r="AD41">
        <v>3.80068980680577</v>
      </c>
      <c r="AE41">
        <v>1.1442171959532299</v>
      </c>
      <c r="AF41">
        <v>45.05</v>
      </c>
      <c r="AG41">
        <v>8.4321039064577205E-2</v>
      </c>
      <c r="AH41">
        <v>18.324000000000002</v>
      </c>
      <c r="AI41">
        <v>3.4543090875430198</v>
      </c>
      <c r="AJ41">
        <v>-14071.909</v>
      </c>
      <c r="AK41">
        <v>0.41484521523828399</v>
      </c>
      <c r="AL41">
        <v>29158348.546999998</v>
      </c>
      <c r="AM41">
        <v>2367.7164331499998</v>
      </c>
    </row>
    <row r="42" spans="1:39" ht="15" x14ac:dyDescent="0.25">
      <c r="A42" t="s">
        <v>161</v>
      </c>
      <c r="B42">
        <v>1742737.55</v>
      </c>
      <c r="C42">
        <v>0.33254824447234499</v>
      </c>
      <c r="D42">
        <v>1542866.65</v>
      </c>
      <c r="E42">
        <v>1.2634059400794199E-2</v>
      </c>
      <c r="F42">
        <v>0.77646332222970005</v>
      </c>
      <c r="G42">
        <v>163.25</v>
      </c>
      <c r="H42">
        <v>157.40450000000001</v>
      </c>
      <c r="I42">
        <v>8.6844999999999999</v>
      </c>
      <c r="J42">
        <v>-78.875</v>
      </c>
      <c r="K42">
        <v>12509.9695379402</v>
      </c>
      <c r="L42">
        <v>5131.9509546999998</v>
      </c>
      <c r="M42">
        <v>6285.8044249618197</v>
      </c>
      <c r="N42">
        <v>0.30629056758822598</v>
      </c>
      <c r="O42">
        <v>0.150176121927699</v>
      </c>
      <c r="P42">
        <v>1.9038309185422E-2</v>
      </c>
      <c r="Q42">
        <v>10213.5774155732</v>
      </c>
      <c r="R42">
        <v>322.56200000000001</v>
      </c>
      <c r="S42">
        <v>71009.289570687193</v>
      </c>
      <c r="T42">
        <v>15.5404232364631</v>
      </c>
      <c r="U42">
        <v>15.909967555694699</v>
      </c>
      <c r="V42">
        <v>32.436</v>
      </c>
      <c r="W42">
        <v>158.21775048403001</v>
      </c>
      <c r="X42">
        <v>0.11857554007557999</v>
      </c>
      <c r="Y42">
        <v>0.16397962993770099</v>
      </c>
      <c r="Z42">
        <v>0.28947006279396698</v>
      </c>
      <c r="AA42">
        <v>1440.7765127272601</v>
      </c>
      <c r="AB42">
        <v>0.71536715837923803</v>
      </c>
      <c r="AC42">
        <v>0.113403873013482</v>
      </c>
      <c r="AD42">
        <v>0.39380023962420102</v>
      </c>
      <c r="AE42">
        <v>0.79631119620896595</v>
      </c>
      <c r="AF42">
        <v>30.55</v>
      </c>
      <c r="AG42">
        <v>0.127095829249396</v>
      </c>
      <c r="AH42">
        <v>47.868499999999997</v>
      </c>
      <c r="AI42">
        <v>3.18603084601247</v>
      </c>
      <c r="AJ42">
        <v>13937.9015000002</v>
      </c>
      <c r="AK42">
        <v>0.37702182212556001</v>
      </c>
      <c r="AL42">
        <v>64200550.113499999</v>
      </c>
      <c r="AM42">
        <v>5131.9509546999998</v>
      </c>
    </row>
    <row r="43" spans="1:39" ht="15" x14ac:dyDescent="0.25">
      <c r="A43" t="s">
        <v>163</v>
      </c>
      <c r="B43">
        <v>664391.9</v>
      </c>
      <c r="C43">
        <v>0.40597744635241501</v>
      </c>
      <c r="D43">
        <v>664441.94999999995</v>
      </c>
      <c r="E43">
        <v>2.8650618889263001E-3</v>
      </c>
      <c r="F43">
        <v>0.67038800822376099</v>
      </c>
      <c r="G43">
        <v>33.368421052631597</v>
      </c>
      <c r="H43">
        <v>38.266500000000001</v>
      </c>
      <c r="I43">
        <v>2.2999999999999998</v>
      </c>
      <c r="J43">
        <v>26.1935</v>
      </c>
      <c r="K43">
        <v>12302.078534787201</v>
      </c>
      <c r="L43">
        <v>1008.90986185</v>
      </c>
      <c r="M43">
        <v>1231.06370599825</v>
      </c>
      <c r="N43">
        <v>0.427754001243139</v>
      </c>
      <c r="O43">
        <v>0.13900507186324901</v>
      </c>
      <c r="P43">
        <v>4.4235621721611601E-3</v>
      </c>
      <c r="Q43">
        <v>10082.0845375631</v>
      </c>
      <c r="R43">
        <v>69.433000000000007</v>
      </c>
      <c r="S43">
        <v>57562.335834545498</v>
      </c>
      <c r="T43">
        <v>15.4753503377357</v>
      </c>
      <c r="U43">
        <v>14.5306966694511</v>
      </c>
      <c r="V43">
        <v>9.0129999999999999</v>
      </c>
      <c r="W43">
        <v>111.93940550871</v>
      </c>
      <c r="X43">
        <v>0.114087854450505</v>
      </c>
      <c r="Y43">
        <v>0.173746271969765</v>
      </c>
      <c r="Z43">
        <v>0.29176892312806002</v>
      </c>
      <c r="AA43">
        <v>207.506396672655</v>
      </c>
      <c r="AB43">
        <v>5.9645106869782296</v>
      </c>
      <c r="AC43">
        <v>1.3716135468300901</v>
      </c>
      <c r="AD43">
        <v>2.8058419576294402</v>
      </c>
      <c r="AE43">
        <v>1.01842778698587</v>
      </c>
      <c r="AF43">
        <v>44.35</v>
      </c>
      <c r="AG43">
        <v>0.179549168727864</v>
      </c>
      <c r="AH43">
        <v>7.7050000000000001</v>
      </c>
      <c r="AI43">
        <v>3.3246590618244798</v>
      </c>
      <c r="AJ43">
        <v>19823.895499999999</v>
      </c>
      <c r="AK43">
        <v>0.44790175722079001</v>
      </c>
      <c r="AL43">
        <v>12411688.355</v>
      </c>
      <c r="AM43">
        <v>1008.90986185</v>
      </c>
    </row>
    <row r="44" spans="1:39" ht="15" x14ac:dyDescent="0.25">
      <c r="A44" t="s">
        <v>165</v>
      </c>
      <c r="B44">
        <v>1140954.25</v>
      </c>
      <c r="C44">
        <v>0.43984374952535699</v>
      </c>
      <c r="D44">
        <v>1072392.25</v>
      </c>
      <c r="E44">
        <v>7.8115243920187103E-3</v>
      </c>
      <c r="F44">
        <v>0.74118720581427999</v>
      </c>
      <c r="G44">
        <v>90.6</v>
      </c>
      <c r="H44">
        <v>78.838999999999999</v>
      </c>
      <c r="I44">
        <v>7.593</v>
      </c>
      <c r="J44">
        <v>21.045000000000002</v>
      </c>
      <c r="K44">
        <v>12267.6185467415</v>
      </c>
      <c r="L44">
        <v>2263.3442423000001</v>
      </c>
      <c r="M44">
        <v>2712.9032732790101</v>
      </c>
      <c r="N44">
        <v>0.34418885794781501</v>
      </c>
      <c r="O44">
        <v>0.13473364773717</v>
      </c>
      <c r="P44">
        <v>1.5841607467348501E-2</v>
      </c>
      <c r="Q44">
        <v>10234.734160256399</v>
      </c>
      <c r="R44">
        <v>143.43100000000001</v>
      </c>
      <c r="S44">
        <v>65816.122198130106</v>
      </c>
      <c r="T44">
        <v>15.286792952709</v>
      </c>
      <c r="U44">
        <v>15.7800213503357</v>
      </c>
      <c r="V44">
        <v>17.484999999999999</v>
      </c>
      <c r="W44">
        <v>129.444909482414</v>
      </c>
      <c r="X44">
        <v>0.116808706376584</v>
      </c>
      <c r="Y44">
        <v>0.16882872518665001</v>
      </c>
      <c r="Z44">
        <v>0.28959937529279201</v>
      </c>
      <c r="AA44">
        <v>182.55506267138699</v>
      </c>
      <c r="AB44">
        <v>5.9973959264489203</v>
      </c>
      <c r="AC44">
        <v>1.0737704737309499</v>
      </c>
      <c r="AD44">
        <v>3.4556409121387399</v>
      </c>
      <c r="AE44">
        <v>1.0329795826499599</v>
      </c>
      <c r="AF44">
        <v>37.85</v>
      </c>
      <c r="AG44">
        <v>9.6523924343519696E-2</v>
      </c>
      <c r="AH44">
        <v>18.380500000000001</v>
      </c>
      <c r="AI44">
        <v>3.2588111907272399</v>
      </c>
      <c r="AJ44">
        <v>18691.2319999998</v>
      </c>
      <c r="AK44">
        <v>0.421784663175578</v>
      </c>
      <c r="AL44">
        <v>27765843.804499999</v>
      </c>
      <c r="AM44">
        <v>2263.3442423000001</v>
      </c>
    </row>
    <row r="45" spans="1:39" ht="15" x14ac:dyDescent="0.25">
      <c r="A45" t="s">
        <v>166</v>
      </c>
      <c r="B45">
        <v>2270320.5499999998</v>
      </c>
      <c r="C45">
        <v>0.34194133582895903</v>
      </c>
      <c r="D45">
        <v>2217323.7999999998</v>
      </c>
      <c r="E45">
        <v>2.3642897172441598E-3</v>
      </c>
      <c r="F45">
        <v>0.61658744920157804</v>
      </c>
      <c r="G45">
        <v>103</v>
      </c>
      <c r="H45">
        <v>635.46749999999997</v>
      </c>
      <c r="I45">
        <v>304.73</v>
      </c>
      <c r="J45">
        <v>-198.31549999999999</v>
      </c>
      <c r="K45">
        <v>15354.0729867878</v>
      </c>
      <c r="L45">
        <v>3002.48550135</v>
      </c>
      <c r="M45">
        <v>4364.71883266239</v>
      </c>
      <c r="N45">
        <v>0.991539744225716</v>
      </c>
      <c r="O45">
        <v>0.194146144981517</v>
      </c>
      <c r="P45">
        <v>4.19536830713629E-2</v>
      </c>
      <c r="Q45">
        <v>10562.050683429599</v>
      </c>
      <c r="R45">
        <v>232.3125</v>
      </c>
      <c r="S45">
        <v>62889.349158999197</v>
      </c>
      <c r="T45">
        <v>11.907882701103</v>
      </c>
      <c r="U45">
        <v>12.924338988862001</v>
      </c>
      <c r="V45">
        <v>33.762</v>
      </c>
      <c r="W45">
        <v>88.930913492980295</v>
      </c>
      <c r="X45">
        <v>0.112216566589375</v>
      </c>
      <c r="Y45">
        <v>0.16117606678174801</v>
      </c>
      <c r="Z45">
        <v>0.28209095928301797</v>
      </c>
      <c r="AA45">
        <v>185.94830840947299</v>
      </c>
      <c r="AB45">
        <v>8.1658022923226294</v>
      </c>
      <c r="AC45">
        <v>1.4779654055984599</v>
      </c>
      <c r="AD45">
        <v>4.0809294544167498</v>
      </c>
      <c r="AE45">
        <v>0.55951682643104494</v>
      </c>
      <c r="AF45">
        <v>11.85</v>
      </c>
      <c r="AG45">
        <v>7.6197417102392195E-2</v>
      </c>
      <c r="AH45">
        <v>34.753</v>
      </c>
      <c r="AI45">
        <v>3.60271126555384</v>
      </c>
      <c r="AJ45">
        <v>-77492.0545000001</v>
      </c>
      <c r="AK45">
        <v>0.45556238117700698</v>
      </c>
      <c r="AL45">
        <v>46100381.5295</v>
      </c>
      <c r="AM45">
        <v>3002.48550135</v>
      </c>
    </row>
    <row r="46" spans="1:39" ht="15" x14ac:dyDescent="0.25">
      <c r="A46" t="s">
        <v>167</v>
      </c>
      <c r="B46">
        <v>572326.15</v>
      </c>
      <c r="C46">
        <v>0.273540098373103</v>
      </c>
      <c r="D46">
        <v>579615.94999999995</v>
      </c>
      <c r="E46">
        <v>2.0462889032439101E-3</v>
      </c>
      <c r="F46">
        <v>0.673374177553278</v>
      </c>
      <c r="G46">
        <v>60.588235294117602</v>
      </c>
      <c r="H46">
        <v>181.0615</v>
      </c>
      <c r="I46">
        <v>31.534500000000001</v>
      </c>
      <c r="J46">
        <v>-116.429</v>
      </c>
      <c r="K46">
        <v>13576.681280987799</v>
      </c>
      <c r="L46">
        <v>2235.8693525499998</v>
      </c>
      <c r="M46">
        <v>3158.9601846632499</v>
      </c>
      <c r="N46">
        <v>0.95615455966235496</v>
      </c>
      <c r="O46">
        <v>0.18442591488170501</v>
      </c>
      <c r="P46">
        <v>1.3802054339536801E-2</v>
      </c>
      <c r="Q46">
        <v>9609.3916387034205</v>
      </c>
      <c r="R46">
        <v>165.29249999999999</v>
      </c>
      <c r="S46">
        <v>60637.084401893597</v>
      </c>
      <c r="T46">
        <v>14.491885596745201</v>
      </c>
      <c r="U46">
        <v>13.526744120574101</v>
      </c>
      <c r="V46">
        <v>22.938500000000001</v>
      </c>
      <c r="W46">
        <v>97.4723435512348</v>
      </c>
      <c r="X46">
        <v>0.107863548019101</v>
      </c>
      <c r="Y46">
        <v>0.18839339002943001</v>
      </c>
      <c r="Z46">
        <v>0.29999244197545599</v>
      </c>
      <c r="AA46">
        <v>196.31189519164201</v>
      </c>
      <c r="AB46">
        <v>7.5403654211883397</v>
      </c>
      <c r="AC46">
        <v>1.2134519189092099</v>
      </c>
      <c r="AD46">
        <v>3.2367376475968999</v>
      </c>
      <c r="AE46">
        <v>0.96315370261519095</v>
      </c>
      <c r="AF46">
        <v>16.7</v>
      </c>
      <c r="AG46">
        <v>0.233358492004551</v>
      </c>
      <c r="AH46">
        <v>44.347999999999999</v>
      </c>
      <c r="AI46">
        <v>3.1985554057396799</v>
      </c>
      <c r="AJ46">
        <v>50283.1225000001</v>
      </c>
      <c r="AK46">
        <v>0.53605323523624704</v>
      </c>
      <c r="AL46">
        <v>30355685.585499998</v>
      </c>
      <c r="AM46">
        <v>2235.8693525499998</v>
      </c>
    </row>
    <row r="47" spans="1:39" ht="15" x14ac:dyDescent="0.25">
      <c r="A47" t="s">
        <v>169</v>
      </c>
      <c r="B47">
        <v>519187.45</v>
      </c>
      <c r="C47">
        <v>0.39650515330613501</v>
      </c>
      <c r="D47">
        <v>513169.85</v>
      </c>
      <c r="E47">
        <v>1.0393480654067399E-2</v>
      </c>
      <c r="F47">
        <v>0.680949794322667</v>
      </c>
      <c r="G47">
        <v>44.842105263157897</v>
      </c>
      <c r="H47">
        <v>40.721499999999999</v>
      </c>
      <c r="I47">
        <v>2.0499999999999998</v>
      </c>
      <c r="J47">
        <v>21.540500000000002</v>
      </c>
      <c r="K47">
        <v>11860.9295484181</v>
      </c>
      <c r="L47">
        <v>1100.9374950500001</v>
      </c>
      <c r="M47">
        <v>1353.5365798400901</v>
      </c>
      <c r="N47">
        <v>0.43012885307216597</v>
      </c>
      <c r="O47">
        <v>0.14578788529925599</v>
      </c>
      <c r="P47">
        <v>2.3134974614379199E-3</v>
      </c>
      <c r="Q47">
        <v>9647.4245768390902</v>
      </c>
      <c r="R47">
        <v>74.484499999999997</v>
      </c>
      <c r="S47">
        <v>56977.777148265697</v>
      </c>
      <c r="T47">
        <v>15.250152716337</v>
      </c>
      <c r="U47">
        <v>14.780759688928599</v>
      </c>
      <c r="V47">
        <v>9.8740000000000006</v>
      </c>
      <c r="W47">
        <v>111.498632271622</v>
      </c>
      <c r="X47">
        <v>0.11908639214222599</v>
      </c>
      <c r="Y47">
        <v>0.18140824727621399</v>
      </c>
      <c r="Z47">
        <v>0.30480369474681701</v>
      </c>
      <c r="AA47">
        <v>201.25602134200801</v>
      </c>
      <c r="AB47">
        <v>5.4646373498614196</v>
      </c>
      <c r="AC47">
        <v>1.21304765575531</v>
      </c>
      <c r="AD47">
        <v>2.7601070021568801</v>
      </c>
      <c r="AE47">
        <v>1.08943819386795</v>
      </c>
      <c r="AF47">
        <v>44.75</v>
      </c>
      <c r="AG47">
        <v>0.18979164691806799</v>
      </c>
      <c r="AH47">
        <v>7.6719999999999997</v>
      </c>
      <c r="AI47">
        <v>3.27219736897377</v>
      </c>
      <c r="AJ47">
        <v>4865.8049999998802</v>
      </c>
      <c r="AK47">
        <v>0.43867158868820799</v>
      </c>
      <c r="AL47">
        <v>13058142.066</v>
      </c>
      <c r="AM47">
        <v>1100.9374950500001</v>
      </c>
    </row>
    <row r="48" spans="1:39" ht="15" x14ac:dyDescent="0.25">
      <c r="A48" t="s">
        <v>170</v>
      </c>
      <c r="B48">
        <v>780003.75</v>
      </c>
      <c r="C48">
        <v>0.42378450057601103</v>
      </c>
      <c r="D48">
        <v>780851</v>
      </c>
      <c r="E48">
        <v>6.6447204681074103E-3</v>
      </c>
      <c r="F48">
        <v>0.71478374061028405</v>
      </c>
      <c r="G48">
        <v>75.526315789473699</v>
      </c>
      <c r="H48">
        <v>53.331000000000003</v>
      </c>
      <c r="I48">
        <v>2.15</v>
      </c>
      <c r="J48">
        <v>-34.473999999999997</v>
      </c>
      <c r="K48">
        <v>11926.9911182654</v>
      </c>
      <c r="L48">
        <v>1688.5790272500001</v>
      </c>
      <c r="M48">
        <v>2047.46230312394</v>
      </c>
      <c r="N48">
        <v>0.37781012848950202</v>
      </c>
      <c r="O48">
        <v>0.14655095610361499</v>
      </c>
      <c r="P48">
        <v>6.8781905451680402E-3</v>
      </c>
      <c r="Q48">
        <v>9836.4043283100691</v>
      </c>
      <c r="R48">
        <v>110.89449999999999</v>
      </c>
      <c r="S48">
        <v>60879.3165395939</v>
      </c>
      <c r="T48">
        <v>15.584181361564401</v>
      </c>
      <c r="U48">
        <v>15.226896079156299</v>
      </c>
      <c r="V48">
        <v>13.435499999999999</v>
      </c>
      <c r="W48">
        <v>125.68040097130699</v>
      </c>
      <c r="X48">
        <v>0.11654078932683801</v>
      </c>
      <c r="Y48">
        <v>0.16858082248749201</v>
      </c>
      <c r="Z48">
        <v>0.29204895988643298</v>
      </c>
      <c r="AA48">
        <v>194.763759760537</v>
      </c>
      <c r="AB48">
        <v>5.6637119504734299</v>
      </c>
      <c r="AC48">
        <v>1.1760248469018499</v>
      </c>
      <c r="AD48">
        <v>2.7533749809957602</v>
      </c>
      <c r="AE48">
        <v>1.13697330998105</v>
      </c>
      <c r="AF48">
        <v>76.5</v>
      </c>
      <c r="AG48">
        <v>0.13804475132316199</v>
      </c>
      <c r="AH48">
        <v>7.9442105263157901</v>
      </c>
      <c r="AI48">
        <v>3.53253831600406</v>
      </c>
      <c r="AJ48">
        <v>-17907.923000000101</v>
      </c>
      <c r="AK48">
        <v>0.477096085787858</v>
      </c>
      <c r="AL48">
        <v>20139667.0605</v>
      </c>
      <c r="AM48">
        <v>1688.5790272500001</v>
      </c>
    </row>
    <row r="49" spans="1:39" ht="15" x14ac:dyDescent="0.25">
      <c r="A49" t="s">
        <v>172</v>
      </c>
      <c r="B49">
        <v>2130445.4500000002</v>
      </c>
      <c r="C49">
        <v>0.35826230874581799</v>
      </c>
      <c r="D49">
        <v>2191945.9500000002</v>
      </c>
      <c r="E49">
        <v>1.22137536539657E-3</v>
      </c>
      <c r="F49">
        <v>0.67790749534738004</v>
      </c>
      <c r="G49">
        <v>122.631578947368</v>
      </c>
      <c r="H49">
        <v>556.06150000000002</v>
      </c>
      <c r="I49">
        <v>182.74799999999999</v>
      </c>
      <c r="J49">
        <v>-187.36150000000001</v>
      </c>
      <c r="K49">
        <v>13685.715300501801</v>
      </c>
      <c r="L49">
        <v>4520.2497807500004</v>
      </c>
      <c r="M49">
        <v>6272.9042241545803</v>
      </c>
      <c r="N49">
        <v>0.81495295242042698</v>
      </c>
      <c r="O49">
        <v>0.18986830966840901</v>
      </c>
      <c r="P49">
        <v>3.50640570074209E-2</v>
      </c>
      <c r="Q49">
        <v>9861.9155300171205</v>
      </c>
      <c r="R49">
        <v>326.29649999999998</v>
      </c>
      <c r="S49">
        <v>65218.225570914801</v>
      </c>
      <c r="T49">
        <v>13.7016486539083</v>
      </c>
      <c r="U49">
        <v>13.853197263072101</v>
      </c>
      <c r="V49">
        <v>38.447499999999998</v>
      </c>
      <c r="W49">
        <v>117.56940713310399</v>
      </c>
      <c r="X49">
        <v>0.11326820036315501</v>
      </c>
      <c r="Y49">
        <v>0.16068675850021399</v>
      </c>
      <c r="Z49">
        <v>0.27786672523070499</v>
      </c>
      <c r="AA49">
        <v>152.874682488308</v>
      </c>
      <c r="AB49">
        <v>8.3560772902258105</v>
      </c>
      <c r="AC49">
        <v>1.2833494871979501</v>
      </c>
      <c r="AD49">
        <v>4.1791428092848104</v>
      </c>
      <c r="AE49">
        <v>0.65293180666385298</v>
      </c>
      <c r="AF49">
        <v>17.55</v>
      </c>
      <c r="AG49">
        <v>0.102639371471928</v>
      </c>
      <c r="AH49">
        <v>46.663684210526299</v>
      </c>
      <c r="AI49">
        <v>3.4970371837446002</v>
      </c>
      <c r="AJ49">
        <v>-223375.58600000001</v>
      </c>
      <c r="AK49">
        <v>0.40650125797193098</v>
      </c>
      <c r="AL49">
        <v>61862851.586499996</v>
      </c>
      <c r="AM49">
        <v>4520.2497807500004</v>
      </c>
    </row>
    <row r="50" spans="1:39" ht="15" x14ac:dyDescent="0.25">
      <c r="A50" t="s">
        <v>174</v>
      </c>
      <c r="B50">
        <v>2980174.6</v>
      </c>
      <c r="C50">
        <v>0.32253424942939501</v>
      </c>
      <c r="D50">
        <v>2881714.75</v>
      </c>
      <c r="E50">
        <v>1.4895386913366E-3</v>
      </c>
      <c r="F50">
        <v>0.62784822984358502</v>
      </c>
      <c r="G50">
        <v>127.052631578947</v>
      </c>
      <c r="H50">
        <v>709.54300000000001</v>
      </c>
      <c r="I50">
        <v>308.721</v>
      </c>
      <c r="J50">
        <v>-245.4975</v>
      </c>
      <c r="K50">
        <v>15171.8876058772</v>
      </c>
      <c r="L50">
        <v>4005.1994571499999</v>
      </c>
      <c r="M50">
        <v>5737.52148573252</v>
      </c>
      <c r="N50">
        <v>0.95821454028931496</v>
      </c>
      <c r="O50">
        <v>0.18665380196370099</v>
      </c>
      <c r="P50">
        <v>5.2629987858331402E-2</v>
      </c>
      <c r="Q50">
        <v>10591.0602956534</v>
      </c>
      <c r="R50">
        <v>300.86</v>
      </c>
      <c r="S50">
        <v>63478.440641826797</v>
      </c>
      <c r="T50">
        <v>13.365186465465699</v>
      </c>
      <c r="U50">
        <v>13.312502350428799</v>
      </c>
      <c r="V50">
        <v>40.819499999999998</v>
      </c>
      <c r="W50">
        <v>98.119757888999104</v>
      </c>
      <c r="X50">
        <v>0.115586093439747</v>
      </c>
      <c r="Y50">
        <v>0.157702470645121</v>
      </c>
      <c r="Z50">
        <v>0.278820611999962</v>
      </c>
      <c r="AA50">
        <v>179.35948201470501</v>
      </c>
      <c r="AB50">
        <v>8.5008421761472697</v>
      </c>
      <c r="AC50">
        <v>1.4999895910258001</v>
      </c>
      <c r="AD50">
        <v>4.05488988133561</v>
      </c>
      <c r="AE50">
        <v>0.54791331207934202</v>
      </c>
      <c r="AF50">
        <v>13.8</v>
      </c>
      <c r="AG50">
        <v>7.2220078966244994E-2</v>
      </c>
      <c r="AH50">
        <v>41.010526315789498</v>
      </c>
      <c r="AI50">
        <v>3.6277100478733</v>
      </c>
      <c r="AJ50">
        <v>-13874.808499999301</v>
      </c>
      <c r="AK50">
        <v>0.46592269705869099</v>
      </c>
      <c r="AL50">
        <v>60766436.002999999</v>
      </c>
      <c r="AM50">
        <v>4005.1994571499999</v>
      </c>
    </row>
    <row r="51" spans="1:39" ht="15" x14ac:dyDescent="0.25">
      <c r="A51" t="s">
        <v>175</v>
      </c>
      <c r="B51">
        <v>2146923.7999999998</v>
      </c>
      <c r="C51">
        <v>0.35632670893162199</v>
      </c>
      <c r="D51">
        <v>2111034.4500000002</v>
      </c>
      <c r="E51">
        <v>1.48266265632962E-3</v>
      </c>
      <c r="F51">
        <v>0.70030472247932996</v>
      </c>
      <c r="G51">
        <v>131.30000000000001</v>
      </c>
      <c r="H51">
        <v>288.54500000000002</v>
      </c>
      <c r="I51">
        <v>45.9375</v>
      </c>
      <c r="J51">
        <v>-63.602499999999999</v>
      </c>
      <c r="K51">
        <v>13026.933053512699</v>
      </c>
      <c r="L51">
        <v>4026.7693838999999</v>
      </c>
      <c r="M51">
        <v>5419.6660936411599</v>
      </c>
      <c r="N51">
        <v>0.74551297596101695</v>
      </c>
      <c r="O51">
        <v>0.174612522934952</v>
      </c>
      <c r="P51">
        <v>4.99115448611425E-2</v>
      </c>
      <c r="Q51">
        <v>9678.9090470991596</v>
      </c>
      <c r="R51">
        <v>276.166</v>
      </c>
      <c r="S51">
        <v>64619.717754901103</v>
      </c>
      <c r="T51">
        <v>14.3719719299262</v>
      </c>
      <c r="U51">
        <v>14.580974428061401</v>
      </c>
      <c r="V51">
        <v>29.027999999999999</v>
      </c>
      <c r="W51">
        <v>138.72017996072799</v>
      </c>
      <c r="X51">
        <v>0.11537078299516999</v>
      </c>
      <c r="Y51">
        <v>0.158754580616458</v>
      </c>
      <c r="Z51">
        <v>0.27809499110317198</v>
      </c>
      <c r="AA51">
        <v>152.677231146661</v>
      </c>
      <c r="AB51">
        <v>7.7114215382012903</v>
      </c>
      <c r="AC51">
        <v>1.2317218613979299</v>
      </c>
      <c r="AD51">
        <v>3.6292424885653101</v>
      </c>
      <c r="AE51">
        <v>0.67468580096863895</v>
      </c>
      <c r="AF51">
        <v>25.75</v>
      </c>
      <c r="AG51">
        <v>0.13675191010162699</v>
      </c>
      <c r="AH51">
        <v>42.588888888888903</v>
      </c>
      <c r="AI51">
        <v>3.6174759388692501</v>
      </c>
      <c r="AJ51">
        <v>59429.728500000398</v>
      </c>
      <c r="AK51">
        <v>0.38947888919024698</v>
      </c>
      <c r="AL51">
        <v>52456455.185999997</v>
      </c>
      <c r="AM51">
        <v>4026.7693838999999</v>
      </c>
    </row>
    <row r="52" spans="1:39" ht="15" x14ac:dyDescent="0.25">
      <c r="A52" t="s">
        <v>177</v>
      </c>
      <c r="B52">
        <v>1759526.95</v>
      </c>
      <c r="C52">
        <v>0.43408067986524201</v>
      </c>
      <c r="D52">
        <v>1648409.15</v>
      </c>
      <c r="E52">
        <v>2.8941687099710198E-3</v>
      </c>
      <c r="F52">
        <v>0.77509593985674796</v>
      </c>
      <c r="G52">
        <v>83.235294117647101</v>
      </c>
      <c r="H52">
        <v>74.329499999999996</v>
      </c>
      <c r="I52">
        <v>1.7555000000000001</v>
      </c>
      <c r="J52">
        <v>-11.282999999999999</v>
      </c>
      <c r="K52">
        <v>13730.240933687701</v>
      </c>
      <c r="L52">
        <v>3304.9639798500002</v>
      </c>
      <c r="M52">
        <v>3963.9838680907101</v>
      </c>
      <c r="N52">
        <v>0.21092759559565299</v>
      </c>
      <c r="O52">
        <v>0.13220349553396099</v>
      </c>
      <c r="P52">
        <v>2.5854135028690401E-2</v>
      </c>
      <c r="Q52">
        <v>11447.5621572993</v>
      </c>
      <c r="R52">
        <v>221.048</v>
      </c>
      <c r="S52">
        <v>75967.623832832702</v>
      </c>
      <c r="T52">
        <v>16.011680720929402</v>
      </c>
      <c r="U52">
        <v>14.951340794080901</v>
      </c>
      <c r="V52">
        <v>23.872499999999999</v>
      </c>
      <c r="W52">
        <v>138.44230725102099</v>
      </c>
      <c r="X52">
        <v>0.11567228693227601</v>
      </c>
      <c r="Y52">
        <v>0.154924771827084</v>
      </c>
      <c r="Z52">
        <v>0.27559523847727702</v>
      </c>
      <c r="AA52">
        <v>174.96768604002901</v>
      </c>
      <c r="AB52">
        <v>7.0388072402833401</v>
      </c>
      <c r="AC52">
        <v>1.16679691330174</v>
      </c>
      <c r="AD52">
        <v>3.71961680166029</v>
      </c>
      <c r="AE52">
        <v>0.70672253602753599</v>
      </c>
      <c r="AF52">
        <v>18.100000000000001</v>
      </c>
      <c r="AG52">
        <v>6.82076155797149E-2</v>
      </c>
      <c r="AH52">
        <v>52.522631578947397</v>
      </c>
      <c r="AI52">
        <v>3.44413924079999</v>
      </c>
      <c r="AJ52">
        <v>-85316.828500000105</v>
      </c>
      <c r="AK52">
        <v>0.315975035576184</v>
      </c>
      <c r="AL52">
        <v>45377951.7205</v>
      </c>
      <c r="AM52">
        <v>3304.9639798500002</v>
      </c>
    </row>
    <row r="53" spans="1:39" ht="15" x14ac:dyDescent="0.25">
      <c r="A53" t="s">
        <v>178</v>
      </c>
      <c r="B53">
        <v>1678741.25</v>
      </c>
      <c r="C53">
        <v>0.32458460500054997</v>
      </c>
      <c r="D53">
        <v>1416480.4</v>
      </c>
      <c r="E53">
        <v>1.1850312658110001E-2</v>
      </c>
      <c r="F53">
        <v>0.77325085712495201</v>
      </c>
      <c r="G53">
        <v>183.26315789473699</v>
      </c>
      <c r="H53">
        <v>249.363</v>
      </c>
      <c r="I53">
        <v>30.521999999999998</v>
      </c>
      <c r="J53">
        <v>-44.401000000000003</v>
      </c>
      <c r="K53">
        <v>12774.3674680601</v>
      </c>
      <c r="L53">
        <v>5265.6249767500003</v>
      </c>
      <c r="M53">
        <v>6526.6609014537098</v>
      </c>
      <c r="N53">
        <v>0.367095446653525</v>
      </c>
      <c r="O53">
        <v>0.15376198483085399</v>
      </c>
      <c r="P53">
        <v>3.2304069194268398E-2</v>
      </c>
      <c r="Q53">
        <v>10306.1932307557</v>
      </c>
      <c r="R53">
        <v>337.09249999999997</v>
      </c>
      <c r="S53">
        <v>70661.861597335999</v>
      </c>
      <c r="T53">
        <v>15.5273404184311</v>
      </c>
      <c r="U53">
        <v>15.620712346759399</v>
      </c>
      <c r="V53">
        <v>33.811999999999998</v>
      </c>
      <c r="W53">
        <v>155.73243158494</v>
      </c>
      <c r="X53">
        <v>0.119450184583705</v>
      </c>
      <c r="Y53">
        <v>0.162561197479552</v>
      </c>
      <c r="Z53">
        <v>0.28829721914392897</v>
      </c>
      <c r="AA53">
        <v>169.05503220045699</v>
      </c>
      <c r="AB53">
        <v>5.92001445774362</v>
      </c>
      <c r="AC53">
        <v>1.02447850514345</v>
      </c>
      <c r="AD53">
        <v>3.4040774875519602</v>
      </c>
      <c r="AE53">
        <v>0.67502791213505897</v>
      </c>
      <c r="AF53">
        <v>28.25</v>
      </c>
      <c r="AG53">
        <v>0.17229798557659001</v>
      </c>
      <c r="AH53">
        <v>45.165999999999997</v>
      </c>
      <c r="AI53">
        <v>3.15836070671596</v>
      </c>
      <c r="AJ53">
        <v>98946.658499999903</v>
      </c>
      <c r="AK53">
        <v>0.395590954598666</v>
      </c>
      <c r="AL53">
        <v>67265028.401999995</v>
      </c>
      <c r="AM53">
        <v>5265.6249767500003</v>
      </c>
    </row>
    <row r="54" spans="1:39" ht="15" x14ac:dyDescent="0.25">
      <c r="A54" t="s">
        <v>180</v>
      </c>
      <c r="B54">
        <v>789620.9</v>
      </c>
      <c r="C54">
        <v>0.34389919486874299</v>
      </c>
      <c r="D54">
        <v>864964.85</v>
      </c>
      <c r="E54">
        <v>8.0219288926571992E-3</v>
      </c>
      <c r="F54">
        <v>0.70075681932650702</v>
      </c>
      <c r="G54">
        <v>66.789473684210506</v>
      </c>
      <c r="H54">
        <v>171.34800000000001</v>
      </c>
      <c r="I54">
        <v>27.211500000000001</v>
      </c>
      <c r="J54">
        <v>-71.005499999999998</v>
      </c>
      <c r="K54">
        <v>13299.231487298701</v>
      </c>
      <c r="L54">
        <v>2266.5284089000002</v>
      </c>
      <c r="M54">
        <v>3015.0322959013902</v>
      </c>
      <c r="N54">
        <v>0.72639583216123704</v>
      </c>
      <c r="O54">
        <v>0.16983574959328199</v>
      </c>
      <c r="P54">
        <v>1.99629946275235E-2</v>
      </c>
      <c r="Q54">
        <v>9997.5997018261805</v>
      </c>
      <c r="R54">
        <v>164.2645</v>
      </c>
      <c r="S54">
        <v>62919.651421944502</v>
      </c>
      <c r="T54">
        <v>14.013679157699899</v>
      </c>
      <c r="U54">
        <v>13.798041627375399</v>
      </c>
      <c r="V54">
        <v>21.3505</v>
      </c>
      <c r="W54">
        <v>106.15809507505701</v>
      </c>
      <c r="X54">
        <v>0.11316075927229401</v>
      </c>
      <c r="Y54">
        <v>0.18185126159380599</v>
      </c>
      <c r="Z54">
        <v>0.29958406364455897</v>
      </c>
      <c r="AA54">
        <v>178.840908593211</v>
      </c>
      <c r="AB54">
        <v>7.1993410464588496</v>
      </c>
      <c r="AC54">
        <v>1.3704476474535501</v>
      </c>
      <c r="AD54">
        <v>3.6332460897796501</v>
      </c>
      <c r="AE54">
        <v>0.92172703545912904</v>
      </c>
      <c r="AF54">
        <v>32.4</v>
      </c>
      <c r="AG54">
        <v>9.0969476380110201E-2</v>
      </c>
      <c r="AH54">
        <v>19.148</v>
      </c>
      <c r="AI54">
        <v>3.53590853486683</v>
      </c>
      <c r="AJ54">
        <v>-65985.197000000393</v>
      </c>
      <c r="AK54">
        <v>0.45729725608215499</v>
      </c>
      <c r="AL54">
        <v>30143085.982500002</v>
      </c>
      <c r="AM54">
        <v>2266.5284089000002</v>
      </c>
    </row>
    <row r="55" spans="1:39" ht="15" x14ac:dyDescent="0.25">
      <c r="A55" t="s">
        <v>182</v>
      </c>
      <c r="B55">
        <v>855877</v>
      </c>
      <c r="C55">
        <v>0.33960526183446899</v>
      </c>
      <c r="D55">
        <v>754421.8</v>
      </c>
      <c r="E55">
        <v>4.4663271734328401E-3</v>
      </c>
      <c r="F55">
        <v>0.72340236653781498</v>
      </c>
      <c r="G55">
        <v>84.5</v>
      </c>
      <c r="H55">
        <v>87.539000000000001</v>
      </c>
      <c r="I55">
        <v>2.5415000000000001</v>
      </c>
      <c r="J55">
        <v>-3.0274999999999999</v>
      </c>
      <c r="K55">
        <v>11813.4902397677</v>
      </c>
      <c r="L55">
        <v>2588.6516067500002</v>
      </c>
      <c r="M55">
        <v>3240.7051374497801</v>
      </c>
      <c r="N55">
        <v>0.49269917685109899</v>
      </c>
      <c r="O55">
        <v>0.15478013287119599</v>
      </c>
      <c r="P55">
        <v>1.45176797843347E-2</v>
      </c>
      <c r="Q55">
        <v>9436.5297654217302</v>
      </c>
      <c r="R55">
        <v>162.44149999999999</v>
      </c>
      <c r="S55">
        <v>63500.801377726697</v>
      </c>
      <c r="T55">
        <v>15.4760329103092</v>
      </c>
      <c r="U55">
        <v>15.935900658083099</v>
      </c>
      <c r="V55">
        <v>18.224</v>
      </c>
      <c r="W55">
        <v>142.04629097618499</v>
      </c>
      <c r="X55">
        <v>0.11358591912190601</v>
      </c>
      <c r="Y55">
        <v>0.167688647962521</v>
      </c>
      <c r="Z55">
        <v>0.29647711646455299</v>
      </c>
      <c r="AA55">
        <v>176.007694048882</v>
      </c>
      <c r="AB55">
        <v>5.6003642543192598</v>
      </c>
      <c r="AC55">
        <v>1.0408452686499701</v>
      </c>
      <c r="AD55">
        <v>3.1177398706736699</v>
      </c>
      <c r="AE55">
        <v>1.11942228938352</v>
      </c>
      <c r="AF55">
        <v>38.450000000000003</v>
      </c>
      <c r="AG55">
        <v>0.122105732022947</v>
      </c>
      <c r="AH55">
        <v>22.816500000000001</v>
      </c>
      <c r="AI55">
        <v>3.2578464443965101</v>
      </c>
      <c r="AJ55">
        <v>-13906.994499999901</v>
      </c>
      <c r="AK55">
        <v>0.40583955735209998</v>
      </c>
      <c r="AL55">
        <v>30581010.490499999</v>
      </c>
      <c r="AM55">
        <v>2588.6516067500002</v>
      </c>
    </row>
    <row r="56" spans="1:39" ht="15" x14ac:dyDescent="0.25">
      <c r="A56" t="s">
        <v>184</v>
      </c>
      <c r="B56">
        <v>1239160.05</v>
      </c>
      <c r="C56">
        <v>0.33834910097975102</v>
      </c>
      <c r="D56">
        <v>1233763.5</v>
      </c>
      <c r="E56">
        <v>5.1006664558539798E-3</v>
      </c>
      <c r="F56">
        <v>0.68757743794098503</v>
      </c>
      <c r="G56">
        <v>104.368421052632</v>
      </c>
      <c r="H56">
        <v>177.547</v>
      </c>
      <c r="I56">
        <v>31.461500000000001</v>
      </c>
      <c r="J56">
        <v>-162.149</v>
      </c>
      <c r="K56">
        <v>12586.5231679522</v>
      </c>
      <c r="L56">
        <v>2587.7329988500001</v>
      </c>
      <c r="M56">
        <v>3340.6025441033598</v>
      </c>
      <c r="N56">
        <v>0.60267760325082997</v>
      </c>
      <c r="O56">
        <v>0.16628848068607999</v>
      </c>
      <c r="P56">
        <v>3.15058739778145E-2</v>
      </c>
      <c r="Q56">
        <v>9749.9061658776809</v>
      </c>
      <c r="R56">
        <v>171.27350000000001</v>
      </c>
      <c r="S56">
        <v>64361.963689654302</v>
      </c>
      <c r="T56">
        <v>14.693750054737</v>
      </c>
      <c r="U56">
        <v>15.108776307192899</v>
      </c>
      <c r="V56">
        <v>20.106999999999999</v>
      </c>
      <c r="W56">
        <v>128.69811502710499</v>
      </c>
      <c r="X56">
        <v>0.114657505539128</v>
      </c>
      <c r="Y56">
        <v>0.17829726441906099</v>
      </c>
      <c r="Z56">
        <v>0.300249430293272</v>
      </c>
      <c r="AA56">
        <v>163.05604178928601</v>
      </c>
      <c r="AB56">
        <v>6.8279053811451904</v>
      </c>
      <c r="AC56">
        <v>1.17491756518318</v>
      </c>
      <c r="AD56">
        <v>3.4214536510046898</v>
      </c>
      <c r="AE56">
        <v>1.22389538070596</v>
      </c>
      <c r="AF56">
        <v>54.75</v>
      </c>
      <c r="AG56">
        <v>0.114768376090707</v>
      </c>
      <c r="AH56">
        <v>17.4578947368421</v>
      </c>
      <c r="AI56">
        <v>3.4309532225322501</v>
      </c>
      <c r="AJ56">
        <v>-36462.722499999902</v>
      </c>
      <c r="AK56">
        <v>0.43134752415271299</v>
      </c>
      <c r="AL56">
        <v>32570561.342500001</v>
      </c>
      <c r="AM56">
        <v>2587.7329988500001</v>
      </c>
    </row>
    <row r="57" spans="1:39" ht="15" x14ac:dyDescent="0.25">
      <c r="A57" t="s">
        <v>186</v>
      </c>
      <c r="B57">
        <v>553935.6</v>
      </c>
      <c r="C57">
        <v>0.30326709651221301</v>
      </c>
      <c r="D57">
        <v>425199.7</v>
      </c>
      <c r="E57">
        <v>7.3251428409060798E-3</v>
      </c>
      <c r="F57">
        <v>0.69476021948151001</v>
      </c>
      <c r="G57">
        <v>57.894736842105303</v>
      </c>
      <c r="H57">
        <v>67.921000000000006</v>
      </c>
      <c r="I57">
        <v>0.96399999999999997</v>
      </c>
      <c r="J57">
        <v>-83.677000000000007</v>
      </c>
      <c r="K57">
        <v>12368.3539251332</v>
      </c>
      <c r="L57">
        <v>1610.67826625</v>
      </c>
      <c r="M57">
        <v>2036.4239917961199</v>
      </c>
      <c r="N57">
        <v>0.52509554280452797</v>
      </c>
      <c r="O57">
        <v>0.16889021553841299</v>
      </c>
      <c r="P57">
        <v>5.62439022728696E-3</v>
      </c>
      <c r="Q57">
        <v>9782.5594948571106</v>
      </c>
      <c r="R57">
        <v>112.61150000000001</v>
      </c>
      <c r="S57">
        <v>56709.465516399301</v>
      </c>
      <c r="T57">
        <v>15.0379845752876</v>
      </c>
      <c r="U57">
        <v>14.302964317587501</v>
      </c>
      <c r="V57">
        <v>14.256500000000001</v>
      </c>
      <c r="W57">
        <v>112.97851971030801</v>
      </c>
      <c r="X57">
        <v>0.116794600312843</v>
      </c>
      <c r="Y57">
        <v>0.194763094055773</v>
      </c>
      <c r="Z57">
        <v>0.31769760275919801</v>
      </c>
      <c r="AA57">
        <v>211.44480380486999</v>
      </c>
      <c r="AB57">
        <v>5.36293906046504</v>
      </c>
      <c r="AC57">
        <v>1.04281212016753</v>
      </c>
      <c r="AD57">
        <v>2.9484122479534598</v>
      </c>
      <c r="AE57">
        <v>1.0649954674575699</v>
      </c>
      <c r="AF57">
        <v>47.8</v>
      </c>
      <c r="AG57">
        <v>0.124182060699222</v>
      </c>
      <c r="AH57">
        <v>12.2072222222222</v>
      </c>
      <c r="AI57">
        <v>3.19597220274132</v>
      </c>
      <c r="AJ57">
        <v>21907.188999999798</v>
      </c>
      <c r="AK57">
        <v>0.44440611932034102</v>
      </c>
      <c r="AL57">
        <v>19921438.8565</v>
      </c>
      <c r="AM57">
        <v>1610.67826625</v>
      </c>
    </row>
    <row r="58" spans="1:39" ht="15" x14ac:dyDescent="0.25">
      <c r="A58" t="s">
        <v>187</v>
      </c>
      <c r="B58">
        <v>615414.5</v>
      </c>
      <c r="C58">
        <v>0.39089863671575997</v>
      </c>
      <c r="D58">
        <v>583274.94999999995</v>
      </c>
      <c r="E58">
        <v>7.9193515857954797E-3</v>
      </c>
      <c r="F58">
        <v>0.70689580841995303</v>
      </c>
      <c r="G58">
        <v>85.75</v>
      </c>
      <c r="H58">
        <v>57.997999999999998</v>
      </c>
      <c r="I58">
        <v>4.7439999999999998</v>
      </c>
      <c r="J58">
        <v>-26.951499999999999</v>
      </c>
      <c r="K58">
        <v>12435.4770945091</v>
      </c>
      <c r="L58">
        <v>1787.5462209499999</v>
      </c>
      <c r="M58">
        <v>2214.2776988014002</v>
      </c>
      <c r="N58">
        <v>0.46825649193851698</v>
      </c>
      <c r="O58">
        <v>0.16044978937527701</v>
      </c>
      <c r="P58">
        <v>7.39593896653137E-3</v>
      </c>
      <c r="Q58">
        <v>10038.935088418501</v>
      </c>
      <c r="R58">
        <v>124.6815</v>
      </c>
      <c r="S58">
        <v>58573.998740791503</v>
      </c>
      <c r="T58">
        <v>15.3378809205857</v>
      </c>
      <c r="U58">
        <v>14.3369001892823</v>
      </c>
      <c r="V58">
        <v>12.797000000000001</v>
      </c>
      <c r="W58">
        <v>139.684787133703</v>
      </c>
      <c r="X58">
        <v>0.11319679456149701</v>
      </c>
      <c r="Y58">
        <v>0.18966382432269099</v>
      </c>
      <c r="Z58">
        <v>0.31117730962906098</v>
      </c>
      <c r="AA58">
        <v>190.807122077511</v>
      </c>
      <c r="AB58">
        <v>6.0170531659241897</v>
      </c>
      <c r="AC58">
        <v>1.1967484659968599</v>
      </c>
      <c r="AD58">
        <v>2.9692491758814801</v>
      </c>
      <c r="AE58">
        <v>1.2094527647250899</v>
      </c>
      <c r="AF58">
        <v>103.4</v>
      </c>
      <c r="AG58">
        <v>4.59408359491736E-2</v>
      </c>
      <c r="AH58">
        <v>6.2605263157894697</v>
      </c>
      <c r="AI58">
        <v>3.1848697184872798</v>
      </c>
      <c r="AJ58">
        <v>33903.677499999998</v>
      </c>
      <c r="AK58">
        <v>0.49115404416729402</v>
      </c>
      <c r="AL58">
        <v>22228990.085999999</v>
      </c>
      <c r="AM58">
        <v>1787.5462209499999</v>
      </c>
    </row>
    <row r="59" spans="1:39" ht="15" x14ac:dyDescent="0.25">
      <c r="A59" t="s">
        <v>189</v>
      </c>
      <c r="B59">
        <v>3015311.25</v>
      </c>
      <c r="C59">
        <v>0.362106160730503</v>
      </c>
      <c r="D59">
        <v>2935296.4</v>
      </c>
      <c r="E59">
        <v>2.1785880759315601E-3</v>
      </c>
      <c r="F59">
        <v>0.63505336592061901</v>
      </c>
      <c r="G59">
        <v>139.333333333333</v>
      </c>
      <c r="H59">
        <v>652.51499999999999</v>
      </c>
      <c r="I59">
        <v>275.69</v>
      </c>
      <c r="J59">
        <v>-191.6275</v>
      </c>
      <c r="K59">
        <v>14661.405191760699</v>
      </c>
      <c r="L59">
        <v>3810.0968121999999</v>
      </c>
      <c r="M59">
        <v>5437.9389681248003</v>
      </c>
      <c r="N59">
        <v>0.90356075804335401</v>
      </c>
      <c r="O59">
        <v>0.191650865159609</v>
      </c>
      <c r="P59">
        <v>5.4123313032281899E-2</v>
      </c>
      <c r="Q59">
        <v>10272.5266890524</v>
      </c>
      <c r="R59">
        <v>277.44400000000002</v>
      </c>
      <c r="S59">
        <v>64945.784698894196</v>
      </c>
      <c r="T59">
        <v>13.2567292859099</v>
      </c>
      <c r="U59">
        <v>13.7328499163795</v>
      </c>
      <c r="V59">
        <v>34.728000000000002</v>
      </c>
      <c r="W59">
        <v>109.712532026031</v>
      </c>
      <c r="X59">
        <v>0.114114841677893</v>
      </c>
      <c r="Y59">
        <v>0.15493538621585101</v>
      </c>
      <c r="Z59">
        <v>0.27577884369435801</v>
      </c>
      <c r="AA59">
        <v>165.20595959254601</v>
      </c>
      <c r="AB59">
        <v>7.9764566708719196</v>
      </c>
      <c r="AC59">
        <v>1.40601025306668</v>
      </c>
      <c r="AD59">
        <v>3.8339662415181999</v>
      </c>
      <c r="AE59">
        <v>0.40239710740591</v>
      </c>
      <c r="AF59">
        <v>13.6</v>
      </c>
      <c r="AG59">
        <v>7.2768431744162199E-2</v>
      </c>
      <c r="AH59">
        <v>33.358888888888899</v>
      </c>
      <c r="AI59">
        <v>3.4584441751571502</v>
      </c>
      <c r="AJ59">
        <v>43907.175000000003</v>
      </c>
      <c r="AK59">
        <v>0.44832748229428598</v>
      </c>
      <c r="AL59">
        <v>55861373.183499999</v>
      </c>
      <c r="AM59">
        <v>3810.0968121999999</v>
      </c>
    </row>
    <row r="60" spans="1:39" ht="15" x14ac:dyDescent="0.25">
      <c r="A60" t="s">
        <v>190</v>
      </c>
      <c r="B60">
        <v>733889.75</v>
      </c>
      <c r="C60">
        <v>0.39501016580524401</v>
      </c>
      <c r="D60">
        <v>690655.55</v>
      </c>
      <c r="E60">
        <v>7.5658773615389901E-3</v>
      </c>
      <c r="F60">
        <v>0.69971952249853597</v>
      </c>
      <c r="G60">
        <v>86.5</v>
      </c>
      <c r="H60">
        <v>53.606999999999999</v>
      </c>
      <c r="I60">
        <v>3.5215000000000001</v>
      </c>
      <c r="J60">
        <v>15.3165</v>
      </c>
      <c r="K60">
        <v>12313.7388166086</v>
      </c>
      <c r="L60">
        <v>1868.1392409</v>
      </c>
      <c r="M60">
        <v>2298.6950189675499</v>
      </c>
      <c r="N60">
        <v>0.439493504298136</v>
      </c>
      <c r="O60">
        <v>0.15790063186504699</v>
      </c>
      <c r="P60">
        <v>6.6497610713509899E-3</v>
      </c>
      <c r="Q60">
        <v>10007.320891064501</v>
      </c>
      <c r="R60">
        <v>126.786</v>
      </c>
      <c r="S60">
        <v>60637.470678939302</v>
      </c>
      <c r="T60">
        <v>15.3250358872431</v>
      </c>
      <c r="U60">
        <v>14.7345861601439</v>
      </c>
      <c r="V60">
        <v>13.417999999999999</v>
      </c>
      <c r="W60">
        <v>139.226355708749</v>
      </c>
      <c r="X60">
        <v>0.112445643838267</v>
      </c>
      <c r="Y60">
        <v>0.18033391168865701</v>
      </c>
      <c r="Z60">
        <v>0.30106057111090401</v>
      </c>
      <c r="AA60">
        <v>189.570585664368</v>
      </c>
      <c r="AB60">
        <v>5.7551179653488704</v>
      </c>
      <c r="AC60">
        <v>1.1923836219280699</v>
      </c>
      <c r="AD60">
        <v>2.7577958317832398</v>
      </c>
      <c r="AE60">
        <v>1.1941881048273799</v>
      </c>
      <c r="AF60">
        <v>89.3</v>
      </c>
      <c r="AG60">
        <v>4.9445567581288798E-2</v>
      </c>
      <c r="AH60">
        <v>8.5484210526315803</v>
      </c>
      <c r="AI60">
        <v>3.21879915291139</v>
      </c>
      <c r="AJ60">
        <v>70811.830000000104</v>
      </c>
      <c r="AK60">
        <v>0.50969344922844695</v>
      </c>
      <c r="AL60">
        <v>23003778.6855</v>
      </c>
      <c r="AM60">
        <v>1868.1392409</v>
      </c>
    </row>
    <row r="61" spans="1:39" ht="15" x14ac:dyDescent="0.25">
      <c r="A61" t="s">
        <v>191</v>
      </c>
      <c r="B61">
        <v>742757.4</v>
      </c>
      <c r="C61">
        <v>0.338625462566785</v>
      </c>
      <c r="D61">
        <v>592359.15</v>
      </c>
      <c r="E61">
        <v>3.6435210835932198E-3</v>
      </c>
      <c r="F61">
        <v>0.723705742937647</v>
      </c>
      <c r="G61">
        <v>64.947368421052602</v>
      </c>
      <c r="H61">
        <v>100.503</v>
      </c>
      <c r="I61">
        <v>5.5015000000000001</v>
      </c>
      <c r="J61">
        <v>1.5125000000000199</v>
      </c>
      <c r="K61">
        <v>12521.497115619901</v>
      </c>
      <c r="L61">
        <v>2276.0685137999999</v>
      </c>
      <c r="M61">
        <v>2887.9211510901</v>
      </c>
      <c r="N61">
        <v>0.52967755532860705</v>
      </c>
      <c r="O61">
        <v>0.15766779067685499</v>
      </c>
      <c r="P61">
        <v>1.6790255222237201E-2</v>
      </c>
      <c r="Q61">
        <v>9868.6161565534003</v>
      </c>
      <c r="R61">
        <v>154.48699999999999</v>
      </c>
      <c r="S61">
        <v>63904.8375947491</v>
      </c>
      <c r="T61">
        <v>15.134283143565501</v>
      </c>
      <c r="U61">
        <v>14.733074716966501</v>
      </c>
      <c r="V61">
        <v>17.044</v>
      </c>
      <c r="W61">
        <v>133.54074828678699</v>
      </c>
      <c r="X61">
        <v>0.11389706916344</v>
      </c>
      <c r="Y61">
        <v>0.16798780231805099</v>
      </c>
      <c r="Z61">
        <v>0.29745976985796202</v>
      </c>
      <c r="AA61">
        <v>162.59725827942299</v>
      </c>
      <c r="AB61">
        <v>6.4790765315841696</v>
      </c>
      <c r="AC61">
        <v>1.22702691291807</v>
      </c>
      <c r="AD61">
        <v>3.5680235474522601</v>
      </c>
      <c r="AE61">
        <v>0.99059303968817702</v>
      </c>
      <c r="AF61">
        <v>18.899999999999999</v>
      </c>
      <c r="AG61">
        <v>0.14790814416935599</v>
      </c>
      <c r="AH61">
        <v>36.4868421052632</v>
      </c>
      <c r="AI61">
        <v>3.3973057302889602</v>
      </c>
      <c r="AJ61">
        <v>-22937.0279999999</v>
      </c>
      <c r="AK61">
        <v>0.41600204955423697</v>
      </c>
      <c r="AL61">
        <v>28499785.330499999</v>
      </c>
      <c r="AM61">
        <v>2276.0685137999999</v>
      </c>
    </row>
    <row r="62" spans="1:39" ht="15" x14ac:dyDescent="0.25">
      <c r="A62" t="s">
        <v>193</v>
      </c>
      <c r="B62">
        <v>1388071.5294117599</v>
      </c>
      <c r="C62">
        <v>0.404131652550279</v>
      </c>
      <c r="D62">
        <v>1342269.70588235</v>
      </c>
      <c r="E62">
        <v>2.3423903423588602E-3</v>
      </c>
      <c r="F62">
        <v>0.77508422635838703</v>
      </c>
      <c r="G62">
        <v>65.75</v>
      </c>
      <c r="H62">
        <v>24.391764705882402</v>
      </c>
      <c r="I62">
        <v>0.29411764705882398</v>
      </c>
      <c r="J62">
        <v>-6.2429411764705902</v>
      </c>
      <c r="K62">
        <v>14287.1228008179</v>
      </c>
      <c r="L62">
        <v>2382.9482287647102</v>
      </c>
      <c r="M62">
        <v>2764.5001118550199</v>
      </c>
      <c r="N62">
        <v>8.3749601761145306E-2</v>
      </c>
      <c r="O62">
        <v>0.112698476664832</v>
      </c>
      <c r="P62">
        <v>1.8895832500556299E-2</v>
      </c>
      <c r="Q62">
        <v>12315.236966840999</v>
      </c>
      <c r="R62">
        <v>158.34352941176499</v>
      </c>
      <c r="S62">
        <v>79829.499030403007</v>
      </c>
      <c r="T62">
        <v>17.011412268188302</v>
      </c>
      <c r="U62">
        <v>15.049230225050501</v>
      </c>
      <c r="V62">
        <v>16.617058823529401</v>
      </c>
      <c r="W62">
        <v>143.40373071259199</v>
      </c>
      <c r="X62">
        <v>0.117925915842266</v>
      </c>
      <c r="Y62">
        <v>0.141041116163688</v>
      </c>
      <c r="Z62">
        <v>0.26379196438468899</v>
      </c>
      <c r="AA62">
        <v>155.00865011522899</v>
      </c>
      <c r="AB62">
        <v>8.5109610873235209</v>
      </c>
      <c r="AC62">
        <v>1.5775360602629001</v>
      </c>
      <c r="AD62">
        <v>3.9663778878268801</v>
      </c>
      <c r="AE62">
        <v>0.487155205593506</v>
      </c>
      <c r="AF62">
        <v>10</v>
      </c>
      <c r="AG62">
        <v>0.21890334305269701</v>
      </c>
      <c r="AH62">
        <v>51.469333333333303</v>
      </c>
      <c r="AI62">
        <v>4.5600250235927398</v>
      </c>
      <c r="AJ62">
        <v>-112243.802</v>
      </c>
      <c r="AK62">
        <v>0.209722355822618</v>
      </c>
      <c r="AL62">
        <v>34045473.9723529</v>
      </c>
      <c r="AM62">
        <v>2382.9482287647102</v>
      </c>
    </row>
    <row r="63" spans="1:39" ht="15" x14ac:dyDescent="0.25">
      <c r="A63" t="s">
        <v>194</v>
      </c>
      <c r="B63">
        <v>1973868.7</v>
      </c>
      <c r="C63">
        <v>0.40202067457399299</v>
      </c>
      <c r="D63">
        <v>1850648.45</v>
      </c>
      <c r="E63">
        <v>1.9336687412253399E-3</v>
      </c>
      <c r="F63">
        <v>0.71898639486357696</v>
      </c>
      <c r="G63">
        <v>131.64705882352899</v>
      </c>
      <c r="H63">
        <v>427.012</v>
      </c>
      <c r="I63">
        <v>143.13149999999999</v>
      </c>
      <c r="J63">
        <v>-34.933500000000002</v>
      </c>
      <c r="K63">
        <v>13384.6038358277</v>
      </c>
      <c r="L63">
        <v>4416.0659310499996</v>
      </c>
      <c r="M63">
        <v>5878.9262803237698</v>
      </c>
      <c r="N63">
        <v>0.66808394871462295</v>
      </c>
      <c r="O63">
        <v>0.17197263631420201</v>
      </c>
      <c r="P63">
        <v>6.0818152671045102E-2</v>
      </c>
      <c r="Q63">
        <v>10054.0966464959</v>
      </c>
      <c r="R63">
        <v>296.38150000000002</v>
      </c>
      <c r="S63">
        <v>68263.641435109806</v>
      </c>
      <c r="T63">
        <v>13.821712893686</v>
      </c>
      <c r="U63">
        <v>14.899937853914601</v>
      </c>
      <c r="V63">
        <v>35.269500000000001</v>
      </c>
      <c r="W63">
        <v>125.209201464438</v>
      </c>
      <c r="X63">
        <v>0.118324204998799</v>
      </c>
      <c r="Y63">
        <v>0.15051294233767101</v>
      </c>
      <c r="Z63">
        <v>0.275415990547837</v>
      </c>
      <c r="AA63">
        <v>141.96245250598901</v>
      </c>
      <c r="AB63">
        <v>7.5299814951152504</v>
      </c>
      <c r="AC63">
        <v>1.30974839194849</v>
      </c>
      <c r="AD63">
        <v>3.7766059639133198</v>
      </c>
      <c r="AE63">
        <v>0.422843595965535</v>
      </c>
      <c r="AF63">
        <v>19.45</v>
      </c>
      <c r="AG63">
        <v>8.5856183033902397E-2</v>
      </c>
      <c r="AH63">
        <v>26.0273684210526</v>
      </c>
      <c r="AI63">
        <v>4.1550232362543396</v>
      </c>
      <c r="AJ63">
        <v>-67251.482499999503</v>
      </c>
      <c r="AK63">
        <v>0.30169612972314003</v>
      </c>
      <c r="AL63">
        <v>59107293</v>
      </c>
      <c r="AM63">
        <v>4416.0659310499996</v>
      </c>
    </row>
    <row r="64" spans="1:39" ht="15" x14ac:dyDescent="0.25">
      <c r="A64" t="s">
        <v>195</v>
      </c>
      <c r="B64">
        <v>644557.19999999995</v>
      </c>
      <c r="C64">
        <v>0.37814887959932603</v>
      </c>
      <c r="D64">
        <v>635216.30000000005</v>
      </c>
      <c r="E64">
        <v>8.5097761514038896E-3</v>
      </c>
      <c r="F64">
        <v>0.72063927550120499</v>
      </c>
      <c r="G64">
        <v>89.95</v>
      </c>
      <c r="H64">
        <v>58.813000000000002</v>
      </c>
      <c r="I64">
        <v>3.1379999999999999</v>
      </c>
      <c r="J64">
        <v>6.2494999999999798</v>
      </c>
      <c r="K64">
        <v>12233.046071266201</v>
      </c>
      <c r="L64">
        <v>2028.9853934499999</v>
      </c>
      <c r="M64">
        <v>2503.9775564725501</v>
      </c>
      <c r="N64">
        <v>0.44281602270299503</v>
      </c>
      <c r="O64">
        <v>0.16047751652186701</v>
      </c>
      <c r="P64">
        <v>7.1069043160932703E-3</v>
      </c>
      <c r="Q64">
        <v>9912.4977106287897</v>
      </c>
      <c r="R64">
        <v>135.23150000000001</v>
      </c>
      <c r="S64">
        <v>60516.409482997697</v>
      </c>
      <c r="T64">
        <v>15.424660674472999</v>
      </c>
      <c r="U64">
        <v>15.0037927069507</v>
      </c>
      <c r="V64">
        <v>14.401</v>
      </c>
      <c r="W64">
        <v>140.89197926880101</v>
      </c>
      <c r="X64">
        <v>0.11517559872611501</v>
      </c>
      <c r="Y64">
        <v>0.17766165786056401</v>
      </c>
      <c r="Z64">
        <v>0.30043708864263602</v>
      </c>
      <c r="AA64">
        <v>189.65708242269901</v>
      </c>
      <c r="AB64">
        <v>5.8907798442587902</v>
      </c>
      <c r="AC64">
        <v>1.1733695631977701</v>
      </c>
      <c r="AD64">
        <v>2.9002540412973699</v>
      </c>
      <c r="AE64">
        <v>1.2341884162519901</v>
      </c>
      <c r="AF64">
        <v>96.9</v>
      </c>
      <c r="AG64">
        <v>3.45503083437326E-2</v>
      </c>
      <c r="AH64">
        <v>8.5210526315789501</v>
      </c>
      <c r="AI64">
        <v>3.3876857919246999</v>
      </c>
      <c r="AJ64">
        <v>12521.977999999801</v>
      </c>
      <c r="AK64">
        <v>0.50271842105228504</v>
      </c>
      <c r="AL64">
        <v>24820671.796</v>
      </c>
      <c r="AM64">
        <v>2028.9853934499999</v>
      </c>
    </row>
    <row r="65" spans="1:39" ht="15" x14ac:dyDescent="0.25">
      <c r="A65" t="s">
        <v>197</v>
      </c>
      <c r="B65">
        <v>4707701.7</v>
      </c>
      <c r="C65">
        <v>0.39765439907641698</v>
      </c>
      <c r="D65">
        <v>4538491.3</v>
      </c>
      <c r="E65">
        <v>1.1356725069108201E-3</v>
      </c>
      <c r="F65">
        <v>0.70062396864453302</v>
      </c>
      <c r="G65">
        <v>146.894736842105</v>
      </c>
      <c r="H65">
        <v>953.47850000000005</v>
      </c>
      <c r="I65">
        <v>302.77350000000001</v>
      </c>
      <c r="J65">
        <v>-133.31200000000001</v>
      </c>
      <c r="K65">
        <v>13786.548608847799</v>
      </c>
      <c r="L65">
        <v>7216.1903302000001</v>
      </c>
      <c r="M65">
        <v>9749.4673357336196</v>
      </c>
      <c r="N65">
        <v>0.70308724838738901</v>
      </c>
      <c r="O65">
        <v>0.181877559833379</v>
      </c>
      <c r="P65">
        <v>5.3619650105497699E-2</v>
      </c>
      <c r="Q65">
        <v>10204.286586341401</v>
      </c>
      <c r="R65">
        <v>504.11200000000002</v>
      </c>
      <c r="S65">
        <v>68408.393166597903</v>
      </c>
      <c r="T65">
        <v>14.2553638873901</v>
      </c>
      <c r="U65">
        <v>14.3146569218745</v>
      </c>
      <c r="V65">
        <v>58.247</v>
      </c>
      <c r="W65">
        <v>123.889476371315</v>
      </c>
      <c r="X65">
        <v>0.114931865450872</v>
      </c>
      <c r="Y65">
        <v>0.15873721046893899</v>
      </c>
      <c r="Z65">
        <v>0.27996093586704202</v>
      </c>
      <c r="AA65">
        <v>155.164082260143</v>
      </c>
      <c r="AB65">
        <v>7.2271183057185597</v>
      </c>
      <c r="AC65">
        <v>1.3307745771153201</v>
      </c>
      <c r="AD65">
        <v>3.80331506955631</v>
      </c>
      <c r="AE65">
        <v>0.54476990430262495</v>
      </c>
      <c r="AF65">
        <v>27.95</v>
      </c>
      <c r="AG65">
        <v>8.7529829934764103E-2</v>
      </c>
      <c r="AH65">
        <v>36.298421052631603</v>
      </c>
      <c r="AI65">
        <v>3.7441515269331802</v>
      </c>
      <c r="AJ65">
        <v>-9900.4205000004695</v>
      </c>
      <c r="AK65">
        <v>0.34128769222418598</v>
      </c>
      <c r="AL65">
        <v>99486358.758000001</v>
      </c>
      <c r="AM65">
        <v>7216.1903302000001</v>
      </c>
    </row>
    <row r="66" spans="1:39" ht="15" x14ac:dyDescent="0.25">
      <c r="A66" t="s">
        <v>199</v>
      </c>
      <c r="B66">
        <v>1035908.65</v>
      </c>
      <c r="C66">
        <v>0.42591857447480203</v>
      </c>
      <c r="D66">
        <v>988741.35</v>
      </c>
      <c r="E66">
        <v>6.6017293456984098E-3</v>
      </c>
      <c r="F66">
        <v>0.72116491699721497</v>
      </c>
      <c r="G66">
        <v>63.65</v>
      </c>
      <c r="H66">
        <v>67.202500000000001</v>
      </c>
      <c r="I66">
        <v>3.7155</v>
      </c>
      <c r="J66">
        <v>63.790999999999997</v>
      </c>
      <c r="K66">
        <v>11888.727427024</v>
      </c>
      <c r="L66">
        <v>1901.9029671000001</v>
      </c>
      <c r="M66">
        <v>2345.63027867559</v>
      </c>
      <c r="N66">
        <v>0.41670096212028801</v>
      </c>
      <c r="O66">
        <v>0.15428134204313099</v>
      </c>
      <c r="P66">
        <v>1.3673712749738101E-2</v>
      </c>
      <c r="Q66">
        <v>9639.7143974739793</v>
      </c>
      <c r="R66">
        <v>122.71599999999999</v>
      </c>
      <c r="S66">
        <v>65136.967082531999</v>
      </c>
      <c r="T66">
        <v>16.084292186837899</v>
      </c>
      <c r="U66">
        <v>15.498410697056601</v>
      </c>
      <c r="V66">
        <v>13.4605</v>
      </c>
      <c r="W66">
        <v>141.29512032242499</v>
      </c>
      <c r="X66">
        <v>0.11276199379148399</v>
      </c>
      <c r="Y66">
        <v>0.159447152590176</v>
      </c>
      <c r="Z66">
        <v>0.28880289974821499</v>
      </c>
      <c r="AA66">
        <v>178.45140150210099</v>
      </c>
      <c r="AB66">
        <v>5.7983385796437696</v>
      </c>
      <c r="AC66">
        <v>1.0725467634166199</v>
      </c>
      <c r="AD66">
        <v>3.22681865130021</v>
      </c>
      <c r="AE66">
        <v>0.92063486452750198</v>
      </c>
      <c r="AF66">
        <v>24</v>
      </c>
      <c r="AG66">
        <v>0.14602399639970001</v>
      </c>
      <c r="AH66">
        <v>24.003499999999999</v>
      </c>
      <c r="AI66">
        <v>3.3113549452656099</v>
      </c>
      <c r="AJ66">
        <v>-2786.0050000000001</v>
      </c>
      <c r="AK66">
        <v>0.36523624017900003</v>
      </c>
      <c r="AL66">
        <v>22611205.968499999</v>
      </c>
      <c r="AM66">
        <v>1901.9029671000001</v>
      </c>
    </row>
    <row r="67" spans="1:39" ht="15" x14ac:dyDescent="0.25">
      <c r="A67" t="s">
        <v>201</v>
      </c>
      <c r="B67">
        <v>615943.44999999995</v>
      </c>
      <c r="C67">
        <v>0.388978606921148</v>
      </c>
      <c r="D67">
        <v>588465.1</v>
      </c>
      <c r="E67">
        <v>5.9719736069591203E-3</v>
      </c>
      <c r="F67">
        <v>0.71548854040459597</v>
      </c>
      <c r="G67">
        <v>89.05</v>
      </c>
      <c r="H67">
        <v>58.965499999999999</v>
      </c>
      <c r="I67">
        <v>9.3095000000000407</v>
      </c>
      <c r="J67">
        <v>-9.9600000000000097</v>
      </c>
      <c r="K67">
        <v>12156.5081528801</v>
      </c>
      <c r="L67">
        <v>1876.5365158</v>
      </c>
      <c r="M67">
        <v>2322.1739341585198</v>
      </c>
      <c r="N67">
        <v>0.467778223796395</v>
      </c>
      <c r="O67">
        <v>0.161340247259152</v>
      </c>
      <c r="P67">
        <v>7.3442748030536301E-3</v>
      </c>
      <c r="Q67">
        <v>9823.6101602640701</v>
      </c>
      <c r="R67">
        <v>126.5475</v>
      </c>
      <c r="S67">
        <v>59537.728046780801</v>
      </c>
      <c r="T67">
        <v>15.2590924356467</v>
      </c>
      <c r="U67">
        <v>14.8287126636243</v>
      </c>
      <c r="V67">
        <v>13.111499999999999</v>
      </c>
      <c r="W67">
        <v>143.12142133241801</v>
      </c>
      <c r="X67">
        <v>0.110609670457074</v>
      </c>
      <c r="Y67">
        <v>0.18627400447467199</v>
      </c>
      <c r="Z67">
        <v>0.30418326996658701</v>
      </c>
      <c r="AA67">
        <v>187.314313918452</v>
      </c>
      <c r="AB67">
        <v>6.2684950746389498</v>
      </c>
      <c r="AC67">
        <v>1.2468890915745501</v>
      </c>
      <c r="AD67">
        <v>3.0064565465673501</v>
      </c>
      <c r="AE67">
        <v>1.13121955914925</v>
      </c>
      <c r="AF67">
        <v>108.25</v>
      </c>
      <c r="AG67">
        <v>3.0902766853231699E-2</v>
      </c>
      <c r="AH67">
        <v>5.5657894736842097</v>
      </c>
      <c r="AI67">
        <v>3.3063168647350998</v>
      </c>
      <c r="AJ67">
        <v>-10695.6710000001</v>
      </c>
      <c r="AK67">
        <v>0.468804271020695</v>
      </c>
      <c r="AL67">
        <v>22812131.453499999</v>
      </c>
      <c r="AM67">
        <v>1876.5365158</v>
      </c>
    </row>
    <row r="68" spans="1:39" ht="15" x14ac:dyDescent="0.25">
      <c r="A68" t="s">
        <v>203</v>
      </c>
      <c r="B68">
        <v>772365.4</v>
      </c>
      <c r="C68">
        <v>0.38395443674135599</v>
      </c>
      <c r="D68">
        <v>711812.4</v>
      </c>
      <c r="E68">
        <v>8.1949374475155396E-3</v>
      </c>
      <c r="F68">
        <v>0.73059717713374295</v>
      </c>
      <c r="G68">
        <v>68.263157894736807</v>
      </c>
      <c r="H68">
        <v>55.905999999999999</v>
      </c>
      <c r="I68">
        <v>0.4395</v>
      </c>
      <c r="J68">
        <v>47.345999999999997</v>
      </c>
      <c r="K68">
        <v>11458.053735564899</v>
      </c>
      <c r="L68">
        <v>1723.6385032999999</v>
      </c>
      <c r="M68">
        <v>2029.2144656068599</v>
      </c>
      <c r="N68">
        <v>0.27031114703458597</v>
      </c>
      <c r="O68">
        <v>0.13053647358145601</v>
      </c>
      <c r="P68">
        <v>1.36597199789416E-2</v>
      </c>
      <c r="Q68">
        <v>9732.6048706210204</v>
      </c>
      <c r="R68">
        <v>109.033</v>
      </c>
      <c r="S68">
        <v>63864.112782368597</v>
      </c>
      <c r="T68">
        <v>15.676446580393099</v>
      </c>
      <c r="U68">
        <v>15.8084112452193</v>
      </c>
      <c r="V68">
        <v>13.183</v>
      </c>
      <c r="W68">
        <v>130.747060858682</v>
      </c>
      <c r="X68">
        <v>0.11815116194280099</v>
      </c>
      <c r="Y68">
        <v>0.15504025934948401</v>
      </c>
      <c r="Z68">
        <v>0.27743712562329398</v>
      </c>
      <c r="AA68">
        <v>181.28670797371601</v>
      </c>
      <c r="AB68">
        <v>5.8923091357566397</v>
      </c>
      <c r="AC68">
        <v>1.1680012193063201</v>
      </c>
      <c r="AD68">
        <v>3.2082381519668499</v>
      </c>
      <c r="AE68">
        <v>1.0775987897836701</v>
      </c>
      <c r="AF68">
        <v>31</v>
      </c>
      <c r="AG68">
        <v>0.15374819811603799</v>
      </c>
      <c r="AH68">
        <v>17.805499999999999</v>
      </c>
      <c r="AI68">
        <v>3.3179745288186799</v>
      </c>
      <c r="AJ68">
        <v>5218.2560000000503</v>
      </c>
      <c r="AK68">
        <v>0.39046776716186998</v>
      </c>
      <c r="AL68">
        <v>19749542.591499999</v>
      </c>
      <c r="AM68">
        <v>1723.6385032999999</v>
      </c>
    </row>
    <row r="69" spans="1:39" ht="15" x14ac:dyDescent="0.25">
      <c r="A69" t="s">
        <v>205</v>
      </c>
      <c r="B69">
        <v>884075.15</v>
      </c>
      <c r="C69">
        <v>0.30782494136691302</v>
      </c>
      <c r="D69">
        <v>917432.25</v>
      </c>
      <c r="E69">
        <v>2.9545190207851501E-3</v>
      </c>
      <c r="F69">
        <v>0.67899307259138797</v>
      </c>
      <c r="G69">
        <v>42.235294117647101</v>
      </c>
      <c r="H69">
        <v>126.578</v>
      </c>
      <c r="I69">
        <v>19.6205</v>
      </c>
      <c r="J69">
        <v>-125.4765</v>
      </c>
      <c r="K69">
        <v>13303.7173714849</v>
      </c>
      <c r="L69">
        <v>1978.05684875</v>
      </c>
      <c r="M69">
        <v>2766.9335424789501</v>
      </c>
      <c r="N69">
        <v>0.91555604726145501</v>
      </c>
      <c r="O69">
        <v>0.175670357512519</v>
      </c>
      <c r="P69">
        <v>9.3909525713270995E-3</v>
      </c>
      <c r="Q69">
        <v>9510.71243905751</v>
      </c>
      <c r="R69">
        <v>147.86150000000001</v>
      </c>
      <c r="S69">
        <v>60044.253882856603</v>
      </c>
      <c r="T69">
        <v>13.8284813829158</v>
      </c>
      <c r="U69">
        <v>13.377768037995001</v>
      </c>
      <c r="V69">
        <v>19.639500000000002</v>
      </c>
      <c r="W69">
        <v>100.718289607678</v>
      </c>
      <c r="X69">
        <v>0.108605656107194</v>
      </c>
      <c r="Y69">
        <v>0.185721005381591</v>
      </c>
      <c r="Z69">
        <v>0.29673028314058503</v>
      </c>
      <c r="AA69">
        <v>194.65727198049001</v>
      </c>
      <c r="AB69">
        <v>7.4433971608117204</v>
      </c>
      <c r="AC69">
        <v>1.2189312795202301</v>
      </c>
      <c r="AD69">
        <v>3.2596701330747</v>
      </c>
      <c r="AE69">
        <v>0.93740131797889403</v>
      </c>
      <c r="AF69">
        <v>12.35</v>
      </c>
      <c r="AG69">
        <v>0.14429031155611799</v>
      </c>
      <c r="AH69">
        <v>35.588999999999999</v>
      </c>
      <c r="AI69">
        <v>3.2356631836879002</v>
      </c>
      <c r="AJ69">
        <v>62281.169500000098</v>
      </c>
      <c r="AK69">
        <v>0.53495092115376897</v>
      </c>
      <c r="AL69">
        <v>26315509.260499999</v>
      </c>
      <c r="AM69">
        <v>1978.05684875</v>
      </c>
    </row>
    <row r="70" spans="1:39" ht="15" x14ac:dyDescent="0.25">
      <c r="A70" t="s">
        <v>207</v>
      </c>
      <c r="B70">
        <v>559524.15</v>
      </c>
      <c r="C70">
        <v>0.46809233744700002</v>
      </c>
      <c r="D70">
        <v>477610.1</v>
      </c>
      <c r="E70">
        <v>7.6939280268804302E-3</v>
      </c>
      <c r="F70">
        <v>0.68727461959313696</v>
      </c>
      <c r="G70">
        <v>77.7</v>
      </c>
      <c r="H70">
        <v>46.220999999999997</v>
      </c>
      <c r="I70">
        <v>2.3885000000000001</v>
      </c>
      <c r="J70">
        <v>-8.8489999999999593</v>
      </c>
      <c r="K70">
        <v>12118.623329490099</v>
      </c>
      <c r="L70">
        <v>1746.2612025000001</v>
      </c>
      <c r="M70">
        <v>2131.9235053849002</v>
      </c>
      <c r="N70">
        <v>0.439733354008362</v>
      </c>
      <c r="O70">
        <v>0.15783864318545399</v>
      </c>
      <c r="P70">
        <v>2.51763220972093E-3</v>
      </c>
      <c r="Q70">
        <v>9926.3794852617702</v>
      </c>
      <c r="R70">
        <v>116.0825</v>
      </c>
      <c r="S70">
        <v>59723.9658001852</v>
      </c>
      <c r="T70">
        <v>15.230977968255299</v>
      </c>
      <c r="U70">
        <v>15.043277001270599</v>
      </c>
      <c r="V70">
        <v>15.3835</v>
      </c>
      <c r="W70">
        <v>113.515208015081</v>
      </c>
      <c r="X70">
        <v>0.115854712056866</v>
      </c>
      <c r="Y70">
        <v>0.19017884418302899</v>
      </c>
      <c r="Z70">
        <v>0.31113252278819298</v>
      </c>
      <c r="AA70">
        <v>184.404572202021</v>
      </c>
      <c r="AB70">
        <v>6.1172021316784404</v>
      </c>
      <c r="AC70">
        <v>1.19449150056728</v>
      </c>
      <c r="AD70">
        <v>3.3557588514698899</v>
      </c>
      <c r="AE70">
        <v>1.48232995149575</v>
      </c>
      <c r="AF70">
        <v>130.44999999999999</v>
      </c>
      <c r="AG70">
        <v>0.133377685279743</v>
      </c>
      <c r="AH70">
        <v>5.5644999999999998</v>
      </c>
      <c r="AI70">
        <v>3.3103840890207099</v>
      </c>
      <c r="AJ70">
        <v>13522.291000000099</v>
      </c>
      <c r="AK70">
        <v>0.48703242797569601</v>
      </c>
      <c r="AL70">
        <v>21162281.748</v>
      </c>
      <c r="AM70">
        <v>1746.2612025000001</v>
      </c>
    </row>
    <row r="71" spans="1:39" ht="15" x14ac:dyDescent="0.25">
      <c r="A71" t="s">
        <v>209</v>
      </c>
      <c r="B71">
        <v>1683586.1</v>
      </c>
      <c r="C71">
        <v>0.35025482350541698</v>
      </c>
      <c r="D71">
        <v>1277064.1000000001</v>
      </c>
      <c r="E71">
        <v>2.77266791805569E-3</v>
      </c>
      <c r="F71">
        <v>0.77410931253803505</v>
      </c>
      <c r="G71">
        <v>125.947368421053</v>
      </c>
      <c r="H71">
        <v>148.52600000000001</v>
      </c>
      <c r="I71">
        <v>12.9095</v>
      </c>
      <c r="J71">
        <v>-41.390999999999998</v>
      </c>
      <c r="K71">
        <v>12999.6488484446</v>
      </c>
      <c r="L71">
        <v>3824.3457256500001</v>
      </c>
      <c r="M71">
        <v>4771.7430340029096</v>
      </c>
      <c r="N71">
        <v>0.40861849052216598</v>
      </c>
      <c r="O71">
        <v>0.15575829320419399</v>
      </c>
      <c r="P71">
        <v>2.7526047382159202E-2</v>
      </c>
      <c r="Q71">
        <v>10418.656485530601</v>
      </c>
      <c r="R71">
        <v>251.37</v>
      </c>
      <c r="S71">
        <v>69622.114104706197</v>
      </c>
      <c r="T71">
        <v>16.0188168834785</v>
      </c>
      <c r="U71">
        <v>15.214010127103499</v>
      </c>
      <c r="V71">
        <v>27.294499999999999</v>
      </c>
      <c r="W71">
        <v>140.114152142373</v>
      </c>
      <c r="X71">
        <v>0.119616429693938</v>
      </c>
      <c r="Y71">
        <v>0.168522084766797</v>
      </c>
      <c r="Z71">
        <v>0.29410787480254602</v>
      </c>
      <c r="AA71">
        <v>170.69400802905901</v>
      </c>
      <c r="AB71">
        <v>6.4114178654516598</v>
      </c>
      <c r="AC71">
        <v>1.07969419168009</v>
      </c>
      <c r="AD71">
        <v>3.6172596776098498</v>
      </c>
      <c r="AE71">
        <v>0.67636368493404597</v>
      </c>
      <c r="AF71">
        <v>32.450000000000003</v>
      </c>
      <c r="AG71">
        <v>0.108821400599985</v>
      </c>
      <c r="AH71">
        <v>35.503999999999998</v>
      </c>
      <c r="AI71">
        <v>3.2607078378403198</v>
      </c>
      <c r="AJ71">
        <v>-28507.0614999996</v>
      </c>
      <c r="AK71">
        <v>0.33990171389270302</v>
      </c>
      <c r="AL71">
        <v>49715151.508500002</v>
      </c>
      <c r="AM71">
        <v>3824.3457256500001</v>
      </c>
    </row>
    <row r="72" spans="1:39" ht="15" x14ac:dyDescent="0.25">
      <c r="A72" t="s">
        <v>211</v>
      </c>
      <c r="B72">
        <v>905514.65</v>
      </c>
      <c r="C72">
        <v>0.38653256806025399</v>
      </c>
      <c r="D72">
        <v>851099.1</v>
      </c>
      <c r="E72">
        <v>7.7759111407455801E-3</v>
      </c>
      <c r="F72">
        <v>0.68915447718275902</v>
      </c>
      <c r="G72">
        <v>74.5</v>
      </c>
      <c r="H72">
        <v>53.966999999999999</v>
      </c>
      <c r="I72">
        <v>2.9445000000000001</v>
      </c>
      <c r="J72">
        <v>-48.835999999999999</v>
      </c>
      <c r="K72">
        <v>12110.165527317</v>
      </c>
      <c r="L72">
        <v>1709.3717589</v>
      </c>
      <c r="M72">
        <v>2132.1273314585101</v>
      </c>
      <c r="N72">
        <v>0.49356904933478402</v>
      </c>
      <c r="O72">
        <v>0.159793322270501</v>
      </c>
      <c r="P72">
        <v>5.0780409848269897E-3</v>
      </c>
      <c r="Q72">
        <v>9708.9768713950798</v>
      </c>
      <c r="R72">
        <v>115.92700000000001</v>
      </c>
      <c r="S72">
        <v>57990.780991485997</v>
      </c>
      <c r="T72">
        <v>14.9262035591364</v>
      </c>
      <c r="U72">
        <v>14.7452427726069</v>
      </c>
      <c r="V72">
        <v>12.593999999999999</v>
      </c>
      <c r="W72">
        <v>135.72905819437801</v>
      </c>
      <c r="X72">
        <v>0.113400525257388</v>
      </c>
      <c r="Y72">
        <v>0.191109152969929</v>
      </c>
      <c r="Z72">
        <v>0.30908361436215598</v>
      </c>
      <c r="AA72">
        <v>196.096839821261</v>
      </c>
      <c r="AB72">
        <v>6.0291339426567401</v>
      </c>
      <c r="AC72">
        <v>1.30065659583583</v>
      </c>
      <c r="AD72">
        <v>3.0865375203160799</v>
      </c>
      <c r="AE72">
        <v>1.2394482621399701</v>
      </c>
      <c r="AF72">
        <v>90.15</v>
      </c>
      <c r="AG72">
        <v>7.5914192163803101E-2</v>
      </c>
      <c r="AH72">
        <v>6.4368421052631604</v>
      </c>
      <c r="AI72">
        <v>3.3301677690039</v>
      </c>
      <c r="AJ72">
        <v>33302.065500000099</v>
      </c>
      <c r="AK72">
        <v>0.49676990392709602</v>
      </c>
      <c r="AL72">
        <v>20700774.947999999</v>
      </c>
      <c r="AM72">
        <v>1709.3717589</v>
      </c>
    </row>
    <row r="73" spans="1:39" ht="15" x14ac:dyDescent="0.25">
      <c r="A73" t="s">
        <v>213</v>
      </c>
      <c r="B73">
        <v>1844761.1</v>
      </c>
      <c r="C73">
        <v>0.34558015634889899</v>
      </c>
      <c r="D73">
        <v>1485591.75</v>
      </c>
      <c r="E73">
        <v>1.0844247264372201E-2</v>
      </c>
      <c r="F73">
        <v>0.77767534089284795</v>
      </c>
      <c r="G73">
        <v>183.842105263158</v>
      </c>
      <c r="H73">
        <v>257.50599999999997</v>
      </c>
      <c r="I73">
        <v>28.466999999999999</v>
      </c>
      <c r="J73">
        <v>-68.495500000000007</v>
      </c>
      <c r="K73">
        <v>12676.408845215199</v>
      </c>
      <c r="L73">
        <v>5700.5914529000001</v>
      </c>
      <c r="M73">
        <v>7057.3190526929302</v>
      </c>
      <c r="N73">
        <v>0.33583144394185399</v>
      </c>
      <c r="O73">
        <v>0.15418277274595299</v>
      </c>
      <c r="P73">
        <v>3.0090520513049099E-2</v>
      </c>
      <c r="Q73">
        <v>10239.4446640365</v>
      </c>
      <c r="R73">
        <v>360.86900000000003</v>
      </c>
      <c r="S73">
        <v>71247.968581396606</v>
      </c>
      <c r="T73">
        <v>14.960414998240401</v>
      </c>
      <c r="U73">
        <v>15.7968444308045</v>
      </c>
      <c r="V73">
        <v>36.063499999999998</v>
      </c>
      <c r="W73">
        <v>158.07094300054101</v>
      </c>
      <c r="X73">
        <v>0.118802614027316</v>
      </c>
      <c r="Y73">
        <v>0.16127934085857701</v>
      </c>
      <c r="Z73">
        <v>0.28702927508320802</v>
      </c>
      <c r="AA73">
        <v>1314.29429067199</v>
      </c>
      <c r="AB73">
        <v>0.74807792034782405</v>
      </c>
      <c r="AC73">
        <v>0.123990064713229</v>
      </c>
      <c r="AD73">
        <v>0.41850258963429798</v>
      </c>
      <c r="AE73">
        <v>0.69251140978065395</v>
      </c>
      <c r="AF73">
        <v>28.5</v>
      </c>
      <c r="AG73">
        <v>0.12571916629534499</v>
      </c>
      <c r="AH73">
        <v>48.5595</v>
      </c>
      <c r="AI73">
        <v>3.24301952537399</v>
      </c>
      <c r="AJ73">
        <v>86088.710500000001</v>
      </c>
      <c r="AK73">
        <v>0.36907583589159598</v>
      </c>
      <c r="AL73">
        <v>72263027.916500002</v>
      </c>
      <c r="AM73">
        <v>5700.5914529000001</v>
      </c>
    </row>
    <row r="74" spans="1:39" ht="15" x14ac:dyDescent="0.25">
      <c r="A74" t="s">
        <v>214</v>
      </c>
      <c r="B74">
        <v>3230816.6</v>
      </c>
      <c r="C74">
        <v>0.39501516917718899</v>
      </c>
      <c r="D74">
        <v>2943384.15</v>
      </c>
      <c r="E74">
        <v>5.1182275817078004E-3</v>
      </c>
      <c r="F74">
        <v>0.77629524898499203</v>
      </c>
      <c r="G74">
        <v>137.47368421052599</v>
      </c>
      <c r="H74">
        <v>186.68100000000001</v>
      </c>
      <c r="I74">
        <v>9.7155000000000005</v>
      </c>
      <c r="J74">
        <v>-26.406500000000001</v>
      </c>
      <c r="K74">
        <v>13822.1274979967</v>
      </c>
      <c r="L74">
        <v>5565.4040998500004</v>
      </c>
      <c r="M74">
        <v>6875.8550342275703</v>
      </c>
      <c r="N74">
        <v>0.29594966378890503</v>
      </c>
      <c r="O74">
        <v>0.149081834322213</v>
      </c>
      <c r="P74">
        <v>3.4849389814340201E-2</v>
      </c>
      <c r="Q74">
        <v>11187.804958520601</v>
      </c>
      <c r="R74">
        <v>368.00850000000003</v>
      </c>
      <c r="S74">
        <v>75828.002372227798</v>
      </c>
      <c r="T74">
        <v>15.3694819549005</v>
      </c>
      <c r="U74">
        <v>15.123031396965001</v>
      </c>
      <c r="V74">
        <v>38.224499999999999</v>
      </c>
      <c r="W74">
        <v>145.59782599772399</v>
      </c>
      <c r="X74">
        <v>0.120314608658973</v>
      </c>
      <c r="Y74">
        <v>0.15263278360660801</v>
      </c>
      <c r="Z74">
        <v>0.27975008225686399</v>
      </c>
      <c r="AA74">
        <v>164.05655970688801</v>
      </c>
      <c r="AB74">
        <v>6.9578317968288497</v>
      </c>
      <c r="AC74">
        <v>1.10479129936162</v>
      </c>
      <c r="AD74">
        <v>4.0213805852431301</v>
      </c>
      <c r="AE74">
        <v>0.58016004077891903</v>
      </c>
      <c r="AF74">
        <v>21.65</v>
      </c>
      <c r="AG74">
        <v>3.9716356425380801E-2</v>
      </c>
      <c r="AH74">
        <v>50.423000000000002</v>
      </c>
      <c r="AI74">
        <v>3.5633818680076601</v>
      </c>
      <c r="AJ74">
        <v>-211876.33300000001</v>
      </c>
      <c r="AK74">
        <v>0.29884312943647801</v>
      </c>
      <c r="AL74">
        <v>76925725.046000004</v>
      </c>
      <c r="AM74">
        <v>5565.4040998500004</v>
      </c>
    </row>
    <row r="75" spans="1:39" ht="15" x14ac:dyDescent="0.25">
      <c r="A75" t="s">
        <v>215</v>
      </c>
      <c r="B75">
        <v>678765.2</v>
      </c>
      <c r="C75">
        <v>0.323118291672569</v>
      </c>
      <c r="D75">
        <v>399095.65</v>
      </c>
      <c r="E75">
        <v>1.6640231536826401E-2</v>
      </c>
      <c r="F75">
        <v>0.74137187113130598</v>
      </c>
      <c r="G75">
        <v>161.35</v>
      </c>
      <c r="H75">
        <v>147.755</v>
      </c>
      <c r="I75">
        <v>12.042</v>
      </c>
      <c r="J75">
        <v>-29.204499999999999</v>
      </c>
      <c r="K75">
        <v>11889.4386280692</v>
      </c>
      <c r="L75">
        <v>3697.2710284</v>
      </c>
      <c r="M75">
        <v>4635.3459725569101</v>
      </c>
      <c r="N75">
        <v>0.45573297364655802</v>
      </c>
      <c r="O75">
        <v>0.16478965606523699</v>
      </c>
      <c r="P75">
        <v>1.9568114345490401E-2</v>
      </c>
      <c r="Q75">
        <v>9483.3216859651293</v>
      </c>
      <c r="R75">
        <v>231.32149999999999</v>
      </c>
      <c r="S75">
        <v>64977.468434624498</v>
      </c>
      <c r="T75">
        <v>14.773594326510899</v>
      </c>
      <c r="U75">
        <v>15.983257191398099</v>
      </c>
      <c r="V75">
        <v>22.831</v>
      </c>
      <c r="W75">
        <v>161.94082731373999</v>
      </c>
      <c r="X75">
        <v>0.11312634773423</v>
      </c>
      <c r="Y75">
        <v>0.16709974825521701</v>
      </c>
      <c r="Z75">
        <v>0.292009867028935</v>
      </c>
      <c r="AA75">
        <v>145.37384353794499</v>
      </c>
      <c r="AB75">
        <v>6.8308184735802699</v>
      </c>
      <c r="AC75">
        <v>1.23605754563138</v>
      </c>
      <c r="AD75">
        <v>3.9373471343001198</v>
      </c>
      <c r="AE75">
        <v>1.0765096432896499</v>
      </c>
      <c r="AF75">
        <v>43.35</v>
      </c>
      <c r="AG75">
        <v>8.2758068878974106E-2</v>
      </c>
      <c r="AH75">
        <v>30.136500000000002</v>
      </c>
      <c r="AI75">
        <v>3.3127829927810399</v>
      </c>
      <c r="AJ75">
        <v>-15561.9119999998</v>
      </c>
      <c r="AK75">
        <v>0.38614058258712902</v>
      </c>
      <c r="AL75">
        <v>43958476.983499996</v>
      </c>
      <c r="AM75">
        <v>3697.2710284</v>
      </c>
    </row>
    <row r="76" spans="1:39" ht="15" x14ac:dyDescent="0.25">
      <c r="A76" t="s">
        <v>217</v>
      </c>
      <c r="B76">
        <v>1223949.95</v>
      </c>
      <c r="C76">
        <v>0.38205514705106702</v>
      </c>
      <c r="D76">
        <v>1101019.05</v>
      </c>
      <c r="E76">
        <v>1.1401801968308799E-3</v>
      </c>
      <c r="F76">
        <v>0.77518497167144695</v>
      </c>
      <c r="G76">
        <v>170.555555555556</v>
      </c>
      <c r="H76">
        <v>104.5645</v>
      </c>
      <c r="I76">
        <v>4.1289999999999996</v>
      </c>
      <c r="J76">
        <v>-5.7385000000000304</v>
      </c>
      <c r="K76">
        <v>11290.309271755599</v>
      </c>
      <c r="L76">
        <v>3781.42838295</v>
      </c>
      <c r="M76">
        <v>4513.8014505853198</v>
      </c>
      <c r="N76">
        <v>0.243847422089917</v>
      </c>
      <c r="O76">
        <v>0.14047122480093399</v>
      </c>
      <c r="P76">
        <v>1.3403056733408501E-2</v>
      </c>
      <c r="Q76">
        <v>9458.4346254228294</v>
      </c>
      <c r="R76">
        <v>221.5925</v>
      </c>
      <c r="S76">
        <v>68141.178830510995</v>
      </c>
      <c r="T76">
        <v>14.294256348928799</v>
      </c>
      <c r="U76">
        <v>17.064785057932902</v>
      </c>
      <c r="V76">
        <v>25.082000000000001</v>
      </c>
      <c r="W76">
        <v>150.76263387887701</v>
      </c>
      <c r="X76">
        <v>0.115177952753764</v>
      </c>
      <c r="Y76">
        <v>0.15980450133857099</v>
      </c>
      <c r="Z76">
        <v>0.28233935749088201</v>
      </c>
      <c r="AA76">
        <v>1911.31729020387</v>
      </c>
      <c r="AB76">
        <v>0.49113773445152697</v>
      </c>
      <c r="AC76">
        <v>9.5077476446606399E-2</v>
      </c>
      <c r="AD76">
        <v>0.242226510890276</v>
      </c>
      <c r="AE76">
        <v>1.1483909993277599</v>
      </c>
      <c r="AF76">
        <v>55.95</v>
      </c>
      <c r="AG76">
        <v>6.5006433994637902E-2</v>
      </c>
      <c r="AH76">
        <v>30.7395</v>
      </c>
      <c r="AI76">
        <v>3.1504105046944102</v>
      </c>
      <c r="AJ76">
        <v>64626.177499999998</v>
      </c>
      <c r="AK76">
        <v>0.37277315798331201</v>
      </c>
      <c r="AL76">
        <v>42693495.932499997</v>
      </c>
      <c r="AM76">
        <v>3781.42838295</v>
      </c>
    </row>
    <row r="77" spans="1:39" ht="15" x14ac:dyDescent="0.25">
      <c r="A77" t="s">
        <v>218</v>
      </c>
      <c r="B77">
        <v>3238368.95</v>
      </c>
      <c r="C77">
        <v>0.27973219361521601</v>
      </c>
      <c r="D77">
        <v>3193861.95</v>
      </c>
      <c r="E77">
        <v>8.9781419762097203E-4</v>
      </c>
      <c r="F77">
        <v>0.62663149474857704</v>
      </c>
      <c r="G77">
        <v>82.5555555555556</v>
      </c>
      <c r="H77">
        <v>743.94500000000005</v>
      </c>
      <c r="I77">
        <v>342.01400000000001</v>
      </c>
      <c r="J77">
        <v>-281.29849999999999</v>
      </c>
      <c r="K77">
        <v>14989.9987061055</v>
      </c>
      <c r="L77">
        <v>4024.1195714</v>
      </c>
      <c r="M77">
        <v>5849.4757486383796</v>
      </c>
      <c r="N77">
        <v>0.99383105192091403</v>
      </c>
      <c r="O77">
        <v>0.193444509423257</v>
      </c>
      <c r="P77">
        <v>4.2850418555035498E-2</v>
      </c>
      <c r="Q77">
        <v>10312.299727465601</v>
      </c>
      <c r="R77">
        <v>307.38150000000002</v>
      </c>
      <c r="S77">
        <v>63648.877435694703</v>
      </c>
      <c r="T77">
        <v>12.9013945211407</v>
      </c>
      <c r="U77">
        <v>13.0916127724017</v>
      </c>
      <c r="V77">
        <v>44.054000000000002</v>
      </c>
      <c r="W77">
        <v>91.3451575657148</v>
      </c>
      <c r="X77">
        <v>0.114224010881224</v>
      </c>
      <c r="Y77">
        <v>0.16206887287063901</v>
      </c>
      <c r="Z77">
        <v>0.28356042138455001</v>
      </c>
      <c r="AA77">
        <v>188.21262304999101</v>
      </c>
      <c r="AB77">
        <v>8.0099723880731997</v>
      </c>
      <c r="AC77">
        <v>1.4366782104756799</v>
      </c>
      <c r="AD77">
        <v>3.83786815143214</v>
      </c>
      <c r="AE77">
        <v>0.63891442279406097</v>
      </c>
      <c r="AF77">
        <v>13.55</v>
      </c>
      <c r="AG77">
        <v>0.12877958735103101</v>
      </c>
      <c r="AH77">
        <v>43.720500000000001</v>
      </c>
      <c r="AI77">
        <v>3.64342890830968</v>
      </c>
      <c r="AJ77">
        <v>-129612.052999999</v>
      </c>
      <c r="AK77">
        <v>0.44933548572294302</v>
      </c>
      <c r="AL77">
        <v>60321547.168499999</v>
      </c>
      <c r="AM77">
        <v>4024.1195714</v>
      </c>
    </row>
    <row r="78" spans="1:39" ht="15" x14ac:dyDescent="0.25">
      <c r="A78" t="s">
        <v>219</v>
      </c>
      <c r="B78">
        <v>892394.3</v>
      </c>
      <c r="C78">
        <v>0.46811341422674402</v>
      </c>
      <c r="D78">
        <v>814919.9</v>
      </c>
      <c r="E78">
        <v>4.3338449324176404E-3</v>
      </c>
      <c r="F78">
        <v>0.63864783701995698</v>
      </c>
      <c r="G78">
        <v>22.6111111111111</v>
      </c>
      <c r="H78">
        <v>200.441</v>
      </c>
      <c r="I78">
        <v>63.386499999999998</v>
      </c>
      <c r="J78">
        <v>8.3289999999999509</v>
      </c>
      <c r="K78">
        <v>14916.3492371376</v>
      </c>
      <c r="L78">
        <v>1595.72495435</v>
      </c>
      <c r="M78">
        <v>2258.41825729939</v>
      </c>
      <c r="N78">
        <v>0.95828913380808001</v>
      </c>
      <c r="O78">
        <v>0.179106349199395</v>
      </c>
      <c r="P78">
        <v>3.6109500163498502E-2</v>
      </c>
      <c r="Q78">
        <v>10539.4076710852</v>
      </c>
      <c r="R78">
        <v>117.4555</v>
      </c>
      <c r="S78">
        <v>62538.275725700398</v>
      </c>
      <c r="T78">
        <v>12.9725725913218</v>
      </c>
      <c r="U78">
        <v>13.585783163410801</v>
      </c>
      <c r="V78">
        <v>16.574000000000002</v>
      </c>
      <c r="W78">
        <v>96.278807430312597</v>
      </c>
      <c r="X78">
        <v>0.11004053142842</v>
      </c>
      <c r="Y78">
        <v>0.16322867512415601</v>
      </c>
      <c r="Z78">
        <v>0.27854461672389103</v>
      </c>
      <c r="AA78">
        <v>213.24401744322401</v>
      </c>
      <c r="AB78">
        <v>6.7488270544624003</v>
      </c>
      <c r="AC78">
        <v>1.32706115103262</v>
      </c>
      <c r="AD78">
        <v>3.23421654537397</v>
      </c>
      <c r="AE78">
        <v>0.610448848275708</v>
      </c>
      <c r="AF78">
        <v>8.6</v>
      </c>
      <c r="AG78">
        <v>7.6030920644570801E-2</v>
      </c>
      <c r="AH78">
        <v>37.57</v>
      </c>
      <c r="AI78">
        <v>3.4432150510931598</v>
      </c>
      <c r="AJ78">
        <v>-25319.672000000101</v>
      </c>
      <c r="AK78">
        <v>0.50472740237316405</v>
      </c>
      <c r="AL78">
        <v>23802390.705499999</v>
      </c>
      <c r="AM78">
        <v>1595.72495435</v>
      </c>
    </row>
    <row r="79" spans="1:39" ht="15" x14ac:dyDescent="0.25">
      <c r="A79" t="s">
        <v>220</v>
      </c>
      <c r="B79">
        <v>808287.15</v>
      </c>
      <c r="C79">
        <v>0.35736781328425199</v>
      </c>
      <c r="D79">
        <v>751512.25</v>
      </c>
      <c r="E79">
        <v>7.0495694681582096E-3</v>
      </c>
      <c r="F79">
        <v>0.70810902875505199</v>
      </c>
      <c r="G79">
        <v>57.95</v>
      </c>
      <c r="H79">
        <v>43.164499999999997</v>
      </c>
      <c r="I79">
        <v>5.0279999999999996</v>
      </c>
      <c r="J79">
        <v>-14.0015</v>
      </c>
      <c r="K79">
        <v>13465.5496900287</v>
      </c>
      <c r="L79">
        <v>1577.2746179999999</v>
      </c>
      <c r="M79">
        <v>2166.0785244407102</v>
      </c>
      <c r="N79">
        <v>0.88476921242766104</v>
      </c>
      <c r="O79">
        <v>0.180882641547713</v>
      </c>
      <c r="P79">
        <v>9.8089225068604996E-4</v>
      </c>
      <c r="Q79">
        <v>9805.2168948879298</v>
      </c>
      <c r="R79">
        <v>114.619</v>
      </c>
      <c r="S79">
        <v>57817.2423900051</v>
      </c>
      <c r="T79">
        <v>15.1720046414643</v>
      </c>
      <c r="U79">
        <v>13.761022326141401</v>
      </c>
      <c r="V79">
        <v>14.449</v>
      </c>
      <c r="W79">
        <v>109.161507232334</v>
      </c>
      <c r="X79">
        <v>0.106294265038836</v>
      </c>
      <c r="Y79">
        <v>0.20539670578745001</v>
      </c>
      <c r="Z79">
        <v>0.31400638199872899</v>
      </c>
      <c r="AA79">
        <v>197.52578051059501</v>
      </c>
      <c r="AB79">
        <v>6.4642824850651097</v>
      </c>
      <c r="AC79">
        <v>1.2575415082663499</v>
      </c>
      <c r="AD79">
        <v>3.5260692743820901</v>
      </c>
      <c r="AE79">
        <v>1.3035498751633099</v>
      </c>
      <c r="AF79">
        <v>156.35</v>
      </c>
      <c r="AG79">
        <v>0.138638569440871</v>
      </c>
      <c r="AH79">
        <v>5.1139999999999999</v>
      </c>
      <c r="AI79">
        <v>3.41445758776347</v>
      </c>
      <c r="AJ79">
        <v>-67525.679000000193</v>
      </c>
      <c r="AK79">
        <v>0.49260674218946399</v>
      </c>
      <c r="AL79">
        <v>21238869.743500002</v>
      </c>
      <c r="AM79">
        <v>1577.2746179999999</v>
      </c>
    </row>
    <row r="80" spans="1:39" ht="15" x14ac:dyDescent="0.25">
      <c r="A80" t="s">
        <v>222</v>
      </c>
      <c r="B80">
        <v>909313.45</v>
      </c>
      <c r="C80">
        <v>0.36015789446924101</v>
      </c>
      <c r="D80">
        <v>790209.35</v>
      </c>
      <c r="E80">
        <v>6.5917633992687002E-3</v>
      </c>
      <c r="F80">
        <v>0.71950708172830302</v>
      </c>
      <c r="G80">
        <v>79.349999999999994</v>
      </c>
      <c r="H80">
        <v>76.558999999999997</v>
      </c>
      <c r="I80">
        <v>1.7135</v>
      </c>
      <c r="J80">
        <v>42.102499999999999</v>
      </c>
      <c r="K80">
        <v>11615.0605616006</v>
      </c>
      <c r="L80">
        <v>2053.32043785</v>
      </c>
      <c r="M80">
        <v>2503.6324925527601</v>
      </c>
      <c r="N80">
        <v>0.418427505523502</v>
      </c>
      <c r="O80">
        <v>0.14748897579137801</v>
      </c>
      <c r="P80">
        <v>7.8632360796573805E-3</v>
      </c>
      <c r="Q80">
        <v>9525.9353395284597</v>
      </c>
      <c r="R80">
        <v>130.87799999999999</v>
      </c>
      <c r="S80">
        <v>63226.938312779799</v>
      </c>
      <c r="T80">
        <v>14.067299316921099</v>
      </c>
      <c r="U80">
        <v>15.688812771054</v>
      </c>
      <c r="V80">
        <v>14.2525</v>
      </c>
      <c r="W80">
        <v>144.06738732503101</v>
      </c>
      <c r="X80">
        <v>0.11377062961588599</v>
      </c>
      <c r="Y80">
        <v>0.16753770806218701</v>
      </c>
      <c r="Z80">
        <v>0.28894003450460898</v>
      </c>
      <c r="AA80">
        <v>170.62249200949799</v>
      </c>
      <c r="AB80">
        <v>5.8321524584574496</v>
      </c>
      <c r="AC80">
        <v>1.21543254011466</v>
      </c>
      <c r="AD80">
        <v>2.9880942171899401</v>
      </c>
      <c r="AE80">
        <v>1.1181922845266801</v>
      </c>
      <c r="AF80">
        <v>68.849999999999994</v>
      </c>
      <c r="AG80">
        <v>0.15194391052513201</v>
      </c>
      <c r="AH80">
        <v>10.9815789473684</v>
      </c>
      <c r="AI80">
        <v>3.7018227454867501</v>
      </c>
      <c r="AJ80">
        <v>7805.7760000000699</v>
      </c>
      <c r="AK80">
        <v>0.44089752003677402</v>
      </c>
      <c r="AL80">
        <v>23849441.238000002</v>
      </c>
      <c r="AM80">
        <v>2053.32043785</v>
      </c>
    </row>
    <row r="81" spans="1:39" ht="15" x14ac:dyDescent="0.25">
      <c r="A81" t="s">
        <v>224</v>
      </c>
      <c r="B81">
        <v>3300906.4</v>
      </c>
      <c r="C81">
        <v>0.30025114293998401</v>
      </c>
      <c r="D81">
        <v>3234726.35</v>
      </c>
      <c r="E81">
        <v>1.31532690430932E-3</v>
      </c>
      <c r="F81">
        <v>0.64301227448573495</v>
      </c>
      <c r="G81">
        <v>132.388888888889</v>
      </c>
      <c r="H81">
        <v>654.90099999999995</v>
      </c>
      <c r="I81">
        <v>320.75200000000001</v>
      </c>
      <c r="J81">
        <v>-289.51400000000001</v>
      </c>
      <c r="K81">
        <v>14670.520866872501</v>
      </c>
      <c r="L81">
        <v>4110.2310778999999</v>
      </c>
      <c r="M81">
        <v>5916.0966009930398</v>
      </c>
      <c r="N81">
        <v>0.96959448552127303</v>
      </c>
      <c r="O81">
        <v>0.19253509547310499</v>
      </c>
      <c r="P81">
        <v>3.8528509808482603E-2</v>
      </c>
      <c r="Q81">
        <v>10192.401318443401</v>
      </c>
      <c r="R81">
        <v>315.1585</v>
      </c>
      <c r="S81">
        <v>62517.328794876201</v>
      </c>
      <c r="T81">
        <v>12.816408251721001</v>
      </c>
      <c r="U81">
        <v>13.041790330579699</v>
      </c>
      <c r="V81">
        <v>42.679000000000002</v>
      </c>
      <c r="W81">
        <v>96.305702521146301</v>
      </c>
      <c r="X81">
        <v>0.11580557621722801</v>
      </c>
      <c r="Y81">
        <v>0.160670231588908</v>
      </c>
      <c r="Z81">
        <v>0.28328765344897</v>
      </c>
      <c r="AA81">
        <v>186.157161361091</v>
      </c>
      <c r="AB81">
        <v>7.8693203055431198</v>
      </c>
      <c r="AC81">
        <v>1.39078484522523</v>
      </c>
      <c r="AD81">
        <v>3.7822795522361998</v>
      </c>
      <c r="AE81">
        <v>0.67842029340460297</v>
      </c>
      <c r="AF81">
        <v>14.3</v>
      </c>
      <c r="AG81">
        <v>0.12989630693002999</v>
      </c>
      <c r="AH81">
        <v>47.101500000000001</v>
      </c>
      <c r="AI81">
        <v>3.5099420535158901</v>
      </c>
      <c r="AJ81">
        <v>7208.47700000042</v>
      </c>
      <c r="AK81">
        <v>0.48334373586106699</v>
      </c>
      <c r="AL81">
        <v>60299230.795999996</v>
      </c>
      <c r="AM81">
        <v>4110.2310778999999</v>
      </c>
    </row>
    <row r="82" spans="1:39" ht="15" x14ac:dyDescent="0.25">
      <c r="A82" t="s">
        <v>225</v>
      </c>
      <c r="B82">
        <v>1980626.15</v>
      </c>
      <c r="C82">
        <v>0.31202195110707698</v>
      </c>
      <c r="D82">
        <v>1813688.9</v>
      </c>
      <c r="E82">
        <v>3.1643669173717901E-3</v>
      </c>
      <c r="F82">
        <v>0.79331462226337701</v>
      </c>
      <c r="G82">
        <v>150.36842105263199</v>
      </c>
      <c r="H82">
        <v>81.465999999999994</v>
      </c>
      <c r="I82">
        <v>0.17849999999999999</v>
      </c>
      <c r="J82">
        <v>-3.0615000000000001</v>
      </c>
      <c r="K82">
        <v>13050.446970524699</v>
      </c>
      <c r="L82">
        <v>4284.8867355499997</v>
      </c>
      <c r="M82">
        <v>5025.4078160938598</v>
      </c>
      <c r="N82">
        <v>0.12840416656413201</v>
      </c>
      <c r="O82">
        <v>0.12010795457676</v>
      </c>
      <c r="P82">
        <v>2.0628073086896799E-2</v>
      </c>
      <c r="Q82">
        <v>11127.3928730555</v>
      </c>
      <c r="R82">
        <v>266.11099999999999</v>
      </c>
      <c r="S82">
        <v>76418.837554629499</v>
      </c>
      <c r="T82">
        <v>16.324766732679201</v>
      </c>
      <c r="U82">
        <v>16.1018775456482</v>
      </c>
      <c r="V82">
        <v>25.356999999999999</v>
      </c>
      <c r="W82">
        <v>168.982400739441</v>
      </c>
      <c r="X82">
        <v>0.11411743094118899</v>
      </c>
      <c r="Y82">
        <v>0.15633894817444399</v>
      </c>
      <c r="Z82">
        <v>0.27692345105226301</v>
      </c>
      <c r="AA82">
        <v>160.499890065758</v>
      </c>
      <c r="AB82">
        <v>6.7398364692456099</v>
      </c>
      <c r="AC82">
        <v>1.1398325250752901</v>
      </c>
      <c r="AD82">
        <v>3.4972898591491299</v>
      </c>
      <c r="AE82">
        <v>0.68674310895676105</v>
      </c>
      <c r="AF82">
        <v>23.75</v>
      </c>
      <c r="AG82">
        <v>0.24497459172265701</v>
      </c>
      <c r="AH82">
        <v>51.015263157894701</v>
      </c>
      <c r="AI82">
        <v>3.93922366447614</v>
      </c>
      <c r="AJ82">
        <v>-83259.645000000004</v>
      </c>
      <c r="AK82">
        <v>0.28564057244395202</v>
      </c>
      <c r="AL82">
        <v>55919687.116999999</v>
      </c>
      <c r="AM82">
        <v>4284.8867355499997</v>
      </c>
    </row>
    <row r="83" spans="1:39" ht="15" x14ac:dyDescent="0.25">
      <c r="A83" t="s">
        <v>226</v>
      </c>
      <c r="B83">
        <v>1732396</v>
      </c>
      <c r="C83">
        <v>0.445516764761485</v>
      </c>
      <c r="D83">
        <v>2221564.5263157901</v>
      </c>
      <c r="E83">
        <v>2.5599214917058099E-3</v>
      </c>
      <c r="F83">
        <v>0.77199768143932401</v>
      </c>
      <c r="G83">
        <v>82.411764705882305</v>
      </c>
      <c r="H83">
        <v>27.921052631578899</v>
      </c>
      <c r="I83">
        <v>5.2631578947368397E-2</v>
      </c>
      <c r="J83">
        <v>-11.102631578947401</v>
      </c>
      <c r="K83">
        <v>14891.0958315715</v>
      </c>
      <c r="L83">
        <v>2919.4488517894702</v>
      </c>
      <c r="M83">
        <v>3414.0973596958502</v>
      </c>
      <c r="N83">
        <v>7.0166826155241599E-2</v>
      </c>
      <c r="O83">
        <v>0.119409319636336</v>
      </c>
      <c r="P83">
        <v>1.9525403973282899E-2</v>
      </c>
      <c r="Q83">
        <v>12733.6124448546</v>
      </c>
      <c r="R83">
        <v>195.966842105263</v>
      </c>
      <c r="S83">
        <v>79719.990347454106</v>
      </c>
      <c r="T83">
        <v>15.9438895409266</v>
      </c>
      <c r="U83">
        <v>14.8976674851009</v>
      </c>
      <c r="V83">
        <v>20.642105263157902</v>
      </c>
      <c r="W83">
        <v>141.43173937786801</v>
      </c>
      <c r="X83">
        <v>0.117396870622532</v>
      </c>
      <c r="Y83">
        <v>0.139731287194818</v>
      </c>
      <c r="Z83">
        <v>0.26230775148049401</v>
      </c>
      <c r="AA83">
        <v>171.37378505307001</v>
      </c>
      <c r="AB83">
        <v>7.6230733820021301</v>
      </c>
      <c r="AC83">
        <v>1.37392434670103</v>
      </c>
      <c r="AD83">
        <v>3.6632183469364601</v>
      </c>
      <c r="AE83">
        <v>0.50643037775885202</v>
      </c>
      <c r="AF83">
        <v>16.526315789473699</v>
      </c>
      <c r="AG83">
        <v>8.8664428210569607E-2</v>
      </c>
      <c r="AH83">
        <v>39.947499999999998</v>
      </c>
      <c r="AI83">
        <v>4.5339758760058704</v>
      </c>
      <c r="AJ83">
        <v>-113814.461666667</v>
      </c>
      <c r="AK83">
        <v>0.24052284787122599</v>
      </c>
      <c r="AL83">
        <v>43473792.627368398</v>
      </c>
      <c r="AM83">
        <v>2919.4488517894702</v>
      </c>
    </row>
    <row r="84" spans="1:39" ht="15" x14ac:dyDescent="0.25">
      <c r="A84" t="s">
        <v>227</v>
      </c>
      <c r="B84">
        <v>2158887.85</v>
      </c>
      <c r="C84">
        <v>0.35143457504455</v>
      </c>
      <c r="D84">
        <v>2224289.5499999998</v>
      </c>
      <c r="E84">
        <v>1.2374286850605201E-3</v>
      </c>
      <c r="F84">
        <v>0.62784132155152494</v>
      </c>
      <c r="G84">
        <v>116.833333333333</v>
      </c>
      <c r="H84">
        <v>559.15750000000003</v>
      </c>
      <c r="I84">
        <v>252.6635</v>
      </c>
      <c r="J84">
        <v>-241.41</v>
      </c>
      <c r="K84">
        <v>14630.3767085622</v>
      </c>
      <c r="L84">
        <v>3560.9378750999999</v>
      </c>
      <c r="M84">
        <v>5129.4553976883199</v>
      </c>
      <c r="N84">
        <v>0.99857880589959602</v>
      </c>
      <c r="O84">
        <v>0.185245046329677</v>
      </c>
      <c r="P84">
        <v>4.57046275611954E-2</v>
      </c>
      <c r="Q84">
        <v>10156.6069902818</v>
      </c>
      <c r="R84">
        <v>267.17450000000002</v>
      </c>
      <c r="S84">
        <v>62217.477210587102</v>
      </c>
      <c r="T84">
        <v>12.400509779189299</v>
      </c>
      <c r="U84">
        <v>13.3281352640316</v>
      </c>
      <c r="V84">
        <v>38.015500000000003</v>
      </c>
      <c r="W84">
        <v>93.6706836711341</v>
      </c>
      <c r="X84">
        <v>0.11064547032928899</v>
      </c>
      <c r="Y84">
        <v>0.16269628792486099</v>
      </c>
      <c r="Z84">
        <v>0.27841057780190098</v>
      </c>
      <c r="AA84">
        <v>175.050666948941</v>
      </c>
      <c r="AB84">
        <v>8.5838244210204504</v>
      </c>
      <c r="AC84">
        <v>1.47241730676878</v>
      </c>
      <c r="AD84">
        <v>4.0646629893531596</v>
      </c>
      <c r="AE84">
        <v>0.64784176330565302</v>
      </c>
      <c r="AF84">
        <v>14.4</v>
      </c>
      <c r="AG84">
        <v>9.9865405797523399E-2</v>
      </c>
      <c r="AH84">
        <v>41.844499999999996</v>
      </c>
      <c r="AI84">
        <v>3.6062094195433199</v>
      </c>
      <c r="AJ84">
        <v>-37818.210499999797</v>
      </c>
      <c r="AK84">
        <v>0.48906606910124301</v>
      </c>
      <c r="AL84">
        <v>52097862.548500001</v>
      </c>
      <c r="AM84">
        <v>3560.9378750999999</v>
      </c>
    </row>
    <row r="85" spans="1:39" ht="15" x14ac:dyDescent="0.25">
      <c r="A85" t="s">
        <v>229</v>
      </c>
      <c r="B85">
        <v>3158434.45</v>
      </c>
      <c r="C85">
        <v>0.332729950718059</v>
      </c>
      <c r="D85">
        <v>3063655.35</v>
      </c>
      <c r="E85">
        <v>1.52746423593067E-3</v>
      </c>
      <c r="F85">
        <v>0.62170149492044502</v>
      </c>
      <c r="G85">
        <v>122.722222222222</v>
      </c>
      <c r="H85">
        <v>751.11099999999999</v>
      </c>
      <c r="I85">
        <v>364.75850000000003</v>
      </c>
      <c r="J85">
        <v>-240.70099999999999</v>
      </c>
      <c r="K85">
        <v>15430.8468490945</v>
      </c>
      <c r="L85">
        <v>3795.2175173999999</v>
      </c>
      <c r="M85">
        <v>5499.6419615105997</v>
      </c>
      <c r="N85">
        <v>0.99358076652041605</v>
      </c>
      <c r="O85">
        <v>0.18999522778182901</v>
      </c>
      <c r="P85">
        <v>4.4995714136824697E-2</v>
      </c>
      <c r="Q85">
        <v>10648.5877953252</v>
      </c>
      <c r="R85">
        <v>286.947</v>
      </c>
      <c r="S85">
        <v>63867.656074118197</v>
      </c>
      <c r="T85">
        <v>12.798007994507699</v>
      </c>
      <c r="U85">
        <v>13.2261968844421</v>
      </c>
      <c r="V85">
        <v>40.398499999999999</v>
      </c>
      <c r="W85">
        <v>93.944515697365006</v>
      </c>
      <c r="X85">
        <v>0.114335931665502</v>
      </c>
      <c r="Y85">
        <v>0.156808120089973</v>
      </c>
      <c r="Z85">
        <v>0.27876050941298702</v>
      </c>
      <c r="AA85">
        <v>196.43235113193799</v>
      </c>
      <c r="AB85">
        <v>7.9380900203687803</v>
      </c>
      <c r="AC85">
        <v>1.40122199225087</v>
      </c>
      <c r="AD85">
        <v>3.78218628282765</v>
      </c>
      <c r="AE85">
        <v>0.55388940863906899</v>
      </c>
      <c r="AF85">
        <v>13.85</v>
      </c>
      <c r="AG85">
        <v>6.8685988842933102E-2</v>
      </c>
      <c r="AH85">
        <v>39.634999999999998</v>
      </c>
      <c r="AI85">
        <v>3.6505589013222899</v>
      </c>
      <c r="AJ85">
        <v>-136995.24799999999</v>
      </c>
      <c r="AK85">
        <v>0.458648210344135</v>
      </c>
      <c r="AL85">
        <v>58563420.270000003</v>
      </c>
      <c r="AM85">
        <v>3795.2175173999999</v>
      </c>
    </row>
    <row r="86" spans="1:39" ht="15" x14ac:dyDescent="0.25">
      <c r="A86" t="s">
        <v>230</v>
      </c>
      <c r="B86">
        <v>1694276.9</v>
      </c>
      <c r="C86">
        <v>0.33097161526857199</v>
      </c>
      <c r="D86">
        <v>1622867.2</v>
      </c>
      <c r="E86">
        <v>2.78009230029683E-3</v>
      </c>
      <c r="F86">
        <v>0.78131904503324701</v>
      </c>
      <c r="G86">
        <v>90.3888888888889</v>
      </c>
      <c r="H86">
        <v>37.441499999999998</v>
      </c>
      <c r="I86">
        <v>0.25</v>
      </c>
      <c r="J86">
        <v>-9.3744999999999994</v>
      </c>
      <c r="K86">
        <v>13580.408840022499</v>
      </c>
      <c r="L86">
        <v>3023.4637514000001</v>
      </c>
      <c r="M86">
        <v>3502.13141631811</v>
      </c>
      <c r="N86">
        <v>9.5649158788853106E-2</v>
      </c>
      <c r="O86">
        <v>0.11193597019090799</v>
      </c>
      <c r="P86">
        <v>1.75817344016066E-2</v>
      </c>
      <c r="Q86">
        <v>11724.252740968701</v>
      </c>
      <c r="R86">
        <v>192.25749999999999</v>
      </c>
      <c r="S86">
        <v>78492.435756732506</v>
      </c>
      <c r="T86">
        <v>16.267505819018801</v>
      </c>
      <c r="U86">
        <v>15.7261160235622</v>
      </c>
      <c r="V86">
        <v>20.640499999999999</v>
      </c>
      <c r="W86">
        <v>146.48209836971</v>
      </c>
      <c r="X86">
        <v>0.116485017076168</v>
      </c>
      <c r="Y86">
        <v>0.147429856027853</v>
      </c>
      <c r="Z86">
        <v>0.268928298094049</v>
      </c>
      <c r="AA86">
        <v>152.07696794350301</v>
      </c>
      <c r="AB86">
        <v>7.7804320103210296</v>
      </c>
      <c r="AC86">
        <v>1.4142360610892799</v>
      </c>
      <c r="AD86">
        <v>4.0282522087902697</v>
      </c>
      <c r="AE86">
        <v>0.54536175392254904</v>
      </c>
      <c r="AF86">
        <v>16.100000000000001</v>
      </c>
      <c r="AG86">
        <v>0.249560497401661</v>
      </c>
      <c r="AH86">
        <v>47.422352941176499</v>
      </c>
      <c r="AI86">
        <v>4.28854916106072</v>
      </c>
      <c r="AJ86">
        <v>-92074.7310526316</v>
      </c>
      <c r="AK86">
        <v>0.25920023007953003</v>
      </c>
      <c r="AL86">
        <v>41059873.857000001</v>
      </c>
      <c r="AM86">
        <v>3023.4637514000001</v>
      </c>
    </row>
    <row r="87" spans="1:39" ht="15" x14ac:dyDescent="0.25">
      <c r="A87" t="s">
        <v>231</v>
      </c>
      <c r="B87">
        <v>755630.6</v>
      </c>
      <c r="C87">
        <v>0.36094998324227301</v>
      </c>
      <c r="D87">
        <v>666878.69999999995</v>
      </c>
      <c r="E87">
        <v>1.0747516454069E-2</v>
      </c>
      <c r="F87">
        <v>0.70143067456733499</v>
      </c>
      <c r="G87">
        <v>95.052631578947398</v>
      </c>
      <c r="H87">
        <v>82.750500000000002</v>
      </c>
      <c r="I87">
        <v>1.7835000000000001</v>
      </c>
      <c r="J87">
        <v>-18.9435</v>
      </c>
      <c r="K87">
        <v>11889.165708327</v>
      </c>
      <c r="L87">
        <v>2074.4727586499998</v>
      </c>
      <c r="M87">
        <v>2563.8140157671901</v>
      </c>
      <c r="N87">
        <v>0.46293447342011002</v>
      </c>
      <c r="O87">
        <v>0.153676192840181</v>
      </c>
      <c r="P87">
        <v>5.1182154384661997E-3</v>
      </c>
      <c r="Q87">
        <v>9619.9452196300099</v>
      </c>
      <c r="R87">
        <v>133.2535</v>
      </c>
      <c r="S87">
        <v>62255.608216669702</v>
      </c>
      <c r="T87">
        <v>15.276897042104</v>
      </c>
      <c r="U87">
        <v>15.5678669502114</v>
      </c>
      <c r="V87">
        <v>15.9015</v>
      </c>
      <c r="W87">
        <v>130.45767749268899</v>
      </c>
      <c r="X87">
        <v>0.11509555841526201</v>
      </c>
      <c r="Y87">
        <v>0.17106923652098999</v>
      </c>
      <c r="Z87">
        <v>0.29297110244518398</v>
      </c>
      <c r="AA87">
        <v>166.447835268131</v>
      </c>
      <c r="AB87">
        <v>6.0349184471671</v>
      </c>
      <c r="AC87">
        <v>1.17307210429449</v>
      </c>
      <c r="AD87">
        <v>3.3071230018694302</v>
      </c>
      <c r="AE87">
        <v>1.2179845262871201</v>
      </c>
      <c r="AF87">
        <v>59.75</v>
      </c>
      <c r="AG87">
        <v>0.18904958302826</v>
      </c>
      <c r="AH87">
        <v>13.602631578947401</v>
      </c>
      <c r="AI87">
        <v>3.4957786670792901</v>
      </c>
      <c r="AJ87">
        <v>17983.541000000001</v>
      </c>
      <c r="AK87">
        <v>0.43188068798997398</v>
      </c>
      <c r="AL87">
        <v>24663750.385000002</v>
      </c>
      <c r="AM87">
        <v>2074.4727586499998</v>
      </c>
    </row>
    <row r="88" spans="1:39" ht="15" x14ac:dyDescent="0.25">
      <c r="A88" t="s">
        <v>232</v>
      </c>
      <c r="B88">
        <v>2358930.75</v>
      </c>
      <c r="C88">
        <v>0.3091535308319</v>
      </c>
      <c r="D88">
        <v>2435994.7999999998</v>
      </c>
      <c r="E88">
        <v>1.5264918400629099E-3</v>
      </c>
      <c r="F88">
        <v>0.64389274911960104</v>
      </c>
      <c r="G88">
        <v>130.157894736842</v>
      </c>
      <c r="H88">
        <v>480.346</v>
      </c>
      <c r="I88">
        <v>193.67449999999999</v>
      </c>
      <c r="J88">
        <v>-264.15750000000003</v>
      </c>
      <c r="K88">
        <v>14594.614651138299</v>
      </c>
      <c r="L88">
        <v>3616.1703318</v>
      </c>
      <c r="M88">
        <v>5194.8345534318296</v>
      </c>
      <c r="N88">
        <v>0.97733978617395201</v>
      </c>
      <c r="O88">
        <v>0.187237162695534</v>
      </c>
      <c r="P88">
        <v>4.03778828021411E-2</v>
      </c>
      <c r="Q88">
        <v>10159.440490868899</v>
      </c>
      <c r="R88">
        <v>274.38350000000003</v>
      </c>
      <c r="S88">
        <v>63313.261679364798</v>
      </c>
      <c r="T88">
        <v>14.166121505119699</v>
      </c>
      <c r="U88">
        <v>13.1792557927135</v>
      </c>
      <c r="V88">
        <v>34.5685</v>
      </c>
      <c r="W88">
        <v>104.608829766984</v>
      </c>
      <c r="X88">
        <v>0.110767758440104</v>
      </c>
      <c r="Y88">
        <v>0.171233383995293</v>
      </c>
      <c r="Z88">
        <v>0.28639165347859702</v>
      </c>
      <c r="AA88">
        <v>183.29939941464599</v>
      </c>
      <c r="AB88">
        <v>8.3680075579114401</v>
      </c>
      <c r="AC88">
        <v>1.39451498272175</v>
      </c>
      <c r="AD88">
        <v>4.1437712102819102</v>
      </c>
      <c r="AE88">
        <v>0.72485136084247104</v>
      </c>
      <c r="AF88">
        <v>13.45</v>
      </c>
      <c r="AG88">
        <v>0.17405483270806499</v>
      </c>
      <c r="AH88">
        <v>47.146000000000001</v>
      </c>
      <c r="AI88">
        <v>3.4990361219546902</v>
      </c>
      <c r="AJ88">
        <v>-61363.166500000298</v>
      </c>
      <c r="AK88">
        <v>0.48441509643381597</v>
      </c>
      <c r="AL88">
        <v>52776612.505500004</v>
      </c>
      <c r="AM88">
        <v>3616.1703318</v>
      </c>
    </row>
    <row r="89" spans="1:39" ht="15" x14ac:dyDescent="0.25">
      <c r="A89" t="s">
        <v>234</v>
      </c>
      <c r="B89">
        <v>993774.7</v>
      </c>
      <c r="C89">
        <v>0.427705489640823</v>
      </c>
      <c r="D89">
        <v>1070121.2</v>
      </c>
      <c r="E89">
        <v>1.2811326993871601E-3</v>
      </c>
      <c r="F89">
        <v>0.68644448218043397</v>
      </c>
      <c r="G89">
        <v>58.947368421052602</v>
      </c>
      <c r="H89">
        <v>50.9255</v>
      </c>
      <c r="I89">
        <v>4.274</v>
      </c>
      <c r="J89">
        <v>-15.042</v>
      </c>
      <c r="K89">
        <v>12155.2414126862</v>
      </c>
      <c r="L89">
        <v>1666.1908354499999</v>
      </c>
      <c r="M89">
        <v>2086.8779370594998</v>
      </c>
      <c r="N89">
        <v>0.49865120832669002</v>
      </c>
      <c r="O89">
        <v>0.161295200214816</v>
      </c>
      <c r="P89">
        <v>1.5220249451888801E-2</v>
      </c>
      <c r="Q89">
        <v>9704.9048652252695</v>
      </c>
      <c r="R89">
        <v>111.4435</v>
      </c>
      <c r="S89">
        <v>59637.009053915201</v>
      </c>
      <c r="T89">
        <v>14.776545962752399</v>
      </c>
      <c r="U89">
        <v>14.950991627596</v>
      </c>
      <c r="V89">
        <v>12.662000000000001</v>
      </c>
      <c r="W89">
        <v>131.589862221608</v>
      </c>
      <c r="X89">
        <v>0.112266975293305</v>
      </c>
      <c r="Y89">
        <v>0.17557663316632</v>
      </c>
      <c r="Z89">
        <v>0.29472680828539299</v>
      </c>
      <c r="AA89">
        <v>192.76945543470899</v>
      </c>
      <c r="AB89">
        <v>6.1500173059182597</v>
      </c>
      <c r="AC89">
        <v>1.2524144534695401</v>
      </c>
      <c r="AD89">
        <v>3.0844871504685498</v>
      </c>
      <c r="AE89">
        <v>1.07905121657796</v>
      </c>
      <c r="AF89">
        <v>46.25</v>
      </c>
      <c r="AG89">
        <v>0.13230682153951701</v>
      </c>
      <c r="AH89">
        <v>11.5805263157895</v>
      </c>
      <c r="AI89">
        <v>3.23589305090348</v>
      </c>
      <c r="AJ89">
        <v>18190.908500000001</v>
      </c>
      <c r="AK89">
        <v>0.431348816205881</v>
      </c>
      <c r="AL89">
        <v>20252951.844500002</v>
      </c>
      <c r="AM89">
        <v>1666.1908354499999</v>
      </c>
    </row>
    <row r="90" spans="1:39" ht="15" x14ac:dyDescent="0.25">
      <c r="A90" t="s">
        <v>235</v>
      </c>
      <c r="B90">
        <v>1447270.15</v>
      </c>
      <c r="C90">
        <v>0.31724648152973101</v>
      </c>
      <c r="D90">
        <v>1532915.3</v>
      </c>
      <c r="E90">
        <v>1.8088894488450401E-3</v>
      </c>
      <c r="F90">
        <v>0.64065178805496903</v>
      </c>
      <c r="G90">
        <v>124</v>
      </c>
      <c r="H90">
        <v>476.43799999999999</v>
      </c>
      <c r="I90">
        <v>186.13149999999999</v>
      </c>
      <c r="J90">
        <v>-322.81450000000001</v>
      </c>
      <c r="K90">
        <v>14507.1604105113</v>
      </c>
      <c r="L90">
        <v>3458.2677362999998</v>
      </c>
      <c r="M90">
        <v>5028.56605219008</v>
      </c>
      <c r="N90">
        <v>0.98321565203274197</v>
      </c>
      <c r="O90">
        <v>0.19861287843342801</v>
      </c>
      <c r="P90">
        <v>4.3183096563766198E-2</v>
      </c>
      <c r="Q90">
        <v>9976.9286656083095</v>
      </c>
      <c r="R90">
        <v>261.73450000000003</v>
      </c>
      <c r="S90">
        <v>62114.190018893198</v>
      </c>
      <c r="T90">
        <v>13.1669688176377</v>
      </c>
      <c r="U90">
        <v>13.2128845692868</v>
      </c>
      <c r="V90">
        <v>34.959499999999998</v>
      </c>
      <c r="W90">
        <v>98.922116629242396</v>
      </c>
      <c r="X90">
        <v>0.109812952274875</v>
      </c>
      <c r="Y90">
        <v>0.17219651596084101</v>
      </c>
      <c r="Z90">
        <v>0.286665959919708</v>
      </c>
      <c r="AA90">
        <v>179.439548154801</v>
      </c>
      <c r="AB90">
        <v>8.0497954266376599</v>
      </c>
      <c r="AC90">
        <v>1.3825982346305701</v>
      </c>
      <c r="AD90">
        <v>4.0567724703891699</v>
      </c>
      <c r="AE90">
        <v>0.78033800647292295</v>
      </c>
      <c r="AF90">
        <v>16.45</v>
      </c>
      <c r="AG90">
        <v>0.21735668485745299</v>
      </c>
      <c r="AH90">
        <v>44.048499999999997</v>
      </c>
      <c r="AI90">
        <v>3.4188724511981601</v>
      </c>
      <c r="AJ90">
        <v>-13456.948500000201</v>
      </c>
      <c r="AK90">
        <v>0.51062325970566702</v>
      </c>
      <c r="AL90">
        <v>50169644.792999998</v>
      </c>
      <c r="AM90">
        <v>3458.2677362999998</v>
      </c>
    </row>
    <row r="91" spans="1:39" ht="15" x14ac:dyDescent="0.25">
      <c r="A91" t="s">
        <v>236</v>
      </c>
      <c r="B91">
        <v>1547629.55</v>
      </c>
      <c r="C91">
        <v>0.35787264793271401</v>
      </c>
      <c r="D91">
        <v>1520452.05</v>
      </c>
      <c r="E91">
        <v>4.1873951711844503E-3</v>
      </c>
      <c r="F91">
        <v>0.74924220686759002</v>
      </c>
      <c r="G91">
        <v>89.157894736842096</v>
      </c>
      <c r="H91">
        <v>107.21850000000001</v>
      </c>
      <c r="I91">
        <v>6.0475000000000003</v>
      </c>
      <c r="J91">
        <v>32.3675</v>
      </c>
      <c r="K91">
        <v>12616.7620887382</v>
      </c>
      <c r="L91">
        <v>2748.4578682000001</v>
      </c>
      <c r="M91">
        <v>3366.7851062238501</v>
      </c>
      <c r="N91">
        <v>0.34348183118348702</v>
      </c>
      <c r="O91">
        <v>0.14861900488855401</v>
      </c>
      <c r="P91">
        <v>2.4019610802051401E-2</v>
      </c>
      <c r="Q91">
        <v>10299.629450628299</v>
      </c>
      <c r="R91">
        <v>185.64850000000001</v>
      </c>
      <c r="S91">
        <v>69215.461840521195</v>
      </c>
      <c r="T91">
        <v>15.931989754832401</v>
      </c>
      <c r="U91">
        <v>14.8046327775339</v>
      </c>
      <c r="V91">
        <v>21.3735</v>
      </c>
      <c r="W91">
        <v>128.59184823262399</v>
      </c>
      <c r="X91">
        <v>0.124004155243336</v>
      </c>
      <c r="Y91">
        <v>0.16094043475636899</v>
      </c>
      <c r="Z91">
        <v>0.29105731730119599</v>
      </c>
      <c r="AA91">
        <v>171.02403330921101</v>
      </c>
      <c r="AB91">
        <v>6.1931084601534296</v>
      </c>
      <c r="AC91">
        <v>1.0758551169885699</v>
      </c>
      <c r="AD91">
        <v>3.4264138143336602</v>
      </c>
      <c r="AE91">
        <v>0.79068159282044703</v>
      </c>
      <c r="AF91">
        <v>18.100000000000001</v>
      </c>
      <c r="AG91">
        <v>0.128824348243231</v>
      </c>
      <c r="AH91">
        <v>41.281500000000001</v>
      </c>
      <c r="AI91">
        <v>3.0576597034004398</v>
      </c>
      <c r="AJ91">
        <v>38422.733499999697</v>
      </c>
      <c r="AK91">
        <v>0.36674101280015498</v>
      </c>
      <c r="AL91">
        <v>34676639.034000002</v>
      </c>
      <c r="AM91">
        <v>2748.4578682000001</v>
      </c>
    </row>
    <row r="92" spans="1:39" ht="15" x14ac:dyDescent="0.25">
      <c r="A92" t="s">
        <v>238</v>
      </c>
      <c r="B92">
        <v>1978183.25</v>
      </c>
      <c r="C92">
        <v>0.408753558065789</v>
      </c>
      <c r="D92">
        <v>1641016.2</v>
      </c>
      <c r="E92">
        <v>3.6723818962576E-3</v>
      </c>
      <c r="F92">
        <v>0.79140091378700295</v>
      </c>
      <c r="G92">
        <v>134.105263157895</v>
      </c>
      <c r="H92">
        <v>124.01649999999999</v>
      </c>
      <c r="I92">
        <v>8.2869999999999902</v>
      </c>
      <c r="J92">
        <v>-17.401499999999999</v>
      </c>
      <c r="K92">
        <v>13313.560855685801</v>
      </c>
      <c r="L92">
        <v>4910.9801713999996</v>
      </c>
      <c r="M92">
        <v>5891.0698993983397</v>
      </c>
      <c r="N92">
        <v>0.208963949493498</v>
      </c>
      <c r="O92">
        <v>0.131692743113974</v>
      </c>
      <c r="P92">
        <v>2.8247759725825401E-2</v>
      </c>
      <c r="Q92">
        <v>11098.600846626799</v>
      </c>
      <c r="R92">
        <v>307.9375</v>
      </c>
      <c r="S92">
        <v>76024.363343210905</v>
      </c>
      <c r="T92">
        <v>15.202273188552899</v>
      </c>
      <c r="U92">
        <v>15.9479770128679</v>
      </c>
      <c r="V92">
        <v>32.290500000000002</v>
      </c>
      <c r="W92">
        <v>152.08746137099101</v>
      </c>
      <c r="X92">
        <v>0.119740220422221</v>
      </c>
      <c r="Y92">
        <v>0.14869019436790601</v>
      </c>
      <c r="Z92">
        <v>0.27708074953742401</v>
      </c>
      <c r="AA92">
        <v>155.45926136011201</v>
      </c>
      <c r="AB92">
        <v>7.0112766535026498</v>
      </c>
      <c r="AC92">
        <v>1.17431894591099</v>
      </c>
      <c r="AD92">
        <v>3.8684930697176498</v>
      </c>
      <c r="AE92">
        <v>0.65187926237331795</v>
      </c>
      <c r="AF92">
        <v>25.85</v>
      </c>
      <c r="AG92">
        <v>9.2751316267463996E-2</v>
      </c>
      <c r="AH92">
        <v>41.966842105263197</v>
      </c>
      <c r="AI92">
        <v>3.72995658330733</v>
      </c>
      <c r="AJ92">
        <v>-107450.9515</v>
      </c>
      <c r="AK92">
        <v>0.280692155740906</v>
      </c>
      <c r="AL92">
        <v>65382633.373000003</v>
      </c>
      <c r="AM92">
        <v>4910.9801713999996</v>
      </c>
    </row>
    <row r="93" spans="1:39" ht="15" x14ac:dyDescent="0.25">
      <c r="A93" t="s">
        <v>239</v>
      </c>
      <c r="B93">
        <v>1383331.05</v>
      </c>
      <c r="C93">
        <v>0.38343400837750602</v>
      </c>
      <c r="D93">
        <v>1176757.8999999999</v>
      </c>
      <c r="E93">
        <v>2.8075065129507799E-3</v>
      </c>
      <c r="F93">
        <v>0.79080035305112195</v>
      </c>
      <c r="G93">
        <v>176.833333333333</v>
      </c>
      <c r="H93">
        <v>110.37649999999999</v>
      </c>
      <c r="I93">
        <v>7.9545000000000003</v>
      </c>
      <c r="J93">
        <v>-19.521000000000001</v>
      </c>
      <c r="K93">
        <v>12115.260530108801</v>
      </c>
      <c r="L93">
        <v>5135.2840268999998</v>
      </c>
      <c r="M93">
        <v>6137.5784596792701</v>
      </c>
      <c r="N93">
        <v>0.197900028718273</v>
      </c>
      <c r="O93">
        <v>0.13691618307126799</v>
      </c>
      <c r="P93">
        <v>1.63028772140845E-2</v>
      </c>
      <c r="Q93">
        <v>10136.783470993099</v>
      </c>
      <c r="R93">
        <v>310.58800000000002</v>
      </c>
      <c r="S93">
        <v>72358.254372351803</v>
      </c>
      <c r="T93">
        <v>14.401554470874601</v>
      </c>
      <c r="U93">
        <v>16.5340709457545</v>
      </c>
      <c r="V93">
        <v>31.428999999999998</v>
      </c>
      <c r="W93">
        <v>163.39317276719001</v>
      </c>
      <c r="X93">
        <v>0.114491628181262</v>
      </c>
      <c r="Y93">
        <v>0.158236332104878</v>
      </c>
      <c r="Z93">
        <v>0.27973652025628098</v>
      </c>
      <c r="AA93">
        <v>1438.29000719532</v>
      </c>
      <c r="AB93">
        <v>0.69398001743210302</v>
      </c>
      <c r="AC93">
        <v>0.116477085984933</v>
      </c>
      <c r="AD93">
        <v>0.37355503337741303</v>
      </c>
      <c r="AE93">
        <v>0.80617751925113901</v>
      </c>
      <c r="AF93">
        <v>37.200000000000003</v>
      </c>
      <c r="AG93">
        <v>1.7512669393843799E-2</v>
      </c>
      <c r="AH93">
        <v>48.656315789473702</v>
      </c>
      <c r="AI93">
        <v>3.3727552575086501</v>
      </c>
      <c r="AJ93">
        <v>-38663.927000000098</v>
      </c>
      <c r="AK93">
        <v>0.33829395734597101</v>
      </c>
      <c r="AL93">
        <v>62215303.881999999</v>
      </c>
      <c r="AM93">
        <v>5135.2840268999998</v>
      </c>
    </row>
    <row r="94" spans="1:39" ht="15" x14ac:dyDescent="0.25">
      <c r="A94" t="s">
        <v>240</v>
      </c>
      <c r="B94">
        <v>1383906.8</v>
      </c>
      <c r="C94">
        <v>0.35492854651758698</v>
      </c>
      <c r="D94">
        <v>1154470.55</v>
      </c>
      <c r="E94">
        <v>1.23295888766672E-2</v>
      </c>
      <c r="F94">
        <v>0.77927432505457594</v>
      </c>
      <c r="G94">
        <v>177.894736842105</v>
      </c>
      <c r="H94">
        <v>172.20099999999999</v>
      </c>
      <c r="I94">
        <v>9.1760000000000002</v>
      </c>
      <c r="J94">
        <v>-78.832999999999998</v>
      </c>
      <c r="K94">
        <v>12768.746553950299</v>
      </c>
      <c r="L94">
        <v>5002.9149736500003</v>
      </c>
      <c r="M94">
        <v>6183.2473128249303</v>
      </c>
      <c r="N94">
        <v>0.33978714409567001</v>
      </c>
      <c r="O94">
        <v>0.15322969600475</v>
      </c>
      <c r="P94">
        <v>2.1037517178352699E-2</v>
      </c>
      <c r="Q94">
        <v>10331.2952074555</v>
      </c>
      <c r="R94">
        <v>317.30149999999998</v>
      </c>
      <c r="S94">
        <v>71806.370234619098</v>
      </c>
      <c r="T94">
        <v>15.296019716263601</v>
      </c>
      <c r="U94">
        <v>15.7670700379607</v>
      </c>
      <c r="V94">
        <v>32.621499999999997</v>
      </c>
      <c r="W94">
        <v>153.362505514768</v>
      </c>
      <c r="X94">
        <v>0.118634544993515</v>
      </c>
      <c r="Y94">
        <v>0.16614277751515399</v>
      </c>
      <c r="Z94">
        <v>0.29173256691815402</v>
      </c>
      <c r="AA94">
        <v>157.89697689458799</v>
      </c>
      <c r="AB94">
        <v>6.6756511784394101</v>
      </c>
      <c r="AC94">
        <v>1.06496850129405</v>
      </c>
      <c r="AD94">
        <v>3.8261058505137999</v>
      </c>
      <c r="AE94">
        <v>0.71380018699046699</v>
      </c>
      <c r="AF94">
        <v>28.7</v>
      </c>
      <c r="AG94">
        <v>0.122225403936534</v>
      </c>
      <c r="AH94">
        <v>40.350499999999997</v>
      </c>
      <c r="AI94">
        <v>3.2786371697341701</v>
      </c>
      <c r="AJ94">
        <v>-4506.43799999985</v>
      </c>
      <c r="AK94">
        <v>0.34988807265310901</v>
      </c>
      <c r="AL94">
        <v>63880953.329499997</v>
      </c>
      <c r="AM94">
        <v>5002.9149736500003</v>
      </c>
    </row>
    <row r="95" spans="1:39" ht="15" x14ac:dyDescent="0.25">
      <c r="A95" t="s">
        <v>241</v>
      </c>
      <c r="B95">
        <v>3379478.3</v>
      </c>
      <c r="C95">
        <v>0.294756073583677</v>
      </c>
      <c r="D95">
        <v>3361033.05</v>
      </c>
      <c r="E95">
        <v>1.2150082446551499E-3</v>
      </c>
      <c r="F95">
        <v>0.63638899396369797</v>
      </c>
      <c r="G95">
        <v>129.722222222222</v>
      </c>
      <c r="H95">
        <v>723.32299999999998</v>
      </c>
      <c r="I95">
        <v>348.08100000000002</v>
      </c>
      <c r="J95">
        <v>-319.46550000000002</v>
      </c>
      <c r="K95">
        <v>14979.776147726299</v>
      </c>
      <c r="L95">
        <v>4112.0437948500003</v>
      </c>
      <c r="M95">
        <v>5915.7420024583598</v>
      </c>
      <c r="N95">
        <v>0.96961237026305602</v>
      </c>
      <c r="O95">
        <v>0.192260134313292</v>
      </c>
      <c r="P95">
        <v>3.9065797098559299E-2</v>
      </c>
      <c r="Q95">
        <v>10412.4715937413</v>
      </c>
      <c r="R95">
        <v>316.2885</v>
      </c>
      <c r="S95">
        <v>63329.584426876099</v>
      </c>
      <c r="T95">
        <v>13.021972028701599</v>
      </c>
      <c r="U95">
        <v>13.000927301656599</v>
      </c>
      <c r="V95">
        <v>44.753999999999998</v>
      </c>
      <c r="W95">
        <v>91.881033982437302</v>
      </c>
      <c r="X95">
        <v>0.115008731797324</v>
      </c>
      <c r="Y95">
        <v>0.16120213992738999</v>
      </c>
      <c r="Z95">
        <v>0.28336724059819701</v>
      </c>
      <c r="AA95">
        <v>174.68960347641499</v>
      </c>
      <c r="AB95">
        <v>8.7009271780305308</v>
      </c>
      <c r="AC95">
        <v>1.51265522468532</v>
      </c>
      <c r="AD95">
        <v>4.2598851999070604</v>
      </c>
      <c r="AE95">
        <v>0.67831667249822103</v>
      </c>
      <c r="AF95">
        <v>13.8</v>
      </c>
      <c r="AG95">
        <v>0.12887532570979501</v>
      </c>
      <c r="AH95">
        <v>46.901499999999999</v>
      </c>
      <c r="AI95">
        <v>3.6117703701921502</v>
      </c>
      <c r="AJ95">
        <v>33276.615000000202</v>
      </c>
      <c r="AK95">
        <v>0.473862225072265</v>
      </c>
      <c r="AL95">
        <v>61597495.556500003</v>
      </c>
      <c r="AM95">
        <v>4112.0437948500003</v>
      </c>
    </row>
    <row r="96" spans="1:39" ht="15" x14ac:dyDescent="0.25">
      <c r="A96" t="s">
        <v>242</v>
      </c>
      <c r="B96">
        <v>2447361.0499999998</v>
      </c>
      <c r="C96">
        <v>0.352616633223374</v>
      </c>
      <c r="D96">
        <v>2484039.1</v>
      </c>
      <c r="E96">
        <v>2.3137970835420199E-3</v>
      </c>
      <c r="F96">
        <v>0.61871300314920596</v>
      </c>
      <c r="G96">
        <v>105.26315789473701</v>
      </c>
      <c r="H96">
        <v>565.94550000000004</v>
      </c>
      <c r="I96">
        <v>239.82400000000001</v>
      </c>
      <c r="J96">
        <v>-144.51150000000001</v>
      </c>
      <c r="K96">
        <v>14692.793231355399</v>
      </c>
      <c r="L96">
        <v>3202.5788017</v>
      </c>
      <c r="M96">
        <v>4663.2518069969301</v>
      </c>
      <c r="N96">
        <v>0.99222372705184303</v>
      </c>
      <c r="O96">
        <v>0.194117582358941</v>
      </c>
      <c r="P96">
        <v>3.7072354968120398E-2</v>
      </c>
      <c r="Q96">
        <v>10090.561283844299</v>
      </c>
      <c r="R96">
        <v>240.34</v>
      </c>
      <c r="S96">
        <v>64032.610489306797</v>
      </c>
      <c r="T96">
        <v>13.211492052924999</v>
      </c>
      <c r="U96">
        <v>13.3252009723725</v>
      </c>
      <c r="V96">
        <v>31.6935</v>
      </c>
      <c r="W96">
        <v>101.04844216322</v>
      </c>
      <c r="X96">
        <v>0.11097888080662401</v>
      </c>
      <c r="Y96">
        <v>0.15768263475247701</v>
      </c>
      <c r="Z96">
        <v>0.275665281460655</v>
      </c>
      <c r="AA96">
        <v>183.971788512198</v>
      </c>
      <c r="AB96">
        <v>8.3923329437833694</v>
      </c>
      <c r="AC96">
        <v>1.41546905750944</v>
      </c>
      <c r="AD96">
        <v>3.8067364753447599</v>
      </c>
      <c r="AE96">
        <v>0.54935444318527205</v>
      </c>
      <c r="AF96">
        <v>11.4</v>
      </c>
      <c r="AG96">
        <v>0.114680792246609</v>
      </c>
      <c r="AH96">
        <v>37.136499999999998</v>
      </c>
      <c r="AI96">
        <v>3.4420303587698502</v>
      </c>
      <c r="AJ96">
        <v>915.55550000001699</v>
      </c>
      <c r="AK96">
        <v>0.47285617636100402</v>
      </c>
      <c r="AL96">
        <v>47054828.140500002</v>
      </c>
      <c r="AM96">
        <v>3202.5788017</v>
      </c>
    </row>
    <row r="97" spans="1:39" ht="15" x14ac:dyDescent="0.25">
      <c r="A97" t="s">
        <v>243</v>
      </c>
      <c r="B97">
        <v>1268632.5</v>
      </c>
      <c r="C97">
        <v>0.42388992739621201</v>
      </c>
      <c r="D97">
        <v>1166142.95</v>
      </c>
      <c r="E97">
        <v>9.2019832846751606E-3</v>
      </c>
      <c r="F97">
        <v>0.726810215666016</v>
      </c>
      <c r="G97">
        <v>98.85</v>
      </c>
      <c r="H97">
        <v>88.837500000000006</v>
      </c>
      <c r="I97">
        <v>8.57</v>
      </c>
      <c r="J97">
        <v>-24.155000000000001</v>
      </c>
      <c r="K97">
        <v>11725.9633909722</v>
      </c>
      <c r="L97">
        <v>2454.8838032499998</v>
      </c>
      <c r="M97">
        <v>2998.6034811437398</v>
      </c>
      <c r="N97">
        <v>0.41489858754275</v>
      </c>
      <c r="O97">
        <v>0.15018456798725099</v>
      </c>
      <c r="P97">
        <v>1.88729802765666E-2</v>
      </c>
      <c r="Q97">
        <v>9599.7612845498406</v>
      </c>
      <c r="R97">
        <v>153.95050000000001</v>
      </c>
      <c r="S97">
        <v>63379.829448426601</v>
      </c>
      <c r="T97">
        <v>15.068479803573201</v>
      </c>
      <c r="U97">
        <v>15.9459293945132</v>
      </c>
      <c r="V97">
        <v>18.075500000000002</v>
      </c>
      <c r="W97">
        <v>135.81277437691901</v>
      </c>
      <c r="X97">
        <v>0.116512989761521</v>
      </c>
      <c r="Y97">
        <v>0.168453356481058</v>
      </c>
      <c r="Z97">
        <v>0.29074469291607802</v>
      </c>
      <c r="AA97">
        <v>171.06312707919</v>
      </c>
      <c r="AB97">
        <v>5.9667856344273904</v>
      </c>
      <c r="AC97">
        <v>1.1981209986852901</v>
      </c>
      <c r="AD97">
        <v>3.1542757074163701</v>
      </c>
      <c r="AE97">
        <v>1.15661139995234</v>
      </c>
      <c r="AF97">
        <v>73</v>
      </c>
      <c r="AG97">
        <v>0.121603169742926</v>
      </c>
      <c r="AH97">
        <v>11.8021052631579</v>
      </c>
      <c r="AI97">
        <v>3.5934334787414399</v>
      </c>
      <c r="AJ97">
        <v>-5619.7849999996797</v>
      </c>
      <c r="AK97">
        <v>0.37742745881858702</v>
      </c>
      <c r="AL97">
        <v>28785877.605999999</v>
      </c>
      <c r="AM97">
        <v>2454.8838032499998</v>
      </c>
    </row>
    <row r="98" spans="1:39" ht="15" x14ac:dyDescent="0.25">
      <c r="A98" t="s">
        <v>245</v>
      </c>
      <c r="B98">
        <v>567295.44999999995</v>
      </c>
      <c r="C98">
        <v>0.36703015768412101</v>
      </c>
      <c r="D98">
        <v>576735.5</v>
      </c>
      <c r="E98">
        <v>5.2745773270910304E-3</v>
      </c>
      <c r="F98">
        <v>0.72243938371587302</v>
      </c>
      <c r="G98">
        <v>75.052631578947398</v>
      </c>
      <c r="H98">
        <v>65.035499999999999</v>
      </c>
      <c r="I98">
        <v>7.6035000000000004</v>
      </c>
      <c r="J98">
        <v>0.35400000000001303</v>
      </c>
      <c r="K98">
        <v>12188.314608163</v>
      </c>
      <c r="L98">
        <v>1799.10502645</v>
      </c>
      <c r="M98">
        <v>2193.2030631761299</v>
      </c>
      <c r="N98">
        <v>0.41829883193921202</v>
      </c>
      <c r="O98">
        <v>0.15390852200350699</v>
      </c>
      <c r="P98">
        <v>1.02341805393826E-2</v>
      </c>
      <c r="Q98">
        <v>9998.1886965561898</v>
      </c>
      <c r="R98">
        <v>117.08499999999999</v>
      </c>
      <c r="S98">
        <v>62824.421138489102</v>
      </c>
      <c r="T98">
        <v>15.2726651577913</v>
      </c>
      <c r="U98">
        <v>15.365802847931</v>
      </c>
      <c r="V98">
        <v>13.34</v>
      </c>
      <c r="W98">
        <v>134.86544426161899</v>
      </c>
      <c r="X98">
        <v>0.113544287898782</v>
      </c>
      <c r="Y98">
        <v>0.168295306755508</v>
      </c>
      <c r="Z98">
        <v>0.290424928673508</v>
      </c>
      <c r="AA98">
        <v>187.09408014060401</v>
      </c>
      <c r="AB98">
        <v>5.9959748266423896</v>
      </c>
      <c r="AC98">
        <v>1.2635698966642801</v>
      </c>
      <c r="AD98">
        <v>2.8019676151560602</v>
      </c>
      <c r="AE98">
        <v>1.14736495189131</v>
      </c>
      <c r="AF98">
        <v>83.55</v>
      </c>
      <c r="AG98">
        <v>0.18449601859402801</v>
      </c>
      <c r="AH98">
        <v>7.8210526315789499</v>
      </c>
      <c r="AI98">
        <v>3.6499002340873599</v>
      </c>
      <c r="AJ98">
        <v>847.86550000007298</v>
      </c>
      <c r="AK98">
        <v>0.46840882231845998</v>
      </c>
      <c r="AL98">
        <v>21928058.0755</v>
      </c>
      <c r="AM98">
        <v>1799.10502645</v>
      </c>
    </row>
    <row r="99" spans="1:39" ht="15" x14ac:dyDescent="0.25">
      <c r="A99" t="s">
        <v>247</v>
      </c>
      <c r="B99">
        <v>579402.69999999995</v>
      </c>
      <c r="C99">
        <v>0.34634854462190701</v>
      </c>
      <c r="D99">
        <v>582323.9</v>
      </c>
      <c r="E99">
        <v>9.0795578339951302E-3</v>
      </c>
      <c r="F99">
        <v>0.69328125130376395</v>
      </c>
      <c r="G99">
        <v>29.894736842105299</v>
      </c>
      <c r="H99">
        <v>35.659999999999997</v>
      </c>
      <c r="I99">
        <v>3.78</v>
      </c>
      <c r="J99">
        <v>-8.9700000000000308</v>
      </c>
      <c r="K99">
        <v>13524.6711866153</v>
      </c>
      <c r="L99">
        <v>1225.0459644</v>
      </c>
      <c r="M99">
        <v>1699.3767774647299</v>
      </c>
      <c r="N99">
        <v>0.91705039381949305</v>
      </c>
      <c r="O99">
        <v>0.18108915289448199</v>
      </c>
      <c r="P99">
        <v>1.61787031474425E-3</v>
      </c>
      <c r="Q99">
        <v>9749.6588612432297</v>
      </c>
      <c r="R99">
        <v>90.466999999999999</v>
      </c>
      <c r="S99">
        <v>57458.0656095593</v>
      </c>
      <c r="T99">
        <v>15.036422120773301</v>
      </c>
      <c r="U99">
        <v>13.541357228602701</v>
      </c>
      <c r="V99">
        <v>11.239000000000001</v>
      </c>
      <c r="W99">
        <v>108.999551953021</v>
      </c>
      <c r="X99">
        <v>0.106084887596226</v>
      </c>
      <c r="Y99">
        <v>0.20558182336094299</v>
      </c>
      <c r="Z99">
        <v>0.31516042405087302</v>
      </c>
      <c r="AA99">
        <v>208.238635458012</v>
      </c>
      <c r="AB99">
        <v>6.7462604355357598</v>
      </c>
      <c r="AC99">
        <v>1.27968413994565</v>
      </c>
      <c r="AD99">
        <v>3.5909427801204199</v>
      </c>
      <c r="AE99">
        <v>1.2922112538472099</v>
      </c>
      <c r="AF99">
        <v>78</v>
      </c>
      <c r="AG99">
        <v>7.9540679501536996E-2</v>
      </c>
      <c r="AH99">
        <v>7.7904999999999998</v>
      </c>
      <c r="AI99">
        <v>3.2121791712502601</v>
      </c>
      <c r="AJ99">
        <v>-37323.982499999896</v>
      </c>
      <c r="AK99">
        <v>0.53560280562772</v>
      </c>
      <c r="AL99">
        <v>16568343.857000001</v>
      </c>
      <c r="AM99">
        <v>1225.0459644</v>
      </c>
    </row>
    <row r="100" spans="1:39" ht="15" x14ac:dyDescent="0.25">
      <c r="A100" t="s">
        <v>248</v>
      </c>
      <c r="B100">
        <v>1450347.7</v>
      </c>
      <c r="C100">
        <v>0.37975955486746199</v>
      </c>
      <c r="D100">
        <v>1029660.9</v>
      </c>
      <c r="E100">
        <v>1.40238726269922E-3</v>
      </c>
      <c r="F100">
        <v>0.74992121749903096</v>
      </c>
      <c r="G100">
        <v>141.894736842105</v>
      </c>
      <c r="H100">
        <v>297.98250000000002</v>
      </c>
      <c r="I100">
        <v>47.477499999999999</v>
      </c>
      <c r="J100">
        <v>-50.167499999999997</v>
      </c>
      <c r="K100">
        <v>12478.5036037748</v>
      </c>
      <c r="L100">
        <v>4599.8352684000001</v>
      </c>
      <c r="M100">
        <v>5909.69096468517</v>
      </c>
      <c r="N100">
        <v>0.56001518776041403</v>
      </c>
      <c r="O100">
        <v>0.16445072386540499</v>
      </c>
      <c r="P100">
        <v>2.63988466030954E-2</v>
      </c>
      <c r="Q100">
        <v>9712.7009375790294</v>
      </c>
      <c r="R100">
        <v>295.35199999999998</v>
      </c>
      <c r="S100">
        <v>67568.635247094993</v>
      </c>
      <c r="T100">
        <v>14.9536823857634</v>
      </c>
      <c r="U100">
        <v>15.5740786194101</v>
      </c>
      <c r="V100">
        <v>30.332999999999998</v>
      </c>
      <c r="W100">
        <v>151.64458736030099</v>
      </c>
      <c r="X100">
        <v>0.112455927861028</v>
      </c>
      <c r="Y100">
        <v>0.16741968038055499</v>
      </c>
      <c r="Z100">
        <v>0.284819960061719</v>
      </c>
      <c r="AA100">
        <v>134.329223536504</v>
      </c>
      <c r="AB100">
        <v>7.2182968124056597</v>
      </c>
      <c r="AC100">
        <v>1.1658268730651</v>
      </c>
      <c r="AD100">
        <v>4.1989223202813797</v>
      </c>
      <c r="AE100">
        <v>0.81296616544546096</v>
      </c>
      <c r="AF100">
        <v>24.9</v>
      </c>
      <c r="AG100">
        <v>0.12151646707829</v>
      </c>
      <c r="AH100">
        <v>41.554000000000002</v>
      </c>
      <c r="AI100">
        <v>3.2694935660587401</v>
      </c>
      <c r="AJ100">
        <v>41185.0095000004</v>
      </c>
      <c r="AK100">
        <v>0.41341673732380302</v>
      </c>
      <c r="AL100">
        <v>57399060.973499998</v>
      </c>
      <c r="AM100">
        <v>4599.8352684000001</v>
      </c>
    </row>
    <row r="101" spans="1:39" ht="15" x14ac:dyDescent="0.25">
      <c r="A101" t="s">
        <v>249</v>
      </c>
      <c r="B101">
        <v>693830.75</v>
      </c>
      <c r="C101">
        <v>0.42394862776672598</v>
      </c>
      <c r="D101">
        <v>651598.19999999995</v>
      </c>
      <c r="E101">
        <v>5.1433314813882801E-3</v>
      </c>
      <c r="F101">
        <v>0.660705981729932</v>
      </c>
      <c r="G101">
        <v>15.117647058823501</v>
      </c>
      <c r="H101">
        <v>73.245000000000005</v>
      </c>
      <c r="I101">
        <v>16.217500000000001</v>
      </c>
      <c r="J101">
        <v>-59.330500000000001</v>
      </c>
      <c r="K101">
        <v>13800.571760567</v>
      </c>
      <c r="L101">
        <v>1124.8939104000001</v>
      </c>
      <c r="M101">
        <v>1534.24369539503</v>
      </c>
      <c r="N101">
        <v>0.84283646287396596</v>
      </c>
      <c r="O101">
        <v>0.16442759529583501</v>
      </c>
      <c r="P101">
        <v>1.36478221706622E-2</v>
      </c>
      <c r="Q101">
        <v>10118.4571786706</v>
      </c>
      <c r="R101">
        <v>84.557000000000002</v>
      </c>
      <c r="S101">
        <v>58201.034917274701</v>
      </c>
      <c r="T101">
        <v>15.217545560982501</v>
      </c>
      <c r="U101">
        <v>13.3033800915359</v>
      </c>
      <c r="V101">
        <v>10.433999999999999</v>
      </c>
      <c r="W101">
        <v>107.810418861415</v>
      </c>
      <c r="X101">
        <v>0.11134370114966601</v>
      </c>
      <c r="Y101">
        <v>0.18553188999462999</v>
      </c>
      <c r="Z101">
        <v>0.30058767140598402</v>
      </c>
      <c r="AA101">
        <v>197.904440535942</v>
      </c>
      <c r="AB101">
        <v>6.7533072681659201</v>
      </c>
      <c r="AC101">
        <v>1.4295953805000901</v>
      </c>
      <c r="AD101">
        <v>3.4404489862838901</v>
      </c>
      <c r="AE101">
        <v>0.77913938897483404</v>
      </c>
      <c r="AF101">
        <v>9.4</v>
      </c>
      <c r="AG101">
        <v>0.122204111743656</v>
      </c>
      <c r="AH101">
        <v>32.453684210526298</v>
      </c>
      <c r="AI101">
        <v>3.2102767573436699</v>
      </c>
      <c r="AJ101">
        <v>48290.3171842105</v>
      </c>
      <c r="AK101">
        <v>0.50012148337709705</v>
      </c>
      <c r="AL101">
        <v>15524179.1335</v>
      </c>
      <c r="AM101">
        <v>1124.8939104000001</v>
      </c>
    </row>
    <row r="102" spans="1:39" ht="15" x14ac:dyDescent="0.25">
      <c r="A102" t="s">
        <v>251</v>
      </c>
      <c r="B102">
        <v>777399.4</v>
      </c>
      <c r="C102">
        <v>0.35922698396828301</v>
      </c>
      <c r="D102">
        <v>750635.95</v>
      </c>
      <c r="E102">
        <v>6.4930621827222097E-3</v>
      </c>
      <c r="F102">
        <v>0.70633149362491798</v>
      </c>
      <c r="G102">
        <v>37</v>
      </c>
      <c r="H102">
        <v>35.145499999999998</v>
      </c>
      <c r="I102">
        <v>3.93</v>
      </c>
      <c r="J102">
        <v>8.2375000000000096</v>
      </c>
      <c r="K102">
        <v>13553.0748240308</v>
      </c>
      <c r="L102">
        <v>1420.5503400499999</v>
      </c>
      <c r="M102">
        <v>1999.18336718665</v>
      </c>
      <c r="N102">
        <v>0.95443417911700201</v>
      </c>
      <c r="O102">
        <v>0.18508073307049899</v>
      </c>
      <c r="P102">
        <v>1.0404581297329999E-3</v>
      </c>
      <c r="Q102">
        <v>9630.3447527644694</v>
      </c>
      <c r="R102">
        <v>103.1165</v>
      </c>
      <c r="S102">
        <v>58241.642225056101</v>
      </c>
      <c r="T102">
        <v>15.175553863833599</v>
      </c>
      <c r="U102">
        <v>13.7761690907857</v>
      </c>
      <c r="V102">
        <v>12.500999999999999</v>
      </c>
      <c r="W102">
        <v>113.634936409087</v>
      </c>
      <c r="X102">
        <v>0.10353913294320501</v>
      </c>
      <c r="Y102">
        <v>0.20277455116309001</v>
      </c>
      <c r="Z102">
        <v>0.30888981982558</v>
      </c>
      <c r="AA102">
        <v>199.84466019698201</v>
      </c>
      <c r="AB102">
        <v>6.4152994863492596</v>
      </c>
      <c r="AC102">
        <v>1.23601117371765</v>
      </c>
      <c r="AD102">
        <v>3.60798084042588</v>
      </c>
      <c r="AE102">
        <v>1.2805774268869501</v>
      </c>
      <c r="AF102">
        <v>120.85</v>
      </c>
      <c r="AG102">
        <v>6.3692108474116396E-2</v>
      </c>
      <c r="AH102">
        <v>5.6</v>
      </c>
      <c r="AI102">
        <v>3.2790694989271998</v>
      </c>
      <c r="AJ102">
        <v>-44750.771000000103</v>
      </c>
      <c r="AK102">
        <v>0.50695004270683397</v>
      </c>
      <c r="AL102">
        <v>19252825.050000001</v>
      </c>
      <c r="AM102">
        <v>1420.5503400499999</v>
      </c>
    </row>
    <row r="103" spans="1:39" ht="15" x14ac:dyDescent="0.25">
      <c r="A103" t="s">
        <v>253</v>
      </c>
      <c r="B103">
        <v>1006815.65</v>
      </c>
      <c r="C103">
        <v>0.39116428783134699</v>
      </c>
      <c r="D103">
        <v>1043786.45</v>
      </c>
      <c r="E103">
        <v>2.1312009595711302E-3</v>
      </c>
      <c r="F103">
        <v>0.73111811204983601</v>
      </c>
      <c r="G103">
        <v>100.105263157895</v>
      </c>
      <c r="H103">
        <v>81.025000000000006</v>
      </c>
      <c r="I103">
        <v>9.9085000000000001</v>
      </c>
      <c r="J103">
        <v>-60.735999999999997</v>
      </c>
      <c r="K103">
        <v>12082.553506300599</v>
      </c>
      <c r="L103">
        <v>2457.4376521499998</v>
      </c>
      <c r="M103">
        <v>3025.0312630708499</v>
      </c>
      <c r="N103">
        <v>0.44374707610422698</v>
      </c>
      <c r="O103">
        <v>0.153496728745074</v>
      </c>
      <c r="P103">
        <v>2.1085640343577301E-2</v>
      </c>
      <c r="Q103">
        <v>9815.4760524220601</v>
      </c>
      <c r="R103">
        <v>156.82599999999999</v>
      </c>
      <c r="S103">
        <v>64702.8829211993</v>
      </c>
      <c r="T103">
        <v>14.468583015571401</v>
      </c>
      <c r="U103">
        <v>15.669835691467</v>
      </c>
      <c r="V103">
        <v>17.7805</v>
      </c>
      <c r="W103">
        <v>138.20970457242501</v>
      </c>
      <c r="X103">
        <v>0.113552516620729</v>
      </c>
      <c r="Y103">
        <v>0.16579287475662899</v>
      </c>
      <c r="Z103">
        <v>0.28741300606865799</v>
      </c>
      <c r="AA103">
        <v>179.65770143292801</v>
      </c>
      <c r="AB103">
        <v>6.0275708191845201</v>
      </c>
      <c r="AC103">
        <v>1.1791341187358699</v>
      </c>
      <c r="AD103">
        <v>3.1417987708200399</v>
      </c>
      <c r="AE103">
        <v>1.1705125212929599</v>
      </c>
      <c r="AF103">
        <v>58.5</v>
      </c>
      <c r="AG103">
        <v>6.8795197409916506E-2</v>
      </c>
      <c r="AH103">
        <v>14.7357894736842</v>
      </c>
      <c r="AI103">
        <v>3.51670035341228</v>
      </c>
      <c r="AJ103">
        <v>-16721.693999999901</v>
      </c>
      <c r="AK103">
        <v>0.41551511962333698</v>
      </c>
      <c r="AL103">
        <v>29692121.920499999</v>
      </c>
      <c r="AM103">
        <v>2457.4376521499998</v>
      </c>
    </row>
    <row r="104" spans="1:39" ht="15" x14ac:dyDescent="0.25">
      <c r="A104" t="s">
        <v>254</v>
      </c>
      <c r="B104">
        <v>636329.19999999995</v>
      </c>
      <c r="C104">
        <v>0.31574692926639403</v>
      </c>
      <c r="D104">
        <v>654584.44999999995</v>
      </c>
      <c r="E104">
        <v>2.7632602903016998E-3</v>
      </c>
      <c r="F104">
        <v>0.71262805005932495</v>
      </c>
      <c r="G104">
        <v>61.2631578947368</v>
      </c>
      <c r="H104">
        <v>131.017</v>
      </c>
      <c r="I104">
        <v>19.6005</v>
      </c>
      <c r="J104">
        <v>-90.987500000000097</v>
      </c>
      <c r="K104">
        <v>12991.304103529799</v>
      </c>
      <c r="L104">
        <v>2337.112001</v>
      </c>
      <c r="M104">
        <v>3176.2571179935399</v>
      </c>
      <c r="N104">
        <v>0.78693464522156598</v>
      </c>
      <c r="O104">
        <v>0.173012525555894</v>
      </c>
      <c r="P104">
        <v>1.1270095780060999E-2</v>
      </c>
      <c r="Q104">
        <v>9559.0915977796994</v>
      </c>
      <c r="R104">
        <v>168.57550000000001</v>
      </c>
      <c r="S104">
        <v>62058.942254360802</v>
      </c>
      <c r="T104">
        <v>13.985424928296201</v>
      </c>
      <c r="U104">
        <v>13.863888886582</v>
      </c>
      <c r="V104">
        <v>20.064499999999999</v>
      </c>
      <c r="W104">
        <v>116.47995220414199</v>
      </c>
      <c r="X104">
        <v>0.109652828827269</v>
      </c>
      <c r="Y104">
        <v>0.182240894611818</v>
      </c>
      <c r="Z104">
        <v>0.30291810017106102</v>
      </c>
      <c r="AA104">
        <v>167.64718585688399</v>
      </c>
      <c r="AB104">
        <v>8.2487379107616494</v>
      </c>
      <c r="AC104">
        <v>1.28771977124131</v>
      </c>
      <c r="AD104">
        <v>4.0543757265155804</v>
      </c>
      <c r="AE104">
        <v>1.0120686781211099</v>
      </c>
      <c r="AF104">
        <v>14.7</v>
      </c>
      <c r="AG104">
        <v>0.21306916485085001</v>
      </c>
      <c r="AH104">
        <v>53.945500000000003</v>
      </c>
      <c r="AI104">
        <v>3.2972204009478698</v>
      </c>
      <c r="AJ104">
        <v>-12648.365</v>
      </c>
      <c r="AK104">
        <v>0.473497133581889</v>
      </c>
      <c r="AL104">
        <v>30362132.728999998</v>
      </c>
      <c r="AM104">
        <v>2337.112001</v>
      </c>
    </row>
    <row r="105" spans="1:39" ht="15" x14ac:dyDescent="0.25">
      <c r="A105" t="s">
        <v>255</v>
      </c>
      <c r="B105">
        <v>571598.05000000005</v>
      </c>
      <c r="C105">
        <v>0.38367652450212297</v>
      </c>
      <c r="D105">
        <v>511029.15</v>
      </c>
      <c r="E105">
        <v>1.52226967960235E-3</v>
      </c>
      <c r="F105">
        <v>0.80289122146728298</v>
      </c>
      <c r="G105">
        <v>157.82352941176501</v>
      </c>
      <c r="H105">
        <v>99.268500000000003</v>
      </c>
      <c r="I105">
        <v>4.3055000000000003</v>
      </c>
      <c r="J105">
        <v>-25.041</v>
      </c>
      <c r="K105">
        <v>12295.683907410699</v>
      </c>
      <c r="L105">
        <v>4726.3326453500003</v>
      </c>
      <c r="M105">
        <v>5655.4284796024804</v>
      </c>
      <c r="N105">
        <v>0.21096100616848601</v>
      </c>
      <c r="O105">
        <v>0.138046520168638</v>
      </c>
      <c r="P105">
        <v>1.6036997464529301E-2</v>
      </c>
      <c r="Q105">
        <v>10275.701029214501</v>
      </c>
      <c r="R105">
        <v>289.59300000000002</v>
      </c>
      <c r="S105">
        <v>73351.160504570202</v>
      </c>
      <c r="T105">
        <v>14.9779172839123</v>
      </c>
      <c r="U105">
        <v>16.320603900474101</v>
      </c>
      <c r="V105">
        <v>28.476500000000001</v>
      </c>
      <c r="W105">
        <v>165.973088172704</v>
      </c>
      <c r="X105">
        <v>0.116700023082642</v>
      </c>
      <c r="Y105">
        <v>0.15343315310608099</v>
      </c>
      <c r="Z105">
        <v>0.277382525798751</v>
      </c>
      <c r="AA105">
        <v>1546.85629400057</v>
      </c>
      <c r="AB105">
        <v>0.65723301752517405</v>
      </c>
      <c r="AC105">
        <v>0.10806113738263599</v>
      </c>
      <c r="AD105">
        <v>0.35000703362052099</v>
      </c>
      <c r="AE105">
        <v>0.83384761274284802</v>
      </c>
      <c r="AF105">
        <v>29.25</v>
      </c>
      <c r="AG105">
        <v>7.9551842648054302E-2</v>
      </c>
      <c r="AH105">
        <v>45.225999999999999</v>
      </c>
      <c r="AI105">
        <v>3.34651720405382</v>
      </c>
      <c r="AJ105">
        <v>13436.595499999799</v>
      </c>
      <c r="AK105">
        <v>0.35092894827795601</v>
      </c>
      <c r="AL105">
        <v>58113492.248499997</v>
      </c>
      <c r="AM105">
        <v>4726.3326453500003</v>
      </c>
    </row>
    <row r="106" spans="1:39" ht="15" x14ac:dyDescent="0.25">
      <c r="A106" t="s">
        <v>256</v>
      </c>
      <c r="B106">
        <v>1652311.35</v>
      </c>
      <c r="C106">
        <v>0.38842391627954198</v>
      </c>
      <c r="D106">
        <v>1511855.85</v>
      </c>
      <c r="E106">
        <v>4.2626896663167197E-3</v>
      </c>
      <c r="F106">
        <v>0.66546997868397595</v>
      </c>
      <c r="G106">
        <v>89.1111111111111</v>
      </c>
      <c r="H106">
        <v>259.66649999999998</v>
      </c>
      <c r="I106">
        <v>109.059</v>
      </c>
      <c r="J106">
        <v>-4.1884999999999799</v>
      </c>
      <c r="K106">
        <v>14722.140814757</v>
      </c>
      <c r="L106">
        <v>2334.2189396499998</v>
      </c>
      <c r="M106">
        <v>3282.1496916108699</v>
      </c>
      <c r="N106">
        <v>0.88559951291885297</v>
      </c>
      <c r="O106">
        <v>0.18206762439076199</v>
      </c>
      <c r="P106">
        <v>5.9679326512057103E-2</v>
      </c>
      <c r="Q106">
        <v>10470.1805678869</v>
      </c>
      <c r="R106">
        <v>168.8425</v>
      </c>
      <c r="S106">
        <v>65342.897146749201</v>
      </c>
      <c r="T106">
        <v>12.9206212890712</v>
      </c>
      <c r="U106">
        <v>13.8248304760354</v>
      </c>
      <c r="V106">
        <v>22.114999999999998</v>
      </c>
      <c r="W106">
        <v>105.54912682116201</v>
      </c>
      <c r="X106">
        <v>0.11563998128443401</v>
      </c>
      <c r="Y106">
        <v>0.14960863195721599</v>
      </c>
      <c r="Z106">
        <v>0.27001345304468299</v>
      </c>
      <c r="AA106">
        <v>216.39219073243299</v>
      </c>
      <c r="AB106">
        <v>6.4005089577599197</v>
      </c>
      <c r="AC106">
        <v>1.2278463819776699</v>
      </c>
      <c r="AD106">
        <v>2.8794773411759</v>
      </c>
      <c r="AE106">
        <v>0.43813802751741598</v>
      </c>
      <c r="AF106">
        <v>7.6</v>
      </c>
      <c r="AG106">
        <v>4.8546058964959699E-2</v>
      </c>
      <c r="AH106">
        <v>31.414736842105299</v>
      </c>
      <c r="AI106">
        <v>3.7885944302401402</v>
      </c>
      <c r="AJ106">
        <v>-177495.39249999999</v>
      </c>
      <c r="AK106">
        <v>0.38729693173892599</v>
      </c>
      <c r="AL106">
        <v>34364699.921999998</v>
      </c>
      <c r="AM106">
        <v>2334.2189396499998</v>
      </c>
    </row>
    <row r="107" spans="1:39" ht="15" x14ac:dyDescent="0.25">
      <c r="A107" t="s">
        <v>257</v>
      </c>
      <c r="B107">
        <v>2059778.3</v>
      </c>
      <c r="C107">
        <v>0.33908605477978798</v>
      </c>
      <c r="D107">
        <v>1873761.35</v>
      </c>
      <c r="E107">
        <v>4.0549942874213603E-3</v>
      </c>
      <c r="F107">
        <v>0.77018657558335701</v>
      </c>
      <c r="G107">
        <v>157.68421052631601</v>
      </c>
      <c r="H107">
        <v>144.24100000000001</v>
      </c>
      <c r="I107">
        <v>9.0250000000000004</v>
      </c>
      <c r="J107">
        <v>-58.513500000000001</v>
      </c>
      <c r="K107">
        <v>12872.389885234499</v>
      </c>
      <c r="L107">
        <v>4459.1592738999998</v>
      </c>
      <c r="M107">
        <v>5496.6443226670599</v>
      </c>
      <c r="N107">
        <v>0.33141877378097501</v>
      </c>
      <c r="O107">
        <v>0.15284590731918399</v>
      </c>
      <c r="P107">
        <v>1.86647312840224E-2</v>
      </c>
      <c r="Q107">
        <v>10442.7416737324</v>
      </c>
      <c r="R107">
        <v>289.56950000000001</v>
      </c>
      <c r="S107">
        <v>70229.7346319278</v>
      </c>
      <c r="T107">
        <v>15.3752380689265</v>
      </c>
      <c r="U107">
        <v>15.399271241964399</v>
      </c>
      <c r="V107">
        <v>29.78</v>
      </c>
      <c r="W107">
        <v>149.73671168233699</v>
      </c>
      <c r="X107">
        <v>0.118329808697617</v>
      </c>
      <c r="Y107">
        <v>0.16298149128341</v>
      </c>
      <c r="Z107">
        <v>0.289434734364443</v>
      </c>
      <c r="AA107">
        <v>164.68590935925999</v>
      </c>
      <c r="AB107">
        <v>6.6712731189182604</v>
      </c>
      <c r="AC107">
        <v>1.07154587656992</v>
      </c>
      <c r="AD107">
        <v>3.7340889354509299</v>
      </c>
      <c r="AE107">
        <v>0.73709324288891898</v>
      </c>
      <c r="AF107">
        <v>26.6</v>
      </c>
      <c r="AG107">
        <v>0.11688260730472</v>
      </c>
      <c r="AH107">
        <v>47.712000000000003</v>
      </c>
      <c r="AI107">
        <v>3.18156739285069</v>
      </c>
      <c r="AJ107">
        <v>9366.5054999999702</v>
      </c>
      <c r="AK107">
        <v>0.37947362482376301</v>
      </c>
      <c r="AL107">
        <v>57400036.733999997</v>
      </c>
      <c r="AM107">
        <v>4459.1592738999998</v>
      </c>
    </row>
    <row r="108" spans="1:39" ht="15" x14ac:dyDescent="0.25">
      <c r="A108" t="s">
        <v>258</v>
      </c>
      <c r="B108">
        <v>1375044.2</v>
      </c>
      <c r="C108">
        <v>0.41805152350781999</v>
      </c>
      <c r="D108">
        <v>1305155.95</v>
      </c>
      <c r="E108">
        <v>1.9756613629610602E-3</v>
      </c>
      <c r="F108">
        <v>0.78713007277160996</v>
      </c>
      <c r="G108">
        <v>151.11764705882399</v>
      </c>
      <c r="H108">
        <v>95.256500000000003</v>
      </c>
      <c r="I108">
        <v>1.6525000000000001</v>
      </c>
      <c r="J108">
        <v>-10.411</v>
      </c>
      <c r="K108">
        <v>12251.4400217044</v>
      </c>
      <c r="L108">
        <v>4638.9454701499999</v>
      </c>
      <c r="M108">
        <v>5525.2298689918498</v>
      </c>
      <c r="N108">
        <v>0.20307909895943199</v>
      </c>
      <c r="O108">
        <v>0.134875650280013</v>
      </c>
      <c r="P108">
        <v>1.6098954090008999E-2</v>
      </c>
      <c r="Q108">
        <v>10286.2258293464</v>
      </c>
      <c r="R108">
        <v>283.399</v>
      </c>
      <c r="S108">
        <v>73108.545420061506</v>
      </c>
      <c r="T108">
        <v>14.8126845895716</v>
      </c>
      <c r="U108">
        <v>16.3689549721418</v>
      </c>
      <c r="V108">
        <v>27.266500000000001</v>
      </c>
      <c r="W108">
        <v>170.13351439128601</v>
      </c>
      <c r="X108">
        <v>0.11526541131093</v>
      </c>
      <c r="Y108">
        <v>0.15613400074478601</v>
      </c>
      <c r="Z108">
        <v>0.27856744818233697</v>
      </c>
      <c r="AA108">
        <v>1576.1433922963499</v>
      </c>
      <c r="AB108">
        <v>0.65396674523199705</v>
      </c>
      <c r="AC108">
        <v>0.108968099818054</v>
      </c>
      <c r="AD108">
        <v>0.34276195648632102</v>
      </c>
      <c r="AE108">
        <v>0.89089176987222096</v>
      </c>
      <c r="AF108">
        <v>28.7</v>
      </c>
      <c r="AG108">
        <v>7.7895755003711098E-2</v>
      </c>
      <c r="AH108">
        <v>51.038499999999999</v>
      </c>
      <c r="AI108">
        <v>3.5464566621200699</v>
      </c>
      <c r="AJ108">
        <v>-41910.578999999903</v>
      </c>
      <c r="AK108">
        <v>0.33994759013244902</v>
      </c>
      <c r="AL108">
        <v>56833762.191500001</v>
      </c>
      <c r="AM108">
        <v>4638.9454701499999</v>
      </c>
    </row>
    <row r="109" spans="1:39" ht="15" x14ac:dyDescent="0.25">
      <c r="A109" t="s">
        <v>259</v>
      </c>
      <c r="B109">
        <v>1021009.05</v>
      </c>
      <c r="C109">
        <v>0.45264214994760499</v>
      </c>
      <c r="D109">
        <v>993970.3</v>
      </c>
      <c r="E109">
        <v>2.3827453390928401E-3</v>
      </c>
      <c r="F109">
        <v>0.78745698344385995</v>
      </c>
      <c r="G109">
        <v>145.388888888889</v>
      </c>
      <c r="H109">
        <v>87.151499999999999</v>
      </c>
      <c r="I109">
        <v>7.016</v>
      </c>
      <c r="J109">
        <v>-17.161999999999999</v>
      </c>
      <c r="K109">
        <v>12615.6788678841</v>
      </c>
      <c r="L109">
        <v>4533.24721245</v>
      </c>
      <c r="M109">
        <v>5408.7286866319801</v>
      </c>
      <c r="N109">
        <v>0.186695090833707</v>
      </c>
      <c r="O109">
        <v>0.13395757165685299</v>
      </c>
      <c r="P109">
        <v>1.82951378036974E-2</v>
      </c>
      <c r="Q109">
        <v>10573.647593444401</v>
      </c>
      <c r="R109">
        <v>281.55349999999999</v>
      </c>
      <c r="S109">
        <v>74002.917988943504</v>
      </c>
      <c r="T109">
        <v>15.0372842106385</v>
      </c>
      <c r="U109">
        <v>16.100837718053601</v>
      </c>
      <c r="V109">
        <v>29.155999999999999</v>
      </c>
      <c r="W109">
        <v>155.482480877006</v>
      </c>
      <c r="X109">
        <v>0.118156079270808</v>
      </c>
      <c r="Y109">
        <v>0.15238453370173999</v>
      </c>
      <c r="Z109">
        <v>0.276098045223171</v>
      </c>
      <c r="AA109">
        <v>151.54515467704101</v>
      </c>
      <c r="AB109">
        <v>7.0411431121470001</v>
      </c>
      <c r="AC109">
        <v>1.2017440750553501</v>
      </c>
      <c r="AD109">
        <v>3.77197753713601</v>
      </c>
      <c r="AE109">
        <v>0.80307199142075103</v>
      </c>
      <c r="AF109">
        <v>25.15</v>
      </c>
      <c r="AG109">
        <v>2.53528577453517E-2</v>
      </c>
      <c r="AH109">
        <v>51.051052631578898</v>
      </c>
      <c r="AI109">
        <v>3.4591352553075398</v>
      </c>
      <c r="AJ109">
        <v>-18657.7264999996</v>
      </c>
      <c r="AK109">
        <v>0.353875288835102</v>
      </c>
      <c r="AL109">
        <v>57189991.060999997</v>
      </c>
      <c r="AM109">
        <v>4533.24721245</v>
      </c>
    </row>
    <row r="110" spans="1:39" ht="15" x14ac:dyDescent="0.25">
      <c r="A110" t="s">
        <v>260</v>
      </c>
      <c r="B110">
        <v>695862.55</v>
      </c>
      <c r="C110">
        <v>0.30556880859577201</v>
      </c>
      <c r="D110">
        <v>612272.55000000005</v>
      </c>
      <c r="E110">
        <v>5.9485596707445996E-3</v>
      </c>
      <c r="F110">
        <v>0.74245119827065897</v>
      </c>
      <c r="G110">
        <v>71.894736842105303</v>
      </c>
      <c r="H110">
        <v>65.3215</v>
      </c>
      <c r="I110">
        <v>0.34250000000000003</v>
      </c>
      <c r="J110">
        <v>77.349000000000004</v>
      </c>
      <c r="K110">
        <v>11182.591043274901</v>
      </c>
      <c r="L110">
        <v>2191.0127839500001</v>
      </c>
      <c r="M110">
        <v>2629.7633969681901</v>
      </c>
      <c r="N110">
        <v>0.32704081402400098</v>
      </c>
      <c r="O110">
        <v>0.140320890344479</v>
      </c>
      <c r="P110">
        <v>5.4738288557031499E-3</v>
      </c>
      <c r="Q110">
        <v>9316.8837781174698</v>
      </c>
      <c r="R110">
        <v>131.096</v>
      </c>
      <c r="S110">
        <v>64295.013852443997</v>
      </c>
      <c r="T110">
        <v>16.016506987246</v>
      </c>
      <c r="U110">
        <v>16.713040702614901</v>
      </c>
      <c r="V110">
        <v>14.1595</v>
      </c>
      <c r="W110">
        <v>154.73800515201799</v>
      </c>
      <c r="X110">
        <v>0.11411908686543901</v>
      </c>
      <c r="Y110">
        <v>0.17036319088138899</v>
      </c>
      <c r="Z110">
        <v>0.28874512805077701</v>
      </c>
      <c r="AA110">
        <v>163.78151813111</v>
      </c>
      <c r="AB110">
        <v>5.82776843165089</v>
      </c>
      <c r="AC110">
        <v>1.17449955050531</v>
      </c>
      <c r="AD110">
        <v>2.8764527400783702</v>
      </c>
      <c r="AE110">
        <v>1.015842787178</v>
      </c>
      <c r="AF110">
        <v>33.200000000000003</v>
      </c>
      <c r="AG110">
        <v>0.105397554314988</v>
      </c>
      <c r="AH110">
        <v>22.405000000000001</v>
      </c>
      <c r="AI110">
        <v>3.3702044580699302</v>
      </c>
      <c r="AJ110">
        <v>21134.034</v>
      </c>
      <c r="AK110">
        <v>0.39215793803198701</v>
      </c>
      <c r="AL110">
        <v>24501199.933499999</v>
      </c>
      <c r="AM110">
        <v>2191.0127839500001</v>
      </c>
    </row>
    <row r="111" spans="1:39" ht="15" x14ac:dyDescent="0.25">
      <c r="A111" t="s">
        <v>261</v>
      </c>
      <c r="B111">
        <v>698711.05</v>
      </c>
      <c r="C111">
        <v>0.30937051078368499</v>
      </c>
      <c r="D111">
        <v>656830.75</v>
      </c>
      <c r="E111">
        <v>6.1484406527405897E-3</v>
      </c>
      <c r="F111">
        <v>0.72004255016033802</v>
      </c>
      <c r="G111">
        <v>80.578947368421098</v>
      </c>
      <c r="H111">
        <v>100.758</v>
      </c>
      <c r="I111">
        <v>3.8835000000000002</v>
      </c>
      <c r="J111">
        <v>-64.605999999999995</v>
      </c>
      <c r="K111">
        <v>11941.6344424371</v>
      </c>
      <c r="L111">
        <v>2429.7519910999999</v>
      </c>
      <c r="M111">
        <v>3019.9597535217199</v>
      </c>
      <c r="N111">
        <v>0.48908973399462102</v>
      </c>
      <c r="O111">
        <v>0.15444265607129401</v>
      </c>
      <c r="P111">
        <v>2.0149194415449701E-2</v>
      </c>
      <c r="Q111">
        <v>9607.8134914427192</v>
      </c>
      <c r="R111">
        <v>157.05799999999999</v>
      </c>
      <c r="S111">
        <v>62961.169902201698</v>
      </c>
      <c r="T111">
        <v>14.9126437367087</v>
      </c>
      <c r="U111">
        <v>15.4704121477416</v>
      </c>
      <c r="V111">
        <v>18.161999999999999</v>
      </c>
      <c r="W111">
        <v>133.78218208897701</v>
      </c>
      <c r="X111">
        <v>0.115128365641995</v>
      </c>
      <c r="Y111">
        <v>0.16667597629745001</v>
      </c>
      <c r="Z111">
        <v>0.298181974655228</v>
      </c>
      <c r="AA111">
        <v>170.188192669324</v>
      </c>
      <c r="AB111">
        <v>6.1146571153024398</v>
      </c>
      <c r="AC111">
        <v>1.14758514017989</v>
      </c>
      <c r="AD111">
        <v>3.39299632951735</v>
      </c>
      <c r="AE111">
        <v>1.11822781446799</v>
      </c>
      <c r="AF111">
        <v>41.7</v>
      </c>
      <c r="AG111">
        <v>0.106209188418201</v>
      </c>
      <c r="AH111">
        <v>19.425999999999998</v>
      </c>
      <c r="AI111">
        <v>3.47065754813238</v>
      </c>
      <c r="AJ111">
        <v>-31180.66</v>
      </c>
      <c r="AK111">
        <v>0.398150832398253</v>
      </c>
      <c r="AL111">
        <v>29015210.063499998</v>
      </c>
      <c r="AM111">
        <v>2429.7519910999999</v>
      </c>
    </row>
    <row r="112" spans="1:39" ht="15" x14ac:dyDescent="0.25">
      <c r="A112" t="s">
        <v>262</v>
      </c>
      <c r="B112">
        <v>1223533.3</v>
      </c>
      <c r="C112">
        <v>0.37821175577647798</v>
      </c>
      <c r="D112">
        <v>1055071.75</v>
      </c>
      <c r="E112">
        <v>1.7485238080177799E-3</v>
      </c>
      <c r="F112">
        <v>0.741458174860254</v>
      </c>
      <c r="G112">
        <v>69.263157894736807</v>
      </c>
      <c r="H112">
        <v>121.0665</v>
      </c>
      <c r="I112">
        <v>19.231999999999999</v>
      </c>
      <c r="J112">
        <v>75.1935</v>
      </c>
      <c r="K112">
        <v>13632.0636307846</v>
      </c>
      <c r="L112">
        <v>2402.9579288</v>
      </c>
      <c r="M112">
        <v>3088.8652501804099</v>
      </c>
      <c r="N112">
        <v>0.54646063427159297</v>
      </c>
      <c r="O112">
        <v>0.16238959079273901</v>
      </c>
      <c r="P112">
        <v>4.3427903647116101E-2</v>
      </c>
      <c r="Q112">
        <v>10604.9544846887</v>
      </c>
      <c r="R112">
        <v>175.16200000000001</v>
      </c>
      <c r="S112">
        <v>68804.406800561701</v>
      </c>
      <c r="T112">
        <v>14.819709754398801</v>
      </c>
      <c r="U112">
        <v>13.718488763544601</v>
      </c>
      <c r="V112">
        <v>19.9175</v>
      </c>
      <c r="W112">
        <v>120.645559372411</v>
      </c>
      <c r="X112">
        <v>0.11800696783241101</v>
      </c>
      <c r="Y112">
        <v>0.154586061132756</v>
      </c>
      <c r="Z112">
        <v>0.27779817578274202</v>
      </c>
      <c r="AA112">
        <v>180.80541269275</v>
      </c>
      <c r="AB112">
        <v>6.2220800517322603</v>
      </c>
      <c r="AC112">
        <v>1.04270732491568</v>
      </c>
      <c r="AD112">
        <v>3.2786622150134002</v>
      </c>
      <c r="AE112">
        <v>0.50841606506792902</v>
      </c>
      <c r="AF112">
        <v>9.35</v>
      </c>
      <c r="AG112">
        <v>8.6783697345821906E-2</v>
      </c>
      <c r="AH112">
        <v>34.436842105263203</v>
      </c>
      <c r="AI112">
        <v>3.1574384904459398</v>
      </c>
      <c r="AJ112">
        <v>-1514.09947368398</v>
      </c>
      <c r="AK112">
        <v>0.36639160451335101</v>
      </c>
      <c r="AL112">
        <v>32757275.387499999</v>
      </c>
      <c r="AM112">
        <v>2402.9579288</v>
      </c>
    </row>
    <row r="113" spans="1:39" ht="15" x14ac:dyDescent="0.25">
      <c r="A113" t="s">
        <v>263</v>
      </c>
      <c r="B113">
        <v>1453941.85</v>
      </c>
      <c r="C113">
        <v>0.43389833832687003</v>
      </c>
      <c r="D113">
        <v>1891366.3</v>
      </c>
      <c r="E113">
        <v>2.40933303959792E-3</v>
      </c>
      <c r="F113">
        <v>0.77369512904161497</v>
      </c>
      <c r="G113">
        <v>74.8888888888889</v>
      </c>
      <c r="H113">
        <v>27.963000000000001</v>
      </c>
      <c r="I113">
        <v>0.05</v>
      </c>
      <c r="J113">
        <v>-11.195499999999999</v>
      </c>
      <c r="K113">
        <v>14740.7238618462</v>
      </c>
      <c r="L113">
        <v>2958.4500610499999</v>
      </c>
      <c r="M113">
        <v>3462.7185289069598</v>
      </c>
      <c r="N113">
        <v>7.3989589238599801E-2</v>
      </c>
      <c r="O113">
        <v>0.119053039981008</v>
      </c>
      <c r="P113">
        <v>1.9722937364469499E-2</v>
      </c>
      <c r="Q113">
        <v>12594.0630302301</v>
      </c>
      <c r="R113">
        <v>197.7885</v>
      </c>
      <c r="S113">
        <v>79250.110724334299</v>
      </c>
      <c r="T113">
        <v>16.147804346562101</v>
      </c>
      <c r="U113">
        <v>14.9576444588538</v>
      </c>
      <c r="V113">
        <v>20.623000000000001</v>
      </c>
      <c r="W113">
        <v>143.45391364253501</v>
      </c>
      <c r="X113">
        <v>0.117229150906067</v>
      </c>
      <c r="Y113">
        <v>0.13860859235540399</v>
      </c>
      <c r="Z113">
        <v>0.26140257649107002</v>
      </c>
      <c r="AA113">
        <v>172.764467695154</v>
      </c>
      <c r="AB113">
        <v>7.6880705283477804</v>
      </c>
      <c r="AC113">
        <v>1.3665657653790499</v>
      </c>
      <c r="AD113">
        <v>3.5698365847376201</v>
      </c>
      <c r="AE113">
        <v>0.54654135993955599</v>
      </c>
      <c r="AF113">
        <v>15.4</v>
      </c>
      <c r="AG113">
        <v>0.13278832584050601</v>
      </c>
      <c r="AH113">
        <v>51.255555555555603</v>
      </c>
      <c r="AI113">
        <v>4.6806108193318998</v>
      </c>
      <c r="AJ113">
        <v>-138348.62166666699</v>
      </c>
      <c r="AK113">
        <v>0.234680787088383</v>
      </c>
      <c r="AL113">
        <v>43609695.409000002</v>
      </c>
      <c r="AM113">
        <v>2958.4500610499999</v>
      </c>
    </row>
    <row r="114" spans="1:39" ht="15" x14ac:dyDescent="0.25">
      <c r="A114" t="s">
        <v>264</v>
      </c>
      <c r="B114">
        <v>1359880.3</v>
      </c>
      <c r="C114">
        <v>0.42220422436476601</v>
      </c>
      <c r="D114">
        <v>1381693.15</v>
      </c>
      <c r="E114">
        <v>4.3738327621504498E-3</v>
      </c>
      <c r="F114">
        <v>0.69128139012751699</v>
      </c>
      <c r="G114">
        <v>61</v>
      </c>
      <c r="H114">
        <v>62.388500000000001</v>
      </c>
      <c r="I114">
        <v>15.569000000000001</v>
      </c>
      <c r="J114">
        <v>14.2075</v>
      </c>
      <c r="K114">
        <v>12411.8147329895</v>
      </c>
      <c r="L114">
        <v>1660.5567994999999</v>
      </c>
      <c r="M114">
        <v>2030.1024313840301</v>
      </c>
      <c r="N114">
        <v>0.43572229505661098</v>
      </c>
      <c r="O114">
        <v>0.13874692137563299</v>
      </c>
      <c r="P114">
        <v>2.4685709945208099E-2</v>
      </c>
      <c r="Q114">
        <v>10152.454886204299</v>
      </c>
      <c r="R114">
        <v>110.3835</v>
      </c>
      <c r="S114">
        <v>64176.698111583697</v>
      </c>
      <c r="T114">
        <v>14.7114378507657</v>
      </c>
      <c r="U114">
        <v>15.043523710518301</v>
      </c>
      <c r="V114">
        <v>13.727</v>
      </c>
      <c r="W114">
        <v>120.97011725067399</v>
      </c>
      <c r="X114">
        <v>0.114496570970512</v>
      </c>
      <c r="Y114">
        <v>0.15792436657301601</v>
      </c>
      <c r="Z114">
        <v>0.27736992721821702</v>
      </c>
      <c r="AA114">
        <v>163.534484386061</v>
      </c>
      <c r="AB114">
        <v>6.9416796301199399</v>
      </c>
      <c r="AC114">
        <v>1.3596522772458099</v>
      </c>
      <c r="AD114">
        <v>3.3261179993393699</v>
      </c>
      <c r="AE114">
        <v>0.90637647272448696</v>
      </c>
      <c r="AF114">
        <v>43.4</v>
      </c>
      <c r="AG114">
        <v>4.1469663730585103E-2</v>
      </c>
      <c r="AH114">
        <v>12.5365</v>
      </c>
      <c r="AI114">
        <v>3.54756780614803</v>
      </c>
      <c r="AJ114">
        <v>-18536.631052631401</v>
      </c>
      <c r="AK114">
        <v>0.38607164120006299</v>
      </c>
      <c r="AL114">
        <v>20610523.348999999</v>
      </c>
      <c r="AM114">
        <v>1660.5567994999999</v>
      </c>
    </row>
    <row r="115" spans="1:39" ht="15" x14ac:dyDescent="0.25">
      <c r="A115" t="s">
        <v>265</v>
      </c>
      <c r="B115">
        <v>683604.35</v>
      </c>
      <c r="C115">
        <v>0.371128652936693</v>
      </c>
      <c r="D115">
        <v>689547.15</v>
      </c>
      <c r="E115">
        <v>3.7669762437734801E-3</v>
      </c>
      <c r="F115">
        <v>0.75352458300334701</v>
      </c>
      <c r="G115">
        <v>114.65</v>
      </c>
      <c r="H115">
        <v>90.468999999999994</v>
      </c>
      <c r="I115">
        <v>9.3714999999999993</v>
      </c>
      <c r="J115">
        <v>-33.072000000000003</v>
      </c>
      <c r="K115">
        <v>11953.8401486041</v>
      </c>
      <c r="L115">
        <v>2704.2169986499998</v>
      </c>
      <c r="M115">
        <v>3314.5339797018401</v>
      </c>
      <c r="N115">
        <v>0.39802399418661</v>
      </c>
      <c r="O115">
        <v>0.15262513463455199</v>
      </c>
      <c r="P115">
        <v>2.7653304630261499E-2</v>
      </c>
      <c r="Q115">
        <v>9752.7368634512604</v>
      </c>
      <c r="R115">
        <v>169.50149999999999</v>
      </c>
      <c r="S115">
        <v>65877.936298498797</v>
      </c>
      <c r="T115">
        <v>15.311663908579</v>
      </c>
      <c r="U115">
        <v>15.953941402583499</v>
      </c>
      <c r="V115">
        <v>19.2315</v>
      </c>
      <c r="W115">
        <v>140.61394060005699</v>
      </c>
      <c r="X115">
        <v>0.11655946867987101</v>
      </c>
      <c r="Y115">
        <v>0.17073219571419099</v>
      </c>
      <c r="Z115">
        <v>0.29358687865640998</v>
      </c>
      <c r="AA115">
        <v>165.777191780023</v>
      </c>
      <c r="AB115">
        <v>6.1094685694209803</v>
      </c>
      <c r="AC115">
        <v>1.16705387605329</v>
      </c>
      <c r="AD115">
        <v>3.2521378158477301</v>
      </c>
      <c r="AE115">
        <v>1.2481275901178099</v>
      </c>
      <c r="AF115">
        <v>45.8</v>
      </c>
      <c r="AG115">
        <v>0.16012370507898999</v>
      </c>
      <c r="AH115">
        <v>18.3</v>
      </c>
      <c r="AI115">
        <v>3.3825705355153501</v>
      </c>
      <c r="AJ115">
        <v>18664.389999999399</v>
      </c>
      <c r="AK115">
        <v>0.41824080295831101</v>
      </c>
      <c r="AL115">
        <v>32325777.728999998</v>
      </c>
      <c r="AM115">
        <v>2704.2169986499998</v>
      </c>
    </row>
    <row r="116" spans="1:39" ht="15" x14ac:dyDescent="0.25">
      <c r="A116" t="s">
        <v>266</v>
      </c>
      <c r="B116">
        <v>1099491.3500000001</v>
      </c>
      <c r="C116">
        <v>0.34874985521074298</v>
      </c>
      <c r="D116">
        <v>1104720.8</v>
      </c>
      <c r="E116">
        <v>6.2478190834479898E-3</v>
      </c>
      <c r="F116">
        <v>0.73889530887951205</v>
      </c>
      <c r="G116">
        <v>70.631578947368396</v>
      </c>
      <c r="H116">
        <v>77.266999999999996</v>
      </c>
      <c r="I116">
        <v>1.5375000000000001</v>
      </c>
      <c r="J116">
        <v>25.733000000000001</v>
      </c>
      <c r="K116">
        <v>12241.1246689082</v>
      </c>
      <c r="L116">
        <v>2100.8037680000002</v>
      </c>
      <c r="M116">
        <v>2562.0504778234799</v>
      </c>
      <c r="N116">
        <v>0.41456872696355501</v>
      </c>
      <c r="O116">
        <v>0.14277520279085901</v>
      </c>
      <c r="P116">
        <v>2.9402603108811601E-2</v>
      </c>
      <c r="Q116">
        <v>10037.351352595701</v>
      </c>
      <c r="R116">
        <v>136.26849999999999</v>
      </c>
      <c r="S116">
        <v>65108.113991861603</v>
      </c>
      <c r="T116">
        <v>14.8251430081053</v>
      </c>
      <c r="U116">
        <v>15.4166499814704</v>
      </c>
      <c r="V116">
        <v>15.605499999999999</v>
      </c>
      <c r="W116">
        <v>134.61944622088399</v>
      </c>
      <c r="X116">
        <v>0.112400818857768</v>
      </c>
      <c r="Y116">
        <v>0.170058600240233</v>
      </c>
      <c r="Z116">
        <v>0.287696942977682</v>
      </c>
      <c r="AA116">
        <v>160.24692792725401</v>
      </c>
      <c r="AB116">
        <v>6.87186504661332</v>
      </c>
      <c r="AC116">
        <v>1.30521107621967</v>
      </c>
      <c r="AD116">
        <v>3.5889027791247998</v>
      </c>
      <c r="AE116">
        <v>1.16161221269104</v>
      </c>
      <c r="AF116">
        <v>40.549999999999997</v>
      </c>
      <c r="AG116">
        <v>0.151321619843681</v>
      </c>
      <c r="AH116">
        <v>17.330500000000001</v>
      </c>
      <c r="AI116">
        <v>3.6853957104840598</v>
      </c>
      <c r="AJ116">
        <v>-30681.8499999997</v>
      </c>
      <c r="AK116">
        <v>0.37722083162431003</v>
      </c>
      <c r="AL116">
        <v>25716200.829</v>
      </c>
      <c r="AM116">
        <v>2100.8037680000002</v>
      </c>
    </row>
    <row r="117" spans="1:39" ht="15" x14ac:dyDescent="0.25">
      <c r="A117" t="s">
        <v>268</v>
      </c>
      <c r="B117">
        <v>2568024.9500000002</v>
      </c>
      <c r="C117">
        <v>0.34107632466194399</v>
      </c>
      <c r="D117">
        <v>2578865.75</v>
      </c>
      <c r="E117">
        <v>2.0819613763822498E-3</v>
      </c>
      <c r="F117">
        <v>0.60806720620847998</v>
      </c>
      <c r="G117">
        <v>110.5</v>
      </c>
      <c r="H117">
        <v>689.96699999999998</v>
      </c>
      <c r="I117">
        <v>312.61250000000001</v>
      </c>
      <c r="J117">
        <v>-205.83699999999999</v>
      </c>
      <c r="K117">
        <v>15115.071826784</v>
      </c>
      <c r="L117">
        <v>3380.5907133999999</v>
      </c>
      <c r="M117">
        <v>4913.6428981700201</v>
      </c>
      <c r="N117">
        <v>0.992621751532615</v>
      </c>
      <c r="O117">
        <v>0.19431439110513599</v>
      </c>
      <c r="P117">
        <v>3.3034510731316101E-2</v>
      </c>
      <c r="Q117">
        <v>10399.1829501957</v>
      </c>
      <c r="R117">
        <v>257.69099999999997</v>
      </c>
      <c r="S117">
        <v>62683.257482799199</v>
      </c>
      <c r="T117">
        <v>12.307569919011501</v>
      </c>
      <c r="U117">
        <v>13.118776804001699</v>
      </c>
      <c r="V117">
        <v>36.778500000000001</v>
      </c>
      <c r="W117">
        <v>91.917579928490795</v>
      </c>
      <c r="X117">
        <v>0.11244580664647801</v>
      </c>
      <c r="Y117">
        <v>0.15822048693554699</v>
      </c>
      <c r="Z117">
        <v>0.278272229013245</v>
      </c>
      <c r="AA117">
        <v>187.83900620768901</v>
      </c>
      <c r="AB117">
        <v>8.3920119178251298</v>
      </c>
      <c r="AC117">
        <v>1.4393663012742499</v>
      </c>
      <c r="AD117">
        <v>3.81629663493367</v>
      </c>
      <c r="AE117">
        <v>0.60252953874297999</v>
      </c>
      <c r="AF117">
        <v>13.75</v>
      </c>
      <c r="AG117">
        <v>0.124439067883874</v>
      </c>
      <c r="AH117">
        <v>36.9495</v>
      </c>
      <c r="AI117">
        <v>3.5864236777720802</v>
      </c>
      <c r="AJ117">
        <v>-74995.447499999806</v>
      </c>
      <c r="AK117">
        <v>0.466415609416369</v>
      </c>
      <c r="AL117">
        <v>51097871.450000003</v>
      </c>
      <c r="AM117">
        <v>3380.5907133999999</v>
      </c>
    </row>
    <row r="118" spans="1:39" ht="15" x14ac:dyDescent="0.25">
      <c r="A118" t="s">
        <v>270</v>
      </c>
      <c r="B118">
        <v>2799838.1</v>
      </c>
      <c r="C118">
        <v>0.41200303077064498</v>
      </c>
      <c r="D118">
        <v>2468051.9</v>
      </c>
      <c r="E118">
        <v>9.5147355549598696E-3</v>
      </c>
      <c r="F118">
        <v>0.75574643009391096</v>
      </c>
      <c r="G118">
        <v>194.31578947368399</v>
      </c>
      <c r="H118">
        <v>336.68849999999998</v>
      </c>
      <c r="I118">
        <v>32.594499999999996</v>
      </c>
      <c r="J118">
        <v>-62.497500000000002</v>
      </c>
      <c r="K118">
        <v>12305.0558220087</v>
      </c>
      <c r="L118">
        <v>6877.6817904500003</v>
      </c>
      <c r="M118">
        <v>8840.9838373605999</v>
      </c>
      <c r="N118">
        <v>0.48964983669732398</v>
      </c>
      <c r="O118">
        <v>0.166986246164328</v>
      </c>
      <c r="P118">
        <v>5.8082676150369397E-2</v>
      </c>
      <c r="Q118">
        <v>9572.49327839125</v>
      </c>
      <c r="R118">
        <v>442.41250000000002</v>
      </c>
      <c r="S118">
        <v>69575.205637272898</v>
      </c>
      <c r="T118">
        <v>14.4793603254881</v>
      </c>
      <c r="U118">
        <v>15.545857746899101</v>
      </c>
      <c r="V118">
        <v>43.041499999999999</v>
      </c>
      <c r="W118">
        <v>159.7918704146</v>
      </c>
      <c r="X118">
        <v>0.119167804980241</v>
      </c>
      <c r="Y118">
        <v>0.153856699384542</v>
      </c>
      <c r="Z118">
        <v>0.27869310415224502</v>
      </c>
      <c r="AA118">
        <v>144.442739613139</v>
      </c>
      <c r="AB118">
        <v>6.6272065982022701</v>
      </c>
      <c r="AC118">
        <v>1.0846284312391199</v>
      </c>
      <c r="AD118">
        <v>3.9223723776744701</v>
      </c>
      <c r="AE118">
        <v>0.67056310259134</v>
      </c>
      <c r="AF118">
        <v>31.35</v>
      </c>
      <c r="AG118">
        <v>0.101140900966647</v>
      </c>
      <c r="AH118">
        <v>51.156999999999996</v>
      </c>
      <c r="AI118">
        <v>3.5406652736394699</v>
      </c>
      <c r="AJ118">
        <v>-156976.4425</v>
      </c>
      <c r="AK118">
        <v>0.33111112346118599</v>
      </c>
      <c r="AL118">
        <v>84630258.357500002</v>
      </c>
      <c r="AM118">
        <v>6877.6817904500003</v>
      </c>
    </row>
    <row r="119" spans="1:39" ht="15" x14ac:dyDescent="0.25">
      <c r="A119" t="s">
        <v>271</v>
      </c>
      <c r="B119">
        <v>450637.3</v>
      </c>
      <c r="C119">
        <v>0.29633086600096797</v>
      </c>
      <c r="D119">
        <v>408933.35</v>
      </c>
      <c r="E119">
        <v>6.4307007321922202E-3</v>
      </c>
      <c r="F119">
        <v>0.72956386468308498</v>
      </c>
      <c r="G119">
        <v>92</v>
      </c>
      <c r="H119">
        <v>102.79349999999999</v>
      </c>
      <c r="I119">
        <v>2.1364999999999998</v>
      </c>
      <c r="J119">
        <v>-67.646000000000001</v>
      </c>
      <c r="K119">
        <v>12052.5662942422</v>
      </c>
      <c r="L119">
        <v>2428.9246815000001</v>
      </c>
      <c r="M119">
        <v>3026.7742135887102</v>
      </c>
      <c r="N119">
        <v>0.474868248667842</v>
      </c>
      <c r="O119">
        <v>0.15721646925016</v>
      </c>
      <c r="P119">
        <v>2.1915497567889498E-2</v>
      </c>
      <c r="Q119">
        <v>9671.9390617479203</v>
      </c>
      <c r="R119">
        <v>155.2415</v>
      </c>
      <c r="S119">
        <v>64490.340772280601</v>
      </c>
      <c r="T119">
        <v>14.759262181826401</v>
      </c>
      <c r="U119">
        <v>15.646104176396101</v>
      </c>
      <c r="V119">
        <v>17.504000000000001</v>
      </c>
      <c r="W119">
        <v>138.76397860489001</v>
      </c>
      <c r="X119">
        <v>0.11288304133692501</v>
      </c>
      <c r="Y119">
        <v>0.16854199720032001</v>
      </c>
      <c r="Z119">
        <v>0.297613956654734</v>
      </c>
      <c r="AA119">
        <v>170.49124789833499</v>
      </c>
      <c r="AB119">
        <v>6.0459254041917303</v>
      </c>
      <c r="AC119">
        <v>1.1094237019886499</v>
      </c>
      <c r="AD119">
        <v>3.3724676535532501</v>
      </c>
      <c r="AE119">
        <v>1.1760239998198101</v>
      </c>
      <c r="AF119">
        <v>44.3</v>
      </c>
      <c r="AG119">
        <v>0.109840832167756</v>
      </c>
      <c r="AH119">
        <v>20.536842105263201</v>
      </c>
      <c r="AI119">
        <v>3.5631310576906698</v>
      </c>
      <c r="AJ119">
        <v>-58760.750500000097</v>
      </c>
      <c r="AK119">
        <v>0.398480175488856</v>
      </c>
      <c r="AL119">
        <v>29274775.747499999</v>
      </c>
      <c r="AM119">
        <v>2428.9246815000001</v>
      </c>
    </row>
    <row r="120" spans="1:39" ht="15" x14ac:dyDescent="0.25">
      <c r="A120" t="s">
        <v>273</v>
      </c>
      <c r="B120">
        <v>805921</v>
      </c>
      <c r="C120">
        <v>0.412730346998958</v>
      </c>
      <c r="D120">
        <v>862252.45</v>
      </c>
      <c r="E120">
        <v>9.1470715490386892E-3</v>
      </c>
      <c r="F120">
        <v>0.71848952231782803</v>
      </c>
      <c r="G120">
        <v>69.210526315789494</v>
      </c>
      <c r="H120">
        <v>68.483500000000006</v>
      </c>
      <c r="I120">
        <v>2.3315000000000001</v>
      </c>
      <c r="J120">
        <v>-8.7610000000000205</v>
      </c>
      <c r="K120">
        <v>11925.1201532295</v>
      </c>
      <c r="L120">
        <v>1934.5456294000001</v>
      </c>
      <c r="M120">
        <v>2360.7963292900999</v>
      </c>
      <c r="N120">
        <v>0.45121832733443001</v>
      </c>
      <c r="O120">
        <v>0.14352368655998801</v>
      </c>
      <c r="P120">
        <v>2.34746382095339E-2</v>
      </c>
      <c r="Q120">
        <v>9771.9946385367202</v>
      </c>
      <c r="R120">
        <v>126.7495</v>
      </c>
      <c r="S120">
        <v>62221.420360632597</v>
      </c>
      <c r="T120">
        <v>15.4324080173886</v>
      </c>
      <c r="U120">
        <v>15.262747619517199</v>
      </c>
      <c r="V120">
        <v>14.88</v>
      </c>
      <c r="W120">
        <v>130.00978692204299</v>
      </c>
      <c r="X120">
        <v>0.113146357640541</v>
      </c>
      <c r="Y120">
        <v>0.17463673019777601</v>
      </c>
      <c r="Z120">
        <v>0.29385390862577998</v>
      </c>
      <c r="AA120">
        <v>165.029397677747</v>
      </c>
      <c r="AB120">
        <v>6.5759350165963504</v>
      </c>
      <c r="AC120">
        <v>1.2934305225666201</v>
      </c>
      <c r="AD120">
        <v>3.4817772380174099</v>
      </c>
      <c r="AE120">
        <v>1.15345774403858</v>
      </c>
      <c r="AF120">
        <v>45.7</v>
      </c>
      <c r="AG120">
        <v>0.14539447447481199</v>
      </c>
      <c r="AH120">
        <v>15.001578947368399</v>
      </c>
      <c r="AI120">
        <v>3.49811657936558</v>
      </c>
      <c r="AJ120">
        <v>14468.594000000199</v>
      </c>
      <c r="AK120">
        <v>0.41419071287651499</v>
      </c>
      <c r="AL120">
        <v>23069689.072500002</v>
      </c>
      <c r="AM120">
        <v>1934.5456294000001</v>
      </c>
    </row>
    <row r="121" spans="1:39" ht="15" x14ac:dyDescent="0.25">
      <c r="A121" t="s">
        <v>275</v>
      </c>
      <c r="B121">
        <v>939493.65</v>
      </c>
      <c r="C121">
        <v>0.33217996990447801</v>
      </c>
      <c r="D121">
        <v>948556.4</v>
      </c>
      <c r="E121">
        <v>3.3636085036568798E-3</v>
      </c>
      <c r="F121">
        <v>0.66604911302965197</v>
      </c>
      <c r="G121">
        <v>54.176470588235297</v>
      </c>
      <c r="H121">
        <v>193.547</v>
      </c>
      <c r="I121">
        <v>36.106000000000002</v>
      </c>
      <c r="J121">
        <v>-111.7175</v>
      </c>
      <c r="K121">
        <v>13874.3936544964</v>
      </c>
      <c r="L121">
        <v>2197.1287692000001</v>
      </c>
      <c r="M121">
        <v>3112.39608507812</v>
      </c>
      <c r="N121">
        <v>0.95974751259927205</v>
      </c>
      <c r="O121">
        <v>0.18395621766272999</v>
      </c>
      <c r="P121">
        <v>1.39560872488893E-2</v>
      </c>
      <c r="Q121">
        <v>9794.3284274292091</v>
      </c>
      <c r="R121">
        <v>162.58449999999999</v>
      </c>
      <c r="S121">
        <v>60805.279470060203</v>
      </c>
      <c r="T121">
        <v>14.406969914106201</v>
      </c>
      <c r="U121">
        <v>13.5137652679068</v>
      </c>
      <c r="V121">
        <v>21.55</v>
      </c>
      <c r="W121">
        <v>101.954931285383</v>
      </c>
      <c r="X121">
        <v>0.10923363050346201</v>
      </c>
      <c r="Y121">
        <v>0.18831567859661799</v>
      </c>
      <c r="Z121">
        <v>0.30099489356147902</v>
      </c>
      <c r="AA121">
        <v>197.87124273025501</v>
      </c>
      <c r="AB121">
        <v>7.9682136676230799</v>
      </c>
      <c r="AC121">
        <v>1.2949206472430299</v>
      </c>
      <c r="AD121">
        <v>3.6391969991392701</v>
      </c>
      <c r="AE121">
        <v>0.89359573121977198</v>
      </c>
      <c r="AF121">
        <v>15.3</v>
      </c>
      <c r="AG121">
        <v>0.199586402252865</v>
      </c>
      <c r="AH121">
        <v>46.957500000000003</v>
      </c>
      <c r="AI121">
        <v>3.22696007664437</v>
      </c>
      <c r="AJ121">
        <v>-3049.48200000008</v>
      </c>
      <c r="AK121">
        <v>0.51437939988800996</v>
      </c>
      <c r="AL121">
        <v>30483829.453499999</v>
      </c>
      <c r="AM121">
        <v>2197.1287692000001</v>
      </c>
    </row>
    <row r="122" spans="1:39" ht="15" x14ac:dyDescent="0.25">
      <c r="A122" t="s">
        <v>276</v>
      </c>
      <c r="B122">
        <v>2742769.4</v>
      </c>
      <c r="C122">
        <v>0.42315832614232302</v>
      </c>
      <c r="D122">
        <v>2425655.85</v>
      </c>
      <c r="E122">
        <v>3.0379160788522501E-3</v>
      </c>
      <c r="F122">
        <v>0.731830929106973</v>
      </c>
      <c r="G122">
        <v>160.63157894736801</v>
      </c>
      <c r="H122">
        <v>281.94650000000001</v>
      </c>
      <c r="I122">
        <v>34.113999999999997</v>
      </c>
      <c r="J122">
        <v>10.2905</v>
      </c>
      <c r="K122">
        <v>12679.166510823101</v>
      </c>
      <c r="L122">
        <v>4887.4133737499997</v>
      </c>
      <c r="M122">
        <v>6259.4305285417204</v>
      </c>
      <c r="N122">
        <v>0.51701027410972</v>
      </c>
      <c r="O122">
        <v>0.15827880563670299</v>
      </c>
      <c r="P122">
        <v>6.0301580675151498E-2</v>
      </c>
      <c r="Q122">
        <v>9899.9945267284602</v>
      </c>
      <c r="R122">
        <v>314.0335</v>
      </c>
      <c r="S122">
        <v>68219.143944833893</v>
      </c>
      <c r="T122">
        <v>14.525998022504</v>
      </c>
      <c r="U122">
        <v>15.5633503232935</v>
      </c>
      <c r="V122">
        <v>33.8095</v>
      </c>
      <c r="W122">
        <v>144.557398771056</v>
      </c>
      <c r="X122">
        <v>0.118372861308568</v>
      </c>
      <c r="Y122">
        <v>0.15289680181342499</v>
      </c>
      <c r="Z122">
        <v>0.277266184462587</v>
      </c>
      <c r="AA122">
        <v>152.70656335487101</v>
      </c>
      <c r="AB122">
        <v>6.6984208466086699</v>
      </c>
      <c r="AC122">
        <v>1.11930982738299</v>
      </c>
      <c r="AD122">
        <v>3.3545624601974402</v>
      </c>
      <c r="AE122">
        <v>0.52223542193000805</v>
      </c>
      <c r="AF122">
        <v>26.05</v>
      </c>
      <c r="AG122">
        <v>0.108316775839365</v>
      </c>
      <c r="AH122">
        <v>33.564999999999998</v>
      </c>
      <c r="AI122">
        <v>3.7174271026014201</v>
      </c>
      <c r="AJ122">
        <v>-41984.7859999996</v>
      </c>
      <c r="AK122">
        <v>0.33520201956568402</v>
      </c>
      <c r="AL122">
        <v>61968327.972999997</v>
      </c>
      <c r="AM122">
        <v>4887.4133737499997</v>
      </c>
    </row>
    <row r="123" spans="1:39" ht="15" x14ac:dyDescent="0.25">
      <c r="A123" t="s">
        <v>277</v>
      </c>
      <c r="B123">
        <v>855807.65</v>
      </c>
      <c r="C123">
        <v>0.33740304380844999</v>
      </c>
      <c r="D123">
        <v>1086882.7</v>
      </c>
      <c r="E123">
        <v>1.61844814680048E-3</v>
      </c>
      <c r="F123">
        <v>0.66746311406395598</v>
      </c>
      <c r="G123">
        <v>97.176470588235304</v>
      </c>
      <c r="H123">
        <v>187.65350000000001</v>
      </c>
      <c r="I123">
        <v>29.335000000000001</v>
      </c>
      <c r="J123">
        <v>-115.3265</v>
      </c>
      <c r="K123">
        <v>13394.499622162401</v>
      </c>
      <c r="L123">
        <v>2377.7041643500002</v>
      </c>
      <c r="M123">
        <v>3324.7142381041299</v>
      </c>
      <c r="N123">
        <v>0.92648222341075503</v>
      </c>
      <c r="O123">
        <v>0.183740694868754</v>
      </c>
      <c r="P123">
        <v>1.1950019172283201E-2</v>
      </c>
      <c r="Q123">
        <v>9579.2165131042802</v>
      </c>
      <c r="R123">
        <v>173.9725</v>
      </c>
      <c r="S123">
        <v>60994.246317665202</v>
      </c>
      <c r="T123">
        <v>14.596559801118</v>
      </c>
      <c r="U123">
        <v>13.6671264961416</v>
      </c>
      <c r="V123">
        <v>21.511500000000002</v>
      </c>
      <c r="W123">
        <v>110.531769720847</v>
      </c>
      <c r="X123">
        <v>0.107636143150691</v>
      </c>
      <c r="Y123">
        <v>0.18726200720340699</v>
      </c>
      <c r="Z123">
        <v>0.29889426488399501</v>
      </c>
      <c r="AA123">
        <v>185.809154319573</v>
      </c>
      <c r="AB123">
        <v>7.7384355607705997</v>
      </c>
      <c r="AC123">
        <v>1.2145425285967</v>
      </c>
      <c r="AD123">
        <v>3.3377564139998399</v>
      </c>
      <c r="AE123">
        <v>0.92351170591251497</v>
      </c>
      <c r="AF123">
        <v>23.7</v>
      </c>
      <c r="AG123">
        <v>0.19893266663446799</v>
      </c>
      <c r="AH123">
        <v>42.606999999999999</v>
      </c>
      <c r="AI123">
        <v>3.21509707355191</v>
      </c>
      <c r="AJ123">
        <v>3880.5260000003</v>
      </c>
      <c r="AK123">
        <v>0.49812044463459698</v>
      </c>
      <c r="AL123">
        <v>31848157.530999999</v>
      </c>
      <c r="AM123">
        <v>2377.7041643500002</v>
      </c>
    </row>
    <row r="124" spans="1:39" ht="15" x14ac:dyDescent="0.25">
      <c r="A124" t="s">
        <v>278</v>
      </c>
      <c r="B124">
        <v>837111</v>
      </c>
      <c r="C124">
        <v>0.33526584153434202</v>
      </c>
      <c r="D124">
        <v>836221.4</v>
      </c>
      <c r="E124">
        <v>2.9428712070210302E-3</v>
      </c>
      <c r="F124">
        <v>0.74919159714253303</v>
      </c>
      <c r="G124">
        <v>55.9444444444444</v>
      </c>
      <c r="H124">
        <v>78.592500000000001</v>
      </c>
      <c r="I124">
        <v>5.3840000000000003</v>
      </c>
      <c r="J124">
        <v>99.336500000000001</v>
      </c>
      <c r="K124">
        <v>13097.303232337101</v>
      </c>
      <c r="L124">
        <v>1994.29973485</v>
      </c>
      <c r="M124">
        <v>2529.0779894083898</v>
      </c>
      <c r="N124">
        <v>0.52558144073505397</v>
      </c>
      <c r="O124">
        <v>0.15874738153330401</v>
      </c>
      <c r="P124">
        <v>2.65298448500167E-2</v>
      </c>
      <c r="Q124">
        <v>10327.8540530931</v>
      </c>
      <c r="R124">
        <v>140.62049999999999</v>
      </c>
      <c r="S124">
        <v>68314.046021028204</v>
      </c>
      <c r="T124">
        <v>15.842995864756601</v>
      </c>
      <c r="U124">
        <v>14.1821408318844</v>
      </c>
      <c r="V124">
        <v>15.715999999999999</v>
      </c>
      <c r="W124">
        <v>126.896139911555</v>
      </c>
      <c r="X124">
        <v>0.11726536337367</v>
      </c>
      <c r="Y124">
        <v>0.154769290914959</v>
      </c>
      <c r="Z124">
        <v>0.28615618395849701</v>
      </c>
      <c r="AA124">
        <v>180.44674715211099</v>
      </c>
      <c r="AB124">
        <v>5.8833679236291196</v>
      </c>
      <c r="AC124">
        <v>1.0665914291724501</v>
      </c>
      <c r="AD124">
        <v>3.20878728239403</v>
      </c>
      <c r="AE124">
        <v>0.61706646554836397</v>
      </c>
      <c r="AF124">
        <v>10.6315789473684</v>
      </c>
      <c r="AG124">
        <v>0.114701808764371</v>
      </c>
      <c r="AH124">
        <v>34.880000000000003</v>
      </c>
      <c r="AI124">
        <v>3.2639511386909099</v>
      </c>
      <c r="AJ124">
        <v>-10202.745263158</v>
      </c>
      <c r="AK124">
        <v>0.358476009708181</v>
      </c>
      <c r="AL124">
        <v>26119948.363499999</v>
      </c>
      <c r="AM124">
        <v>1994.29973485</v>
      </c>
    </row>
    <row r="125" spans="1:39" ht="15" x14ac:dyDescent="0.25">
      <c r="A125" t="s">
        <v>279</v>
      </c>
      <c r="B125">
        <v>1869983.4</v>
      </c>
      <c r="C125">
        <v>0.363921161843001</v>
      </c>
      <c r="D125">
        <v>1780759.4</v>
      </c>
      <c r="E125">
        <v>3.21225793070673E-3</v>
      </c>
      <c r="F125">
        <v>0.79698863624423799</v>
      </c>
      <c r="G125">
        <v>112.578947368421</v>
      </c>
      <c r="H125">
        <v>61.142499999999998</v>
      </c>
      <c r="I125">
        <v>0.25</v>
      </c>
      <c r="J125">
        <v>-5.2995000000000001</v>
      </c>
      <c r="K125">
        <v>13227.2703429474</v>
      </c>
      <c r="L125">
        <v>3735.0493566</v>
      </c>
      <c r="M125">
        <v>4358.3336037102099</v>
      </c>
      <c r="N125">
        <v>0.12918252889949</v>
      </c>
      <c r="O125">
        <v>0.11585367763222899</v>
      </c>
      <c r="P125">
        <v>2.1831114749772899E-2</v>
      </c>
      <c r="Q125">
        <v>11335.6415722611</v>
      </c>
      <c r="R125">
        <v>236.3075</v>
      </c>
      <c r="S125">
        <v>77243.381777980001</v>
      </c>
      <c r="T125">
        <v>16.2208139817822</v>
      </c>
      <c r="U125">
        <v>15.805885791183099</v>
      </c>
      <c r="V125">
        <v>23.361999999999998</v>
      </c>
      <c r="W125">
        <v>159.87712338840899</v>
      </c>
      <c r="X125">
        <v>0.114814367264957</v>
      </c>
      <c r="Y125">
        <v>0.15671074757581799</v>
      </c>
      <c r="Z125">
        <v>0.27786908789605902</v>
      </c>
      <c r="AA125">
        <v>151.34059714663499</v>
      </c>
      <c r="AB125">
        <v>7.0230500158686704</v>
      </c>
      <c r="AC125">
        <v>1.2425832309329099</v>
      </c>
      <c r="AD125">
        <v>3.80614278428191</v>
      </c>
      <c r="AE125">
        <v>0.61504214882958197</v>
      </c>
      <c r="AF125">
        <v>19.899999999999999</v>
      </c>
      <c r="AG125">
        <v>0.25389178646327198</v>
      </c>
      <c r="AH125">
        <v>46.626666666666701</v>
      </c>
      <c r="AI125">
        <v>3.7535409348008599</v>
      </c>
      <c r="AJ125">
        <v>-69661.582499999902</v>
      </c>
      <c r="AK125">
        <v>0.28659215210685901</v>
      </c>
      <c r="AL125">
        <v>49404507.583999999</v>
      </c>
      <c r="AM125">
        <v>3735.0493566</v>
      </c>
    </row>
    <row r="126" spans="1:39" ht="15" x14ac:dyDescent="0.25">
      <c r="A126" t="s">
        <v>280</v>
      </c>
      <c r="B126">
        <v>1346068</v>
      </c>
      <c r="C126">
        <v>0.41909483111812601</v>
      </c>
      <c r="D126">
        <v>1292361.8</v>
      </c>
      <c r="E126">
        <v>4.5134219001002696E-3</v>
      </c>
      <c r="F126">
        <v>0.635693122348442</v>
      </c>
      <c r="G126">
        <v>24.823529411764699</v>
      </c>
      <c r="H126">
        <v>187.44649999999999</v>
      </c>
      <c r="I126">
        <v>69.722499999999997</v>
      </c>
      <c r="J126">
        <v>17.531500000000001</v>
      </c>
      <c r="K126">
        <v>14364.8275812355</v>
      </c>
      <c r="L126">
        <v>1695.4591988499999</v>
      </c>
      <c r="M126">
        <v>2366.8139742493399</v>
      </c>
      <c r="N126">
        <v>0.87679801274977198</v>
      </c>
      <c r="O126">
        <v>0.18281802411419901</v>
      </c>
      <c r="P126">
        <v>4.2326096079855498E-2</v>
      </c>
      <c r="Q126">
        <v>10290.1957346371</v>
      </c>
      <c r="R126">
        <v>122.29649999999999</v>
      </c>
      <c r="S126">
        <v>64165.153136025998</v>
      </c>
      <c r="T126">
        <v>12.948449056187201</v>
      </c>
      <c r="U126">
        <v>13.863513664332199</v>
      </c>
      <c r="V126">
        <v>16.286999999999999</v>
      </c>
      <c r="W126">
        <v>104.098925452815</v>
      </c>
      <c r="X126">
        <v>0.114596953041012</v>
      </c>
      <c r="Y126">
        <v>0.155403904431589</v>
      </c>
      <c r="Z126">
        <v>0.27426336512372901</v>
      </c>
      <c r="AA126">
        <v>209.06401064704099</v>
      </c>
      <c r="AB126">
        <v>6.4429042499918898</v>
      </c>
      <c r="AC126">
        <v>1.31252367618868</v>
      </c>
      <c r="AD126">
        <v>2.8889897675192802</v>
      </c>
      <c r="AE126">
        <v>0.48734968088791097</v>
      </c>
      <c r="AF126">
        <v>7.05</v>
      </c>
      <c r="AG126">
        <v>4.5191057876755501E-2</v>
      </c>
      <c r="AH126">
        <v>21.4255</v>
      </c>
      <c r="AI126">
        <v>3.5062044440047799</v>
      </c>
      <c r="AJ126">
        <v>-6652.5474473684999</v>
      </c>
      <c r="AK126">
        <v>0.40023211569024397</v>
      </c>
      <c r="AL126">
        <v>24354979.0625</v>
      </c>
      <c r="AM126">
        <v>1695.4591988499999</v>
      </c>
    </row>
    <row r="127" spans="1:39" ht="15" x14ac:dyDescent="0.25">
      <c r="A127" t="s">
        <v>281</v>
      </c>
      <c r="B127">
        <v>616708.94999999995</v>
      </c>
      <c r="C127">
        <v>0.36634982307703101</v>
      </c>
      <c r="D127">
        <v>571845.30000000005</v>
      </c>
      <c r="E127">
        <v>7.7259952881466804E-3</v>
      </c>
      <c r="F127">
        <v>0.71579968462246801</v>
      </c>
      <c r="G127">
        <v>79.052631578947398</v>
      </c>
      <c r="H127">
        <v>64.510999999999996</v>
      </c>
      <c r="I127">
        <v>2.7879999999999998</v>
      </c>
      <c r="J127">
        <v>29.206</v>
      </c>
      <c r="K127">
        <v>12005.8196168576</v>
      </c>
      <c r="L127">
        <v>1771.4501920499999</v>
      </c>
      <c r="M127">
        <v>2161.3528969128502</v>
      </c>
      <c r="N127">
        <v>0.418389625390653</v>
      </c>
      <c r="O127">
        <v>0.153345424228746</v>
      </c>
      <c r="P127">
        <v>8.2810135818856493E-3</v>
      </c>
      <c r="Q127">
        <v>9839.9995189945694</v>
      </c>
      <c r="R127">
        <v>115.87350000000001</v>
      </c>
      <c r="S127">
        <v>62560.645466823698</v>
      </c>
      <c r="T127">
        <v>15.476791501076599</v>
      </c>
      <c r="U127">
        <v>15.287793948141699</v>
      </c>
      <c r="V127">
        <v>12.638500000000001</v>
      </c>
      <c r="W127">
        <v>140.16300922182199</v>
      </c>
      <c r="X127">
        <v>0.11369869336398999</v>
      </c>
      <c r="Y127">
        <v>0.17519664376493799</v>
      </c>
      <c r="Z127">
        <v>0.29781749562841098</v>
      </c>
      <c r="AA127">
        <v>181.26253362416699</v>
      </c>
      <c r="AB127">
        <v>5.7958818371550898</v>
      </c>
      <c r="AC127">
        <v>1.1806958679691</v>
      </c>
      <c r="AD127">
        <v>2.81308541282859</v>
      </c>
      <c r="AE127">
        <v>1.1791094877808701</v>
      </c>
      <c r="AF127">
        <v>74.2</v>
      </c>
      <c r="AG127">
        <v>0.16055573911247401</v>
      </c>
      <c r="AH127">
        <v>9.5342105263157908</v>
      </c>
      <c r="AI127">
        <v>3.6244055446807901</v>
      </c>
      <c r="AJ127">
        <v>-3530.8544999998999</v>
      </c>
      <c r="AK127">
        <v>0.45529677276570601</v>
      </c>
      <c r="AL127">
        <v>21267711.465999998</v>
      </c>
      <c r="AM127">
        <v>1771.4501920499999</v>
      </c>
    </row>
    <row r="128" spans="1:39" ht="15" x14ac:dyDescent="0.25">
      <c r="A128" t="s">
        <v>283</v>
      </c>
      <c r="B128">
        <v>865248.85</v>
      </c>
      <c r="C128">
        <v>0.31268639505391299</v>
      </c>
      <c r="D128">
        <v>787164</v>
      </c>
      <c r="E128">
        <v>2.4122210068649001E-3</v>
      </c>
      <c r="F128">
        <v>0.69617540245919296</v>
      </c>
      <c r="G128">
        <v>63.105263157894697</v>
      </c>
      <c r="H128">
        <v>89.394499999999994</v>
      </c>
      <c r="I128">
        <v>3.093</v>
      </c>
      <c r="J128">
        <v>-32.817999999999998</v>
      </c>
      <c r="K128">
        <v>12550.4082646036</v>
      </c>
      <c r="L128">
        <v>1958.7539196499999</v>
      </c>
      <c r="M128">
        <v>2493.55297763416</v>
      </c>
      <c r="N128">
        <v>0.532527240934065</v>
      </c>
      <c r="O128">
        <v>0.16261573276489799</v>
      </c>
      <c r="P128">
        <v>1.31105558959589E-2</v>
      </c>
      <c r="Q128">
        <v>9858.6882259963404</v>
      </c>
      <c r="R128">
        <v>135.041</v>
      </c>
      <c r="S128">
        <v>60645.6108959501</v>
      </c>
      <c r="T128">
        <v>15.9096126361624</v>
      </c>
      <c r="U128">
        <v>14.5048831069823</v>
      </c>
      <c r="V128">
        <v>14.724500000000001</v>
      </c>
      <c r="W128">
        <v>133.026854538354</v>
      </c>
      <c r="X128">
        <v>0.115087121664097</v>
      </c>
      <c r="Y128">
        <v>0.17485078369535001</v>
      </c>
      <c r="Z128">
        <v>0.30714276435140903</v>
      </c>
      <c r="AA128">
        <v>197.10965023569099</v>
      </c>
      <c r="AB128">
        <v>5.5197802632707003</v>
      </c>
      <c r="AC128">
        <v>1.11095218386006</v>
      </c>
      <c r="AD128">
        <v>2.9832469392443701</v>
      </c>
      <c r="AE128">
        <v>1.1025531201063601</v>
      </c>
      <c r="AF128">
        <v>30.75</v>
      </c>
      <c r="AG128">
        <v>5.1806406773641102E-2</v>
      </c>
      <c r="AH128">
        <v>26.481052631579001</v>
      </c>
      <c r="AI128">
        <v>3.3056191428512198</v>
      </c>
      <c r="AJ128">
        <v>24442.762500000099</v>
      </c>
      <c r="AK128">
        <v>0.42838558535948201</v>
      </c>
      <c r="AL128">
        <v>24583161.381499998</v>
      </c>
      <c r="AM128">
        <v>1958.7539196499999</v>
      </c>
    </row>
    <row r="129" spans="1:39" ht="15" x14ac:dyDescent="0.25">
      <c r="A129" t="s">
        <v>284</v>
      </c>
      <c r="B129">
        <v>2635816.15</v>
      </c>
      <c r="C129">
        <v>0.335299757282573</v>
      </c>
      <c r="D129">
        <v>2650139.6</v>
      </c>
      <c r="E129">
        <v>2.0256233808338699E-3</v>
      </c>
      <c r="F129">
        <v>0.60850096885534</v>
      </c>
      <c r="G129">
        <v>112.82352941176499</v>
      </c>
      <c r="H129">
        <v>650.96</v>
      </c>
      <c r="I129">
        <v>310.10300000000001</v>
      </c>
      <c r="J129">
        <v>-190.4385</v>
      </c>
      <c r="K129">
        <v>15058.200509015</v>
      </c>
      <c r="L129">
        <v>3314.9969350000001</v>
      </c>
      <c r="M129">
        <v>4823.7032467567196</v>
      </c>
      <c r="N129">
        <v>0.99330906197353697</v>
      </c>
      <c r="O129">
        <v>0.196108618438285</v>
      </c>
      <c r="P129">
        <v>4.3289291894926002E-2</v>
      </c>
      <c r="Q129">
        <v>10348.4576020639</v>
      </c>
      <c r="R129">
        <v>253.572</v>
      </c>
      <c r="S129">
        <v>62687.235723975798</v>
      </c>
      <c r="T129">
        <v>12.370056630858301</v>
      </c>
      <c r="U129">
        <v>13.0731978885681</v>
      </c>
      <c r="V129">
        <v>35.203499999999998</v>
      </c>
      <c r="W129">
        <v>94.166686124959099</v>
      </c>
      <c r="X129">
        <v>0.11201610310912399</v>
      </c>
      <c r="Y129">
        <v>0.161352073811801</v>
      </c>
      <c r="Z129">
        <v>0.28090955171370702</v>
      </c>
      <c r="AA129">
        <v>183.63418185181499</v>
      </c>
      <c r="AB129">
        <v>8.6656314657942701</v>
      </c>
      <c r="AC129">
        <v>1.47067265492588</v>
      </c>
      <c r="AD129">
        <v>3.9061677873434202</v>
      </c>
      <c r="AE129">
        <v>0.59687249542787502</v>
      </c>
      <c r="AF129">
        <v>12.25</v>
      </c>
      <c r="AG129">
        <v>0.12598301087674799</v>
      </c>
      <c r="AH129">
        <v>36.536999999999999</v>
      </c>
      <c r="AI129">
        <v>3.5466845701232601</v>
      </c>
      <c r="AJ129">
        <v>-46693.467000000201</v>
      </c>
      <c r="AK129">
        <v>0.452117143343435</v>
      </c>
      <c r="AL129">
        <v>49917888.534000002</v>
      </c>
      <c r="AM129">
        <v>3314.9969350000001</v>
      </c>
    </row>
    <row r="130" spans="1:39" ht="15" x14ac:dyDescent="0.25">
      <c r="A130" t="s">
        <v>285</v>
      </c>
      <c r="B130">
        <v>3015913.1</v>
      </c>
      <c r="C130">
        <v>0.42811962621709798</v>
      </c>
      <c r="D130">
        <v>2027975.95</v>
      </c>
      <c r="E130">
        <v>3.08148198705527E-3</v>
      </c>
      <c r="F130">
        <v>0.78528784848067001</v>
      </c>
      <c r="G130">
        <v>204.73684210526301</v>
      </c>
      <c r="H130">
        <v>180.83949999999999</v>
      </c>
      <c r="I130">
        <v>8.1280000000000001</v>
      </c>
      <c r="J130">
        <v>-12.9825</v>
      </c>
      <c r="K130">
        <v>13659.195032241099</v>
      </c>
      <c r="L130">
        <v>6863.1712793999995</v>
      </c>
      <c r="M130">
        <v>8314.3683412787195</v>
      </c>
      <c r="N130">
        <v>0.22265674907993799</v>
      </c>
      <c r="O130">
        <v>0.13553301388411801</v>
      </c>
      <c r="P130">
        <v>5.3939152023081E-2</v>
      </c>
      <c r="Q130">
        <v>11275.107283806299</v>
      </c>
      <c r="R130">
        <v>430.00700000000001</v>
      </c>
      <c r="S130">
        <v>78979.994925663996</v>
      </c>
      <c r="T130">
        <v>15.506375477608501</v>
      </c>
      <c r="U130">
        <v>15.960603616685299</v>
      </c>
      <c r="V130">
        <v>45.293500000000002</v>
      </c>
      <c r="W130">
        <v>151.52662698621199</v>
      </c>
      <c r="X130">
        <v>0.116249600153904</v>
      </c>
      <c r="Y130">
        <v>0.15146082064526301</v>
      </c>
      <c r="Z130">
        <v>0.27438230567735</v>
      </c>
      <c r="AA130">
        <v>161.711963000438</v>
      </c>
      <c r="AB130">
        <v>6.6157750039667302</v>
      </c>
      <c r="AC130">
        <v>1.1263608520161501</v>
      </c>
      <c r="AD130">
        <v>3.8457391160067602</v>
      </c>
      <c r="AE130">
        <v>0.555086811164894</v>
      </c>
      <c r="AF130">
        <v>27.35</v>
      </c>
      <c r="AG130">
        <v>1.5961559360356498E-2</v>
      </c>
      <c r="AH130">
        <v>47.559444444444402</v>
      </c>
      <c r="AI130">
        <v>3.9291472280247599</v>
      </c>
      <c r="AJ130">
        <v>-220939.45550000001</v>
      </c>
      <c r="AK130">
        <v>0.28223573962612297</v>
      </c>
      <c r="AL130">
        <v>93745395.045000002</v>
      </c>
      <c r="AM130">
        <v>6863.1712793999995</v>
      </c>
    </row>
    <row r="131" spans="1:39" ht="15" x14ac:dyDescent="0.25">
      <c r="A131" t="s">
        <v>286</v>
      </c>
      <c r="B131">
        <v>888131.9</v>
      </c>
      <c r="C131">
        <v>0.352373325346865</v>
      </c>
      <c r="D131">
        <v>863398.85</v>
      </c>
      <c r="E131">
        <v>2.5906502652051698E-3</v>
      </c>
      <c r="F131">
        <v>0.73240092253071198</v>
      </c>
      <c r="G131">
        <v>58.5</v>
      </c>
      <c r="H131">
        <v>67.141999999999996</v>
      </c>
      <c r="I131">
        <v>4.2830000000000004</v>
      </c>
      <c r="J131">
        <v>60.03</v>
      </c>
      <c r="K131">
        <v>12112.7563656563</v>
      </c>
      <c r="L131">
        <v>1877.8003536000001</v>
      </c>
      <c r="M131">
        <v>2290.1392904392701</v>
      </c>
      <c r="N131">
        <v>0.38803729858878</v>
      </c>
      <c r="O131">
        <v>0.14875821921881699</v>
      </c>
      <c r="P131">
        <v>2.0549928551254301E-2</v>
      </c>
      <c r="Q131">
        <v>9931.8579797551192</v>
      </c>
      <c r="R131">
        <v>122.39700000000001</v>
      </c>
      <c r="S131">
        <v>66366.813128589798</v>
      </c>
      <c r="T131">
        <v>16.6086587089553</v>
      </c>
      <c r="U131">
        <v>15.341882183386801</v>
      </c>
      <c r="V131">
        <v>13.5465</v>
      </c>
      <c r="W131">
        <v>138.61885753515699</v>
      </c>
      <c r="X131">
        <v>0.11570950494424399</v>
      </c>
      <c r="Y131">
        <v>0.15786816194556499</v>
      </c>
      <c r="Z131">
        <v>0.29011994488755899</v>
      </c>
      <c r="AA131">
        <v>182.07606540520999</v>
      </c>
      <c r="AB131">
        <v>5.9474248184789502</v>
      </c>
      <c r="AC131">
        <v>1.1810336309328</v>
      </c>
      <c r="AD131">
        <v>3.0936483749021999</v>
      </c>
      <c r="AE131">
        <v>1.05754221153632</v>
      </c>
      <c r="AF131">
        <v>22.4</v>
      </c>
      <c r="AG131">
        <v>0.14183641421625601</v>
      </c>
      <c r="AH131">
        <v>29.73</v>
      </c>
      <c r="AI131">
        <v>3.39740920164102</v>
      </c>
      <c r="AJ131">
        <v>-15630.7925</v>
      </c>
      <c r="AK131">
        <v>0.37811350141960398</v>
      </c>
      <c r="AL131">
        <v>22745338.186500002</v>
      </c>
      <c r="AM131">
        <v>1877.8003536000001</v>
      </c>
    </row>
    <row r="132" spans="1:39" ht="15" x14ac:dyDescent="0.25">
      <c r="A132" t="s">
        <v>287</v>
      </c>
      <c r="B132">
        <v>545712.25</v>
      </c>
      <c r="C132">
        <v>0.350988811617437</v>
      </c>
      <c r="D132">
        <v>508048.8</v>
      </c>
      <c r="E132">
        <v>3.3788277752150602E-3</v>
      </c>
      <c r="F132">
        <v>0.71049817327157805</v>
      </c>
      <c r="G132">
        <v>73.349999999999994</v>
      </c>
      <c r="H132">
        <v>58.127499999999998</v>
      </c>
      <c r="I132">
        <v>2.0089999999999999</v>
      </c>
      <c r="J132">
        <v>-33.3645</v>
      </c>
      <c r="K132">
        <v>12178.492522083399</v>
      </c>
      <c r="L132">
        <v>1585.8727160999999</v>
      </c>
      <c r="M132">
        <v>1964.5044644520599</v>
      </c>
      <c r="N132">
        <v>0.45583589802702501</v>
      </c>
      <c r="O132">
        <v>0.156134527750074</v>
      </c>
      <c r="P132">
        <v>5.0596117636303702E-3</v>
      </c>
      <c r="Q132">
        <v>9831.2522895624497</v>
      </c>
      <c r="R132">
        <v>108.301</v>
      </c>
      <c r="S132">
        <v>59128.692819087599</v>
      </c>
      <c r="T132">
        <v>15.5977322462396</v>
      </c>
      <c r="U132">
        <v>14.643195502349901</v>
      </c>
      <c r="V132">
        <v>13.382999999999999</v>
      </c>
      <c r="W132">
        <v>118.499044765748</v>
      </c>
      <c r="X132">
        <v>0.11448607258631199</v>
      </c>
      <c r="Y132">
        <v>0.18998812518366601</v>
      </c>
      <c r="Z132">
        <v>0.31081058545578799</v>
      </c>
      <c r="AA132">
        <v>204.76678027388601</v>
      </c>
      <c r="AB132">
        <v>5.3680889423206501</v>
      </c>
      <c r="AC132">
        <v>1.1505376476535201</v>
      </c>
      <c r="AD132">
        <v>2.74062093272941</v>
      </c>
      <c r="AE132">
        <v>1.1368990532554399</v>
      </c>
      <c r="AF132">
        <v>68.55</v>
      </c>
      <c r="AG132">
        <v>9.1802222434849701E-2</v>
      </c>
      <c r="AH132">
        <v>8.4168421052631608</v>
      </c>
      <c r="AI132">
        <v>3.46099602323544</v>
      </c>
      <c r="AJ132">
        <v>-14428.924500000099</v>
      </c>
      <c r="AK132">
        <v>0.47470462381272299</v>
      </c>
      <c r="AL132">
        <v>19313539.013999999</v>
      </c>
      <c r="AM132">
        <v>1585.8727160999999</v>
      </c>
    </row>
    <row r="133" spans="1:39" ht="15" x14ac:dyDescent="0.25">
      <c r="A133" t="s">
        <v>288</v>
      </c>
      <c r="B133">
        <v>836325.1</v>
      </c>
      <c r="C133">
        <v>0.360080425905695</v>
      </c>
      <c r="D133">
        <v>847052.55</v>
      </c>
      <c r="E133">
        <v>5.7353948440161803E-3</v>
      </c>
      <c r="F133">
        <v>0.73618808092338395</v>
      </c>
      <c r="G133">
        <v>102.421052631579</v>
      </c>
      <c r="H133">
        <v>100.1365</v>
      </c>
      <c r="I133">
        <v>10.4985</v>
      </c>
      <c r="J133">
        <v>-52.155999999999999</v>
      </c>
      <c r="K133">
        <v>12453.2446153951</v>
      </c>
      <c r="L133">
        <v>2488.6433772999999</v>
      </c>
      <c r="M133">
        <v>3093.0824127784799</v>
      </c>
      <c r="N133">
        <v>0.45838481839356099</v>
      </c>
      <c r="O133">
        <v>0.15621136834871499</v>
      </c>
      <c r="P133">
        <v>2.0449809407892899E-2</v>
      </c>
      <c r="Q133">
        <v>10019.676362312201</v>
      </c>
      <c r="R133">
        <v>161.55199999999999</v>
      </c>
      <c r="S133">
        <v>65116.9646522482</v>
      </c>
      <c r="T133">
        <v>14.8199960384273</v>
      </c>
      <c r="U133">
        <v>15.404596521862899</v>
      </c>
      <c r="V133">
        <v>17.676500000000001</v>
      </c>
      <c r="W133">
        <v>140.78824299493701</v>
      </c>
      <c r="X133">
        <v>0.11416158560789</v>
      </c>
      <c r="Y133">
        <v>0.16511484713504301</v>
      </c>
      <c r="Z133">
        <v>0.29540279747103299</v>
      </c>
      <c r="AA133">
        <v>173.500451667145</v>
      </c>
      <c r="AB133">
        <v>6.3565445043578297</v>
      </c>
      <c r="AC133">
        <v>1.1572169023283201</v>
      </c>
      <c r="AD133">
        <v>3.4292836456928701</v>
      </c>
      <c r="AE133">
        <v>1.1141906807967701</v>
      </c>
      <c r="AF133">
        <v>52</v>
      </c>
      <c r="AG133">
        <v>7.20327826166684E-2</v>
      </c>
      <c r="AH133">
        <v>18.892105263157902</v>
      </c>
      <c r="AI133">
        <v>3.4897536633609798</v>
      </c>
      <c r="AJ133">
        <v>-48864.946499999802</v>
      </c>
      <c r="AK133">
        <v>0.41138142813270301</v>
      </c>
      <c r="AL133">
        <v>30991684.738000002</v>
      </c>
      <c r="AM133">
        <v>2488.6433772999999</v>
      </c>
    </row>
    <row r="134" spans="1:39" ht="15" x14ac:dyDescent="0.25">
      <c r="A134" t="s">
        <v>290</v>
      </c>
      <c r="B134">
        <v>2343840.1</v>
      </c>
      <c r="C134">
        <v>0.49926696515171098</v>
      </c>
      <c r="D134">
        <v>2275875.65</v>
      </c>
      <c r="E134">
        <v>2.1989715073123198E-3</v>
      </c>
      <c r="F134">
        <v>0.74727425718123397</v>
      </c>
      <c r="G134">
        <v>109.578947368421</v>
      </c>
      <c r="H134">
        <v>177.80699999999999</v>
      </c>
      <c r="I134">
        <v>13.667</v>
      </c>
      <c r="J134">
        <v>5.5265000000000297</v>
      </c>
      <c r="K134">
        <v>13746.553664909099</v>
      </c>
      <c r="L134">
        <v>4247.3800397000005</v>
      </c>
      <c r="M134">
        <v>5429.1764702424798</v>
      </c>
      <c r="N134">
        <v>0.491227319865017</v>
      </c>
      <c r="O134">
        <v>0.15131364236137301</v>
      </c>
      <c r="P134">
        <v>8.0103198352844102E-2</v>
      </c>
      <c r="Q134">
        <v>10754.271475797599</v>
      </c>
      <c r="R134">
        <v>284.15550000000002</v>
      </c>
      <c r="S134">
        <v>72416.1128677784</v>
      </c>
      <c r="T134">
        <v>14.812840152662901</v>
      </c>
      <c r="U134">
        <v>14.9473793035855</v>
      </c>
      <c r="V134">
        <v>32.228000000000002</v>
      </c>
      <c r="W134">
        <v>131.791611012163</v>
      </c>
      <c r="X134">
        <v>0.12006661929859901</v>
      </c>
      <c r="Y134">
        <v>0.14424783018731999</v>
      </c>
      <c r="Z134">
        <v>0.26934620262492598</v>
      </c>
      <c r="AA134">
        <v>167.147616498698</v>
      </c>
      <c r="AB134">
        <v>6.9370255083021499</v>
      </c>
      <c r="AC134">
        <v>1.18633952515246</v>
      </c>
      <c r="AD134">
        <v>3.5473040468451198</v>
      </c>
      <c r="AE134">
        <v>0.48794459002926399</v>
      </c>
      <c r="AF134">
        <v>20.65</v>
      </c>
      <c r="AG134">
        <v>0.117028962094431</v>
      </c>
      <c r="AH134">
        <v>33.869999999999997</v>
      </c>
      <c r="AI134">
        <v>3.77043340687394</v>
      </c>
      <c r="AJ134">
        <v>-10432.212105262999</v>
      </c>
      <c r="AK134">
        <v>0.29604204092939301</v>
      </c>
      <c r="AL134">
        <v>58386837.651000001</v>
      </c>
      <c r="AM134">
        <v>4247.3800397000005</v>
      </c>
    </row>
    <row r="135" spans="1:39" ht="15" x14ac:dyDescent="0.25">
      <c r="A135" t="s">
        <v>291</v>
      </c>
      <c r="B135">
        <v>5564215.2999999998</v>
      </c>
      <c r="C135">
        <v>0.28561813381599399</v>
      </c>
      <c r="D135">
        <v>5176377.3499999996</v>
      </c>
      <c r="E135">
        <v>5.0540736728556497E-3</v>
      </c>
      <c r="F135">
        <v>0.618959085941578</v>
      </c>
      <c r="G135">
        <v>217.26315789473699</v>
      </c>
      <c r="H135">
        <v>1190.136</v>
      </c>
      <c r="I135">
        <v>586.10799999999995</v>
      </c>
      <c r="J135">
        <v>-145.49199999999999</v>
      </c>
      <c r="K135">
        <v>13909.335215810001</v>
      </c>
      <c r="L135">
        <v>9686.6901768499993</v>
      </c>
      <c r="M135">
        <v>13004.8199067032</v>
      </c>
      <c r="N135">
        <v>0.66738200463455499</v>
      </c>
      <c r="O135">
        <v>0.17986352818570001</v>
      </c>
      <c r="P135">
        <v>5.6677872330643198E-2</v>
      </c>
      <c r="Q135">
        <v>10360.4218872767</v>
      </c>
      <c r="R135">
        <v>648.85299999999995</v>
      </c>
      <c r="S135">
        <v>69118.679063670803</v>
      </c>
      <c r="T135">
        <v>14.552988119034699</v>
      </c>
      <c r="U135">
        <v>14.928944116541</v>
      </c>
      <c r="V135">
        <v>69.566999999999993</v>
      </c>
      <c r="W135">
        <v>139.24260320051201</v>
      </c>
      <c r="X135">
        <v>0.11490448980936301</v>
      </c>
      <c r="Y135">
        <v>0.15129311493367001</v>
      </c>
      <c r="Z135">
        <v>0.274368622856351</v>
      </c>
      <c r="AA135">
        <v>158.055942953455</v>
      </c>
      <c r="AB135">
        <v>7.09462976595076</v>
      </c>
      <c r="AC135">
        <v>1.3237254509429699</v>
      </c>
      <c r="AD135">
        <v>3.7727569004694499</v>
      </c>
      <c r="AE135">
        <v>0.56169021367490302</v>
      </c>
      <c r="AF135">
        <v>35.700000000000003</v>
      </c>
      <c r="AG135">
        <v>0.15591386883218999</v>
      </c>
      <c r="AH135">
        <v>38.851052631579002</v>
      </c>
      <c r="AI135">
        <v>3.5176534783656801</v>
      </c>
      <c r="AJ135">
        <v>-49379.781499999597</v>
      </c>
      <c r="AK135">
        <v>0.36081052025128102</v>
      </c>
      <c r="AL135">
        <v>134735420.80149999</v>
      </c>
      <c r="AM135">
        <v>9686.6901768499993</v>
      </c>
    </row>
    <row r="136" spans="1:39" ht="15" x14ac:dyDescent="0.25">
      <c r="A136" t="s">
        <v>292</v>
      </c>
      <c r="B136">
        <v>5021217.8499999996</v>
      </c>
      <c r="C136">
        <v>0.27706943416630803</v>
      </c>
      <c r="D136">
        <v>5039744.4000000004</v>
      </c>
      <c r="E136">
        <v>9.5674022431567105E-4</v>
      </c>
      <c r="F136">
        <v>0.643393257839183</v>
      </c>
      <c r="G136">
        <v>148.52631578947401</v>
      </c>
      <c r="H136">
        <v>857.23149999999998</v>
      </c>
      <c r="I136">
        <v>418.46949999999998</v>
      </c>
      <c r="J136">
        <v>-397.00450000000001</v>
      </c>
      <c r="K136">
        <v>14770.448480204301</v>
      </c>
      <c r="L136">
        <v>5252.9749675499997</v>
      </c>
      <c r="M136">
        <v>7586.0549965318496</v>
      </c>
      <c r="N136">
        <v>0.97597221104617904</v>
      </c>
      <c r="O136">
        <v>0.19334746693523699</v>
      </c>
      <c r="P136">
        <v>5.1335589369041298E-2</v>
      </c>
      <c r="Q136">
        <v>10227.818828293701</v>
      </c>
      <c r="R136">
        <v>394.73050000000001</v>
      </c>
      <c r="S136">
        <v>65109.748140820098</v>
      </c>
      <c r="T136">
        <v>13.449302752130899</v>
      </c>
      <c r="U136">
        <v>13.3077503956497</v>
      </c>
      <c r="V136">
        <v>50.244</v>
      </c>
      <c r="W136">
        <v>104.549298772988</v>
      </c>
      <c r="X136">
        <v>0.112986280455074</v>
      </c>
      <c r="Y136">
        <v>0.15857706208515401</v>
      </c>
      <c r="Z136">
        <v>0.28030610347433998</v>
      </c>
      <c r="AA136">
        <v>176.33234609378201</v>
      </c>
      <c r="AB136">
        <v>8.1564564682801795</v>
      </c>
      <c r="AC136">
        <v>1.3458092645616899</v>
      </c>
      <c r="AD136">
        <v>4.0884210927188098</v>
      </c>
      <c r="AE136">
        <v>0.65979263976337799</v>
      </c>
      <c r="AF136">
        <v>17.350000000000001</v>
      </c>
      <c r="AG136">
        <v>0.17060189714007301</v>
      </c>
      <c r="AH136">
        <v>46.07</v>
      </c>
      <c r="AI136">
        <v>3.4962591274777099</v>
      </c>
      <c r="AJ136">
        <v>27072.464499999802</v>
      </c>
      <c r="AK136">
        <v>0.44660406997792701</v>
      </c>
      <c r="AL136">
        <v>77588796.126000002</v>
      </c>
      <c r="AM136">
        <v>5252.9749675499997</v>
      </c>
    </row>
    <row r="137" spans="1:39" ht="15" x14ac:dyDescent="0.25">
      <c r="A137" t="s">
        <v>294</v>
      </c>
      <c r="B137">
        <v>1735625.2</v>
      </c>
      <c r="C137">
        <v>0.37233623082393202</v>
      </c>
      <c r="D137">
        <v>1771980.65</v>
      </c>
      <c r="E137">
        <v>2.74760117725219E-3</v>
      </c>
      <c r="F137">
        <v>0.63786826375684602</v>
      </c>
      <c r="G137">
        <v>107</v>
      </c>
      <c r="H137">
        <v>372.58749999999998</v>
      </c>
      <c r="I137">
        <v>132.36349999999999</v>
      </c>
      <c r="J137">
        <v>-196.2835</v>
      </c>
      <c r="K137">
        <v>14360.5942375052</v>
      </c>
      <c r="L137">
        <v>2936.51534735</v>
      </c>
      <c r="M137">
        <v>4247.39284334691</v>
      </c>
      <c r="N137">
        <v>0.99165314161490103</v>
      </c>
      <c r="O137">
        <v>0.19121888201835199</v>
      </c>
      <c r="P137">
        <v>3.7150673228542597E-2</v>
      </c>
      <c r="Q137">
        <v>9928.4683406563199</v>
      </c>
      <c r="R137">
        <v>219.62</v>
      </c>
      <c r="S137">
        <v>62476.239761861398</v>
      </c>
      <c r="T137">
        <v>13.198706857298999</v>
      </c>
      <c r="U137">
        <v>13.3708922108642</v>
      </c>
      <c r="V137">
        <v>29.034500000000001</v>
      </c>
      <c r="W137">
        <v>101.138829576883</v>
      </c>
      <c r="X137">
        <v>0.110216128271206</v>
      </c>
      <c r="Y137">
        <v>0.16547059965581401</v>
      </c>
      <c r="Z137">
        <v>0.27941968088138203</v>
      </c>
      <c r="AA137">
        <v>195.353925365208</v>
      </c>
      <c r="AB137">
        <v>7.7001505674617601</v>
      </c>
      <c r="AC137">
        <v>1.26070146191175</v>
      </c>
      <c r="AD137">
        <v>3.4829563680425202</v>
      </c>
      <c r="AE137">
        <v>0.60433298598781204</v>
      </c>
      <c r="AF137">
        <v>12.3</v>
      </c>
      <c r="AG137">
        <v>0.10620016351200399</v>
      </c>
      <c r="AH137">
        <v>38.766500000000001</v>
      </c>
      <c r="AI137">
        <v>3.3668531270697399</v>
      </c>
      <c r="AJ137">
        <v>-21692.331500000098</v>
      </c>
      <c r="AK137">
        <v>0.51462971474653596</v>
      </c>
      <c r="AL137">
        <v>42170105.375500001</v>
      </c>
      <c r="AM137">
        <v>2936.51534735</v>
      </c>
    </row>
    <row r="138" spans="1:39" ht="15" x14ac:dyDescent="0.25">
      <c r="A138" t="s">
        <v>296</v>
      </c>
      <c r="B138">
        <v>1314058.25</v>
      </c>
      <c r="C138">
        <v>0.45645911479835799</v>
      </c>
      <c r="D138">
        <v>1288904.5</v>
      </c>
      <c r="E138">
        <v>1.31262551296701E-3</v>
      </c>
      <c r="F138">
        <v>0.79697544127238096</v>
      </c>
      <c r="G138">
        <v>153.666666666667</v>
      </c>
      <c r="H138">
        <v>93.906000000000006</v>
      </c>
      <c r="I138">
        <v>6.8659999999999997</v>
      </c>
      <c r="J138">
        <v>-33.348500000000001</v>
      </c>
      <c r="K138">
        <v>13027.939402469399</v>
      </c>
      <c r="L138">
        <v>4949.2026109500002</v>
      </c>
      <c r="M138">
        <v>5904.93414305222</v>
      </c>
      <c r="N138">
        <v>0.17893879764401199</v>
      </c>
      <c r="O138">
        <v>0.13285579080865001</v>
      </c>
      <c r="P138">
        <v>1.77351760677164E-2</v>
      </c>
      <c r="Q138">
        <v>10919.3278271977</v>
      </c>
      <c r="R138">
        <v>310.786</v>
      </c>
      <c r="S138">
        <v>75649.971203657798</v>
      </c>
      <c r="T138">
        <v>15.2970211013366</v>
      </c>
      <c r="U138">
        <v>15.924792657809601</v>
      </c>
      <c r="V138">
        <v>31.044499999999999</v>
      </c>
      <c r="W138">
        <v>159.422848200164</v>
      </c>
      <c r="X138">
        <v>0.116657241175408</v>
      </c>
      <c r="Y138">
        <v>0.15712036511536001</v>
      </c>
      <c r="Z138">
        <v>0.27983309297725201</v>
      </c>
      <c r="AA138">
        <v>152.741473611826</v>
      </c>
      <c r="AB138">
        <v>7.2272422063143198</v>
      </c>
      <c r="AC138">
        <v>1.18020152034166</v>
      </c>
      <c r="AD138">
        <v>3.9348805546938701</v>
      </c>
      <c r="AE138">
        <v>0.75245469246517305</v>
      </c>
      <c r="AF138">
        <v>27.35</v>
      </c>
      <c r="AG138">
        <v>6.8611791725690693E-2</v>
      </c>
      <c r="AH138">
        <v>47.488947368421101</v>
      </c>
      <c r="AI138">
        <v>3.42493412694142</v>
      </c>
      <c r="AJ138">
        <v>-26278.5</v>
      </c>
      <c r="AK138">
        <v>0.34945124214020001</v>
      </c>
      <c r="AL138">
        <v>64477911.706</v>
      </c>
      <c r="AM138">
        <v>4949.2026109500002</v>
      </c>
    </row>
    <row r="139" spans="1:39" ht="15" x14ac:dyDescent="0.25">
      <c r="A139" t="s">
        <v>297</v>
      </c>
      <c r="B139">
        <v>1561132.65</v>
      </c>
      <c r="C139">
        <v>0.37807242213599002</v>
      </c>
      <c r="D139">
        <v>1309625.7</v>
      </c>
      <c r="E139">
        <v>2.7013002524412899E-3</v>
      </c>
      <c r="F139">
        <v>0.80093171351438597</v>
      </c>
      <c r="G139">
        <v>185.157894736842</v>
      </c>
      <c r="H139">
        <v>109.98350000000001</v>
      </c>
      <c r="I139">
        <v>7.0159999999999902</v>
      </c>
      <c r="J139">
        <v>-9.0220000000000002</v>
      </c>
      <c r="K139">
        <v>13273.764484020599</v>
      </c>
      <c r="L139">
        <v>5299.3539404499998</v>
      </c>
      <c r="M139">
        <v>6338.8020910003597</v>
      </c>
      <c r="N139">
        <v>0.170443528343249</v>
      </c>
      <c r="O139">
        <v>0.13441970178906601</v>
      </c>
      <c r="P139">
        <v>2.6181295514339301E-2</v>
      </c>
      <c r="Q139">
        <v>11097.1087459679</v>
      </c>
      <c r="R139">
        <v>332.185</v>
      </c>
      <c r="S139">
        <v>77068.212759456306</v>
      </c>
      <c r="T139">
        <v>15.489712058039901</v>
      </c>
      <c r="U139">
        <v>15.9530199751644</v>
      </c>
      <c r="V139">
        <v>32.500999999999998</v>
      </c>
      <c r="W139">
        <v>163.05202733608201</v>
      </c>
      <c r="X139">
        <v>0.118123062761204</v>
      </c>
      <c r="Y139">
        <v>0.15416497964686901</v>
      </c>
      <c r="Z139">
        <v>0.27846733470151003</v>
      </c>
      <c r="AA139">
        <v>149.011249083118</v>
      </c>
      <c r="AB139">
        <v>7.0894043752948601</v>
      </c>
      <c r="AC139">
        <v>1.1754649313533401</v>
      </c>
      <c r="AD139">
        <v>3.8928098277576102</v>
      </c>
      <c r="AE139">
        <v>0.65915005638290602</v>
      </c>
      <c r="AF139">
        <v>26.85</v>
      </c>
      <c r="AG139">
        <v>7.4608003026930506E-2</v>
      </c>
      <c r="AH139">
        <v>46.436315789473703</v>
      </c>
      <c r="AI139">
        <v>3.6327509524660502</v>
      </c>
      <c r="AJ139">
        <v>-89420.922000000297</v>
      </c>
      <c r="AK139">
        <v>0.31078998112197298</v>
      </c>
      <c r="AL139">
        <v>70342376.122999996</v>
      </c>
      <c r="AM139">
        <v>5299.3539404499998</v>
      </c>
    </row>
    <row r="140" spans="1:39" ht="15" x14ac:dyDescent="0.25">
      <c r="A140" t="s">
        <v>298</v>
      </c>
      <c r="B140">
        <v>816424</v>
      </c>
      <c r="C140">
        <v>0.33964450592010598</v>
      </c>
      <c r="D140">
        <v>763796.2</v>
      </c>
      <c r="E140">
        <v>2.63409754407793E-3</v>
      </c>
      <c r="F140">
        <v>0.70316483103147798</v>
      </c>
      <c r="G140">
        <v>59.55</v>
      </c>
      <c r="H140">
        <v>132.309</v>
      </c>
      <c r="I140">
        <v>21.835000000000001</v>
      </c>
      <c r="J140">
        <v>-97.989500000000007</v>
      </c>
      <c r="K140">
        <v>13012.853789594101</v>
      </c>
      <c r="L140">
        <v>2234.0188424500002</v>
      </c>
      <c r="M140">
        <v>3023.9009803889398</v>
      </c>
      <c r="N140">
        <v>0.75335303343023097</v>
      </c>
      <c r="O140">
        <v>0.17592030603421199</v>
      </c>
      <c r="P140">
        <v>1.5753852891143501E-2</v>
      </c>
      <c r="Q140">
        <v>9613.7276810766707</v>
      </c>
      <c r="R140">
        <v>162.4135</v>
      </c>
      <c r="S140">
        <v>61885.088908865298</v>
      </c>
      <c r="T140">
        <v>14.1675414913169</v>
      </c>
      <c r="U140">
        <v>13.755130222857099</v>
      </c>
      <c r="V140">
        <v>18.859500000000001</v>
      </c>
      <c r="W140">
        <v>118.45588920438</v>
      </c>
      <c r="X140">
        <v>0.108405424166044</v>
      </c>
      <c r="Y140">
        <v>0.179384143901795</v>
      </c>
      <c r="Z140">
        <v>0.30007456907896402</v>
      </c>
      <c r="AA140">
        <v>166.33722730488401</v>
      </c>
      <c r="AB140">
        <v>7.4160887512261198</v>
      </c>
      <c r="AC140">
        <v>1.31808046544609</v>
      </c>
      <c r="AD140">
        <v>4.0055623593079099</v>
      </c>
      <c r="AE140">
        <v>0.92023635224863398</v>
      </c>
      <c r="AF140">
        <v>13</v>
      </c>
      <c r="AG140">
        <v>0.22623982365342499</v>
      </c>
      <c r="AH140">
        <v>49.941000000000003</v>
      </c>
      <c r="AI140">
        <v>3.3569158851627101</v>
      </c>
      <c r="AJ140">
        <v>-33305.002000000102</v>
      </c>
      <c r="AK140">
        <v>0.46396256442242101</v>
      </c>
      <c r="AL140">
        <v>29070960.559999999</v>
      </c>
      <c r="AM140">
        <v>2234.0188424500002</v>
      </c>
    </row>
    <row r="141" spans="1:39" ht="15" x14ac:dyDescent="0.25">
      <c r="A141" t="s">
        <v>299</v>
      </c>
      <c r="B141">
        <v>2976017.15</v>
      </c>
      <c r="C141">
        <v>0.35528875485010503</v>
      </c>
      <c r="D141">
        <v>2943660.95</v>
      </c>
      <c r="E141">
        <v>1.38497258502482E-3</v>
      </c>
      <c r="F141">
        <v>0.80421728536820103</v>
      </c>
      <c r="G141">
        <v>180.5</v>
      </c>
      <c r="H141">
        <v>90.910499999999999</v>
      </c>
      <c r="I141">
        <v>1.3254999999999999</v>
      </c>
      <c r="J141">
        <v>-12.952500000000001</v>
      </c>
      <c r="K141">
        <v>13801.145932773699</v>
      </c>
      <c r="L141">
        <v>5662.5121376999996</v>
      </c>
      <c r="M141">
        <v>6759.2353789092604</v>
      </c>
      <c r="N141">
        <v>0.115093455563826</v>
      </c>
      <c r="O141">
        <v>0.12778921508747801</v>
      </c>
      <c r="P141">
        <v>4.0508455544462599E-2</v>
      </c>
      <c r="Q141">
        <v>11561.8338432698</v>
      </c>
      <c r="R141">
        <v>349.76249999999999</v>
      </c>
      <c r="S141">
        <v>80902.711021049996</v>
      </c>
      <c r="T141">
        <v>15.7372502769737</v>
      </c>
      <c r="U141">
        <v>16.189591902219401</v>
      </c>
      <c r="V141">
        <v>32.616</v>
      </c>
      <c r="W141">
        <v>173.611483250552</v>
      </c>
      <c r="X141">
        <v>0.11535483175932899</v>
      </c>
      <c r="Y141">
        <v>0.151794349372816</v>
      </c>
      <c r="Z141">
        <v>0.27242222327932197</v>
      </c>
      <c r="AA141">
        <v>149.54604589050001</v>
      </c>
      <c r="AB141">
        <v>7.10126147325545</v>
      </c>
      <c r="AC141">
        <v>1.2506419006330001</v>
      </c>
      <c r="AD141">
        <v>3.3848461560807901</v>
      </c>
      <c r="AE141">
        <v>0.49977469387696399</v>
      </c>
      <c r="AF141">
        <v>22.4</v>
      </c>
      <c r="AG141">
        <v>0.15789460933621199</v>
      </c>
      <c r="AH141">
        <v>49.2505555555556</v>
      </c>
      <c r="AI141">
        <v>4.0278315175987496</v>
      </c>
      <c r="AJ141">
        <v>-189574.5575</v>
      </c>
      <c r="AK141">
        <v>0.26224348987402002</v>
      </c>
      <c r="AL141">
        <v>78149156.358500004</v>
      </c>
      <c r="AM141">
        <v>5662.5121376999996</v>
      </c>
    </row>
    <row r="142" spans="1:39" ht="15" x14ac:dyDescent="0.25">
      <c r="A142" t="s">
        <v>300</v>
      </c>
      <c r="B142">
        <v>2347678.2000000002</v>
      </c>
      <c r="C142">
        <v>0.43494521492739802</v>
      </c>
      <c r="D142">
        <v>1874042.5</v>
      </c>
      <c r="E142">
        <v>1.99114414695213E-3</v>
      </c>
      <c r="F142">
        <v>0.79603383205006195</v>
      </c>
      <c r="G142">
        <v>222.63157894736801</v>
      </c>
      <c r="H142">
        <v>175.7465</v>
      </c>
      <c r="I142">
        <v>2.4744999999999999</v>
      </c>
      <c r="J142">
        <v>-22.243500000000001</v>
      </c>
      <c r="K142">
        <v>13255.662675969999</v>
      </c>
      <c r="L142">
        <v>6986.6080051500003</v>
      </c>
      <c r="M142">
        <v>8470.9220031395707</v>
      </c>
      <c r="N142">
        <v>0.21215989855984099</v>
      </c>
      <c r="O142">
        <v>0.140894616239296</v>
      </c>
      <c r="P142">
        <v>4.2885739536143802E-2</v>
      </c>
      <c r="Q142">
        <v>10932.9443632199</v>
      </c>
      <c r="R142">
        <v>441.08249999999998</v>
      </c>
      <c r="S142">
        <v>77924.125433450696</v>
      </c>
      <c r="T142">
        <v>15.4006336683047</v>
      </c>
      <c r="U142">
        <v>15.8396853313156</v>
      </c>
      <c r="V142">
        <v>41.905999999999999</v>
      </c>
      <c r="W142">
        <v>166.72094700400899</v>
      </c>
      <c r="X142">
        <v>0.11647442020535501</v>
      </c>
      <c r="Y142">
        <v>0.152962852242984</v>
      </c>
      <c r="Z142">
        <v>0.27617991212473098</v>
      </c>
      <c r="AA142">
        <v>148.63750753362999</v>
      </c>
      <c r="AB142">
        <v>6.9406039459898796</v>
      </c>
      <c r="AC142">
        <v>1.16376697205124</v>
      </c>
      <c r="AD142">
        <v>3.9865440984446399</v>
      </c>
      <c r="AE142">
        <v>0.654805149991741</v>
      </c>
      <c r="AF142">
        <v>30.95</v>
      </c>
      <c r="AG142">
        <v>2.47957725161745E-2</v>
      </c>
      <c r="AH142">
        <v>48.926842105263198</v>
      </c>
      <c r="AI142">
        <v>3.72046811452668</v>
      </c>
      <c r="AJ142">
        <v>-122982.883</v>
      </c>
      <c r="AK142">
        <v>0.31443322210825803</v>
      </c>
      <c r="AL142">
        <v>92612118.965499997</v>
      </c>
      <c r="AM142">
        <v>6986.6080051500003</v>
      </c>
    </row>
    <row r="143" spans="1:39" ht="15" x14ac:dyDescent="0.25">
      <c r="A143" t="s">
        <v>301</v>
      </c>
      <c r="B143">
        <v>1412255.05</v>
      </c>
      <c r="C143">
        <v>0.31025607542954498</v>
      </c>
      <c r="D143">
        <v>1326324.05</v>
      </c>
      <c r="E143">
        <v>2.6299264857293802E-3</v>
      </c>
      <c r="F143">
        <v>0.77567499396116202</v>
      </c>
      <c r="G143">
        <v>122.277777777778</v>
      </c>
      <c r="H143">
        <v>90.371499999999997</v>
      </c>
      <c r="I143">
        <v>6.3259999999999996</v>
      </c>
      <c r="J143">
        <v>-19.972000000000001</v>
      </c>
      <c r="K143">
        <v>12430.4685923166</v>
      </c>
      <c r="L143">
        <v>3340.4120991999998</v>
      </c>
      <c r="M143">
        <v>3984.3507580392302</v>
      </c>
      <c r="N143">
        <v>0.24696854403011401</v>
      </c>
      <c r="O143">
        <v>0.137063142676214</v>
      </c>
      <c r="P143">
        <v>2.2589579716248701E-2</v>
      </c>
      <c r="Q143">
        <v>10421.494041587401</v>
      </c>
      <c r="R143">
        <v>206.52449999999999</v>
      </c>
      <c r="S143">
        <v>71687.252422835998</v>
      </c>
      <c r="T143">
        <v>16.012628041709299</v>
      </c>
      <c r="U143">
        <v>16.174410780319</v>
      </c>
      <c r="V143">
        <v>22.411000000000001</v>
      </c>
      <c r="W143">
        <v>149.05234479496701</v>
      </c>
      <c r="X143">
        <v>0.115826547700963</v>
      </c>
      <c r="Y143">
        <v>0.156575161565914</v>
      </c>
      <c r="Z143">
        <v>0.27967057166088999</v>
      </c>
      <c r="AA143">
        <v>169.12700685502301</v>
      </c>
      <c r="AB143">
        <v>6.2529650605120199</v>
      </c>
      <c r="AC143">
        <v>1.1181831446778201</v>
      </c>
      <c r="AD143">
        <v>3.2049290411129099</v>
      </c>
      <c r="AE143">
        <v>0.98315339125589296</v>
      </c>
      <c r="AF143">
        <v>27.6</v>
      </c>
      <c r="AG143">
        <v>6.6400706114451299E-2</v>
      </c>
      <c r="AH143">
        <v>41.333500000000001</v>
      </c>
      <c r="AI143">
        <v>3.12661492501827</v>
      </c>
      <c r="AJ143">
        <v>19173.940500000299</v>
      </c>
      <c r="AK143">
        <v>0.36930223877530199</v>
      </c>
      <c r="AL143">
        <v>41522887.684500001</v>
      </c>
      <c r="AM143">
        <v>3340.4120991999998</v>
      </c>
    </row>
    <row r="144" spans="1:39" ht="15" x14ac:dyDescent="0.25">
      <c r="A144" t="s">
        <v>302</v>
      </c>
      <c r="B144">
        <v>1397328.3</v>
      </c>
      <c r="C144">
        <v>0.355655297269315</v>
      </c>
      <c r="D144">
        <v>1412670.55</v>
      </c>
      <c r="E144">
        <v>9.2946872166981605E-3</v>
      </c>
      <c r="F144">
        <v>0.72026887947480001</v>
      </c>
      <c r="G144">
        <v>93.65</v>
      </c>
      <c r="H144">
        <v>82.576499999999996</v>
      </c>
      <c r="I144">
        <v>5.7830000000000004</v>
      </c>
      <c r="J144">
        <v>-0.79900000000000704</v>
      </c>
      <c r="K144">
        <v>11795.742323596</v>
      </c>
      <c r="L144">
        <v>2377.3798216499999</v>
      </c>
      <c r="M144">
        <v>2936.53136467787</v>
      </c>
      <c r="N144">
        <v>0.42389893176621901</v>
      </c>
      <c r="O144">
        <v>0.16031483258551399</v>
      </c>
      <c r="P144">
        <v>1.53266627057981E-2</v>
      </c>
      <c r="Q144">
        <v>9549.6884926261391</v>
      </c>
      <c r="R144">
        <v>151.61799999999999</v>
      </c>
      <c r="S144">
        <v>64055.170791067001</v>
      </c>
      <c r="T144">
        <v>15.6726114313604</v>
      </c>
      <c r="U144">
        <v>15.6800631959926</v>
      </c>
      <c r="V144">
        <v>17.152999999999999</v>
      </c>
      <c r="W144">
        <v>138.59848549233399</v>
      </c>
      <c r="X144">
        <v>0.11413167460222901</v>
      </c>
      <c r="Y144">
        <v>0.169117159340511</v>
      </c>
      <c r="Z144">
        <v>0.29155301721054799</v>
      </c>
      <c r="AA144">
        <v>175.519240215639</v>
      </c>
      <c r="AB144">
        <v>5.6101665624590398</v>
      </c>
      <c r="AC144">
        <v>1.0991976627454401</v>
      </c>
      <c r="AD144">
        <v>3.2066840129036902</v>
      </c>
      <c r="AE144">
        <v>1.1769656417897401</v>
      </c>
      <c r="AF144">
        <v>47.3</v>
      </c>
      <c r="AG144">
        <v>0.18626489149244799</v>
      </c>
      <c r="AH144">
        <v>18.9526315789474</v>
      </c>
      <c r="AI144">
        <v>3.2129442680411202</v>
      </c>
      <c r="AJ144">
        <v>45778.191499999797</v>
      </c>
      <c r="AK144">
        <v>0.39904248657126001</v>
      </c>
      <c r="AL144">
        <v>28042959.781500001</v>
      </c>
      <c r="AM144">
        <v>2377.3798216499999</v>
      </c>
    </row>
    <row r="145" spans="1:39" ht="15" x14ac:dyDescent="0.25">
      <c r="A145" t="s">
        <v>303</v>
      </c>
      <c r="B145">
        <v>9663556.9000000004</v>
      </c>
      <c r="C145">
        <v>0.27507476986059198</v>
      </c>
      <c r="D145">
        <v>9300850.1500000004</v>
      </c>
      <c r="E145">
        <v>1.4028619814528201E-3</v>
      </c>
      <c r="F145">
        <v>0.58846877052532598</v>
      </c>
      <c r="G145">
        <v>245.052631578947</v>
      </c>
      <c r="H145">
        <v>3067.8445000000002</v>
      </c>
      <c r="I145">
        <v>1009.5055</v>
      </c>
      <c r="J145">
        <v>-271.20499999999998</v>
      </c>
      <c r="K145">
        <v>14980.2492856644</v>
      </c>
      <c r="L145">
        <v>12326.43509055</v>
      </c>
      <c r="M145">
        <v>17700.532769345798</v>
      </c>
      <c r="N145">
        <v>0.88078046873612104</v>
      </c>
      <c r="O145">
        <v>0.19190899036685299</v>
      </c>
      <c r="P145">
        <v>9.4553769908992794E-2</v>
      </c>
      <c r="Q145">
        <v>10432.0628574404</v>
      </c>
      <c r="R145">
        <v>867.79049999999995</v>
      </c>
      <c r="S145">
        <v>70116.836729026196</v>
      </c>
      <c r="T145">
        <v>13.7960141301386</v>
      </c>
      <c r="U145">
        <v>14.2043904497111</v>
      </c>
      <c r="V145">
        <v>116.3685</v>
      </c>
      <c r="W145">
        <v>105.925874188891</v>
      </c>
      <c r="X145">
        <v>0.11453805074056</v>
      </c>
      <c r="Y145">
        <v>0.157182974836031</v>
      </c>
      <c r="Z145">
        <v>0.28005025687829699</v>
      </c>
      <c r="AA145">
        <v>181.52408896513799</v>
      </c>
      <c r="AB145">
        <v>6.81802085044193</v>
      </c>
      <c r="AC145">
        <v>1.2844723091366801</v>
      </c>
      <c r="AD145">
        <v>3.7990806159912101</v>
      </c>
      <c r="AE145">
        <v>0.52405789877896103</v>
      </c>
      <c r="AF145">
        <v>40.799999999999997</v>
      </c>
      <c r="AG145">
        <v>0.130543549616217</v>
      </c>
      <c r="AH145">
        <v>32.11</v>
      </c>
      <c r="AI145">
        <v>3.2406294517496201</v>
      </c>
      <c r="AJ145">
        <v>75275.564157893896</v>
      </c>
      <c r="AK145">
        <v>0.33591170995280301</v>
      </c>
      <c r="AL145">
        <v>184653070.46000001</v>
      </c>
      <c r="AM145">
        <v>12326.43509055</v>
      </c>
    </row>
    <row r="146" spans="1:39" ht="15" x14ac:dyDescent="0.25">
      <c r="A146" t="s">
        <v>304</v>
      </c>
      <c r="B146">
        <v>722775.7</v>
      </c>
      <c r="C146">
        <v>0.37608569873753001</v>
      </c>
      <c r="D146">
        <v>748751.85</v>
      </c>
      <c r="E146">
        <v>3.35349787849115E-3</v>
      </c>
      <c r="F146">
        <v>0.67187184235187003</v>
      </c>
      <c r="G146">
        <v>32.631578947368403</v>
      </c>
      <c r="H146">
        <v>51.387999999999998</v>
      </c>
      <c r="I146">
        <v>1.4515</v>
      </c>
      <c r="J146">
        <v>53.205500000000001</v>
      </c>
      <c r="K146">
        <v>12141.629768777801</v>
      </c>
      <c r="L146">
        <v>1275.9213155499999</v>
      </c>
      <c r="M146">
        <v>1600.7311482630901</v>
      </c>
      <c r="N146">
        <v>0.468850842962939</v>
      </c>
      <c r="O146">
        <v>0.153549219855731</v>
      </c>
      <c r="P146">
        <v>5.7640488957814602E-3</v>
      </c>
      <c r="Q146">
        <v>9677.9301410543994</v>
      </c>
      <c r="R146">
        <v>85.957999999999998</v>
      </c>
      <c r="S146">
        <v>59029.475610181697</v>
      </c>
      <c r="T146">
        <v>15.075967332883501</v>
      </c>
      <c r="U146">
        <v>14.8435435392866</v>
      </c>
      <c r="V146">
        <v>10.9735</v>
      </c>
      <c r="W146">
        <v>116.27295899667401</v>
      </c>
      <c r="X146">
        <v>0.112979228498016</v>
      </c>
      <c r="Y146">
        <v>0.158882099307877</v>
      </c>
      <c r="Z146">
        <v>0.29438044520361301</v>
      </c>
      <c r="AA146">
        <v>195.396139998282</v>
      </c>
      <c r="AB146">
        <v>5.3974829539597504</v>
      </c>
      <c r="AC146">
        <v>1.18372739812787</v>
      </c>
      <c r="AD146">
        <v>2.8754059302049901</v>
      </c>
      <c r="AE146">
        <v>0.85838834558454602</v>
      </c>
      <c r="AF146">
        <v>14.578947368421099</v>
      </c>
      <c r="AG146">
        <v>0.115964419242421</v>
      </c>
      <c r="AH146">
        <v>27.815263157894702</v>
      </c>
      <c r="AI146">
        <v>2.97798762783491</v>
      </c>
      <c r="AJ146">
        <v>70907.125263157795</v>
      </c>
      <c r="AK146">
        <v>0.438535184003642</v>
      </c>
      <c r="AL146">
        <v>15491764.227499999</v>
      </c>
      <c r="AM146">
        <v>1275.9213155499999</v>
      </c>
    </row>
    <row r="147" spans="1:39" ht="15" x14ac:dyDescent="0.25">
      <c r="A147" t="s">
        <v>305</v>
      </c>
      <c r="B147">
        <v>1659343.9</v>
      </c>
      <c r="C147">
        <v>0.35794486791574698</v>
      </c>
      <c r="D147">
        <v>1330318.8500000001</v>
      </c>
      <c r="E147">
        <v>3.9419325995828499E-3</v>
      </c>
      <c r="F147">
        <v>0.76731324856053096</v>
      </c>
      <c r="G147">
        <v>134.57894736842101</v>
      </c>
      <c r="H147">
        <v>124.21899999999999</v>
      </c>
      <c r="I147">
        <v>10.163</v>
      </c>
      <c r="J147">
        <v>-36.954500000000003</v>
      </c>
      <c r="K147">
        <v>12345.682350167801</v>
      </c>
      <c r="L147">
        <v>3718.1577812</v>
      </c>
      <c r="M147">
        <v>4543.2375467627498</v>
      </c>
      <c r="N147">
        <v>0.327904685275759</v>
      </c>
      <c r="O147">
        <v>0.14992440782598801</v>
      </c>
      <c r="P147">
        <v>2.3008011771999199E-2</v>
      </c>
      <c r="Q147">
        <v>10103.630818777699</v>
      </c>
      <c r="R147">
        <v>231.279</v>
      </c>
      <c r="S147">
        <v>69037.2274460716</v>
      </c>
      <c r="T147">
        <v>15.141452531358199</v>
      </c>
      <c r="U147">
        <v>16.076504054410499</v>
      </c>
      <c r="V147">
        <v>23.944500000000001</v>
      </c>
      <c r="W147">
        <v>155.28233127440501</v>
      </c>
      <c r="X147">
        <v>0.11902515000356401</v>
      </c>
      <c r="Y147">
        <v>0.16520135202349201</v>
      </c>
      <c r="Z147">
        <v>0.29069663160967901</v>
      </c>
      <c r="AA147">
        <v>156.49245788924199</v>
      </c>
      <c r="AB147">
        <v>6.6504642857480398</v>
      </c>
      <c r="AC147">
        <v>1.14781716816302</v>
      </c>
      <c r="AD147">
        <v>3.6675046860205098</v>
      </c>
      <c r="AE147">
        <v>0.93654605297716198</v>
      </c>
      <c r="AF147">
        <v>30.7</v>
      </c>
      <c r="AG147">
        <v>0.17212370267563401</v>
      </c>
      <c r="AH147">
        <v>42.87</v>
      </c>
      <c r="AI147">
        <v>3.4080841387681899</v>
      </c>
      <c r="AJ147">
        <v>-32755.428999999502</v>
      </c>
      <c r="AK147">
        <v>0.35211657951144298</v>
      </c>
      <c r="AL147">
        <v>45903194.894500002</v>
      </c>
      <c r="AM147">
        <v>3718.1577812</v>
      </c>
    </row>
    <row r="148" spans="1:39" ht="15" x14ac:dyDescent="0.25">
      <c r="A148" t="s">
        <v>306</v>
      </c>
      <c r="B148">
        <v>2380763.7894736798</v>
      </c>
      <c r="C148">
        <v>0.39390720560027098</v>
      </c>
      <c r="D148">
        <v>1916350.1578947401</v>
      </c>
      <c r="E148">
        <v>2.4390289097998702E-3</v>
      </c>
      <c r="F148">
        <v>0.79283078328030099</v>
      </c>
      <c r="G148">
        <v>113.611111111111</v>
      </c>
      <c r="H148">
        <v>38.096315789473699</v>
      </c>
      <c r="I148">
        <v>5.2631578947368397E-2</v>
      </c>
      <c r="J148">
        <v>-7.12</v>
      </c>
      <c r="K148">
        <v>13770.2723778483</v>
      </c>
      <c r="L148">
        <v>4532.3518775263201</v>
      </c>
      <c r="M148">
        <v>5316.2795614282004</v>
      </c>
      <c r="N148">
        <v>8.3290150953298295E-2</v>
      </c>
      <c r="O148">
        <v>0.115782345404602</v>
      </c>
      <c r="P148">
        <v>3.1225671393736401E-2</v>
      </c>
      <c r="Q148">
        <v>11739.736246869399</v>
      </c>
      <c r="R148">
        <v>291.79473684210501</v>
      </c>
      <c r="S148">
        <v>80160.655145109195</v>
      </c>
      <c r="T148">
        <v>14.9387637308129</v>
      </c>
      <c r="U148">
        <v>15.532671790371699</v>
      </c>
      <c r="V148">
        <v>28.622631578947399</v>
      </c>
      <c r="W148">
        <v>158.34853846422601</v>
      </c>
      <c r="X148">
        <v>0.11516961462661</v>
      </c>
      <c r="Y148">
        <v>0.14819782370557499</v>
      </c>
      <c r="Z148">
        <v>0.268791735525717</v>
      </c>
      <c r="AA148">
        <v>170.202014737139</v>
      </c>
      <c r="AB148">
        <v>6.8283512733564997</v>
      </c>
      <c r="AC148">
        <v>1.1992319654649899</v>
      </c>
      <c r="AD148">
        <v>3.3772187857276399</v>
      </c>
      <c r="AE148">
        <v>0.53825570454495497</v>
      </c>
      <c r="AF148">
        <v>20.3684210526316</v>
      </c>
      <c r="AG148">
        <v>9.7187011513312299E-2</v>
      </c>
      <c r="AH148">
        <v>49.697058823529403</v>
      </c>
      <c r="AI148">
        <v>4.5356144161743996</v>
      </c>
      <c r="AJ148">
        <v>-279054.43235294102</v>
      </c>
      <c r="AK148">
        <v>0.27050922249339898</v>
      </c>
      <c r="AL148">
        <v>62411719.865789503</v>
      </c>
      <c r="AM148">
        <v>4532.3518775263201</v>
      </c>
    </row>
    <row r="149" spans="1:39" ht="15" x14ac:dyDescent="0.25">
      <c r="A149" t="s">
        <v>307</v>
      </c>
      <c r="B149">
        <v>694050.35</v>
      </c>
      <c r="C149">
        <v>0.351829680617324</v>
      </c>
      <c r="D149">
        <v>735190.05</v>
      </c>
      <c r="E149">
        <v>8.6434244150948199E-3</v>
      </c>
      <c r="F149">
        <v>0.71539978324900899</v>
      </c>
      <c r="G149">
        <v>80.7</v>
      </c>
      <c r="H149">
        <v>73.504499999999993</v>
      </c>
      <c r="I149">
        <v>8.6204999999999998</v>
      </c>
      <c r="J149">
        <v>-53.706000000000103</v>
      </c>
      <c r="K149">
        <v>11955.960699389299</v>
      </c>
      <c r="L149">
        <v>2103.1818061499998</v>
      </c>
      <c r="M149">
        <v>2604.7190423189199</v>
      </c>
      <c r="N149">
        <v>0.47429828083956699</v>
      </c>
      <c r="O149">
        <v>0.157925187080242</v>
      </c>
      <c r="P149">
        <v>2.2806435924721501E-2</v>
      </c>
      <c r="Q149">
        <v>9653.8469637068793</v>
      </c>
      <c r="R149">
        <v>136.274</v>
      </c>
      <c r="S149">
        <v>62825.274648869199</v>
      </c>
      <c r="T149">
        <v>14.6840189617976</v>
      </c>
      <c r="U149">
        <v>15.4334781847601</v>
      </c>
      <c r="V149">
        <v>15.1425</v>
      </c>
      <c r="W149">
        <v>138.892640326894</v>
      </c>
      <c r="X149">
        <v>0.11099688319735</v>
      </c>
      <c r="Y149">
        <v>0.17704281104529199</v>
      </c>
      <c r="Z149">
        <v>0.29593937338996201</v>
      </c>
      <c r="AA149">
        <v>180.8690284823</v>
      </c>
      <c r="AB149">
        <v>6.2521940194865699</v>
      </c>
      <c r="AC149">
        <v>1.22370974587438</v>
      </c>
      <c r="AD149">
        <v>3.1468627324179002</v>
      </c>
      <c r="AE149">
        <v>1.13422860458819</v>
      </c>
      <c r="AF149">
        <v>61.5</v>
      </c>
      <c r="AG149">
        <v>0.17111915838392999</v>
      </c>
      <c r="AH149">
        <v>11.2368421052632</v>
      </c>
      <c r="AI149">
        <v>3.4787207474570101</v>
      </c>
      <c r="AJ149">
        <v>-2859.2549999998901</v>
      </c>
      <c r="AK149">
        <v>0.42279036334369202</v>
      </c>
      <c r="AL149">
        <v>25145559.017999999</v>
      </c>
      <c r="AM149">
        <v>2103.1818061499998</v>
      </c>
    </row>
    <row r="150" spans="1:39" ht="15" x14ac:dyDescent="0.25">
      <c r="A150" t="s">
        <v>309</v>
      </c>
      <c r="B150">
        <v>1989060.9</v>
      </c>
      <c r="C150">
        <v>0.446674666838273</v>
      </c>
      <c r="D150">
        <v>2027357.8</v>
      </c>
      <c r="E150">
        <v>1.50078123601969E-3</v>
      </c>
      <c r="F150">
        <v>0.74947040741144999</v>
      </c>
      <c r="G150">
        <v>113.526315789474</v>
      </c>
      <c r="H150">
        <v>93.875500000000002</v>
      </c>
      <c r="I150">
        <v>5.1965000000000003</v>
      </c>
      <c r="J150">
        <v>-11.154</v>
      </c>
      <c r="K150">
        <v>12307.557819821101</v>
      </c>
      <c r="L150">
        <v>2938.8895542499999</v>
      </c>
      <c r="M150">
        <v>3540.8118810741598</v>
      </c>
      <c r="N150">
        <v>0.29482088096744302</v>
      </c>
      <c r="O150">
        <v>0.14199475504158399</v>
      </c>
      <c r="P150">
        <v>2.5342513702937299E-2</v>
      </c>
      <c r="Q150">
        <v>10215.327537826501</v>
      </c>
      <c r="R150">
        <v>185.66800000000001</v>
      </c>
      <c r="S150">
        <v>68435.514434366705</v>
      </c>
      <c r="T150">
        <v>14.949264278173899</v>
      </c>
      <c r="U150">
        <v>15.828734915278901</v>
      </c>
      <c r="V150">
        <v>19.454999999999998</v>
      </c>
      <c r="W150">
        <v>151.06088687997899</v>
      </c>
      <c r="X150">
        <v>0.115346533551277</v>
      </c>
      <c r="Y150">
        <v>0.16004872970866801</v>
      </c>
      <c r="Z150">
        <v>0.28241911504218598</v>
      </c>
      <c r="AA150">
        <v>167.50304525330401</v>
      </c>
      <c r="AB150">
        <v>6.2867251206876196</v>
      </c>
      <c r="AC150">
        <v>1.13903760200515</v>
      </c>
      <c r="AD150">
        <v>3.1441415915702899</v>
      </c>
      <c r="AE150">
        <v>0.976661247356161</v>
      </c>
      <c r="AF150">
        <v>32</v>
      </c>
      <c r="AG150">
        <v>0.168471402300546</v>
      </c>
      <c r="AH150">
        <v>32.136000000000003</v>
      </c>
      <c r="AI150">
        <v>3.2340204828130199</v>
      </c>
      <c r="AJ150">
        <v>18377.572500000198</v>
      </c>
      <c r="AK150">
        <v>0.396603785445648</v>
      </c>
      <c r="AL150">
        <v>36170553.115000002</v>
      </c>
      <c r="AM150">
        <v>2938.8895542499999</v>
      </c>
    </row>
    <row r="151" spans="1:39" ht="15" x14ac:dyDescent="0.25">
      <c r="A151" t="s">
        <v>310</v>
      </c>
      <c r="B151">
        <v>781986.65</v>
      </c>
      <c r="C151">
        <v>0.38223650069005999</v>
      </c>
      <c r="D151">
        <v>747674.05</v>
      </c>
      <c r="E151">
        <v>1.0912309664372601E-2</v>
      </c>
      <c r="F151">
        <v>0.71039081511192204</v>
      </c>
      <c r="G151">
        <v>72.157894736842096</v>
      </c>
      <c r="H151">
        <v>65.523499999999999</v>
      </c>
      <c r="I151">
        <v>1.9635</v>
      </c>
      <c r="J151">
        <v>-36.786000000000001</v>
      </c>
      <c r="K151">
        <v>12135.8400442001</v>
      </c>
      <c r="L151">
        <v>1937.5602551500001</v>
      </c>
      <c r="M151">
        <v>2391.71284950375</v>
      </c>
      <c r="N151">
        <v>0.46144273385747298</v>
      </c>
      <c r="O151">
        <v>0.15763366000525</v>
      </c>
      <c r="P151">
        <v>1.4804823139696E-2</v>
      </c>
      <c r="Q151">
        <v>9831.4148947181602</v>
      </c>
      <c r="R151">
        <v>128.15549999999999</v>
      </c>
      <c r="S151">
        <v>62347.278891658898</v>
      </c>
      <c r="T151">
        <v>15.2603672881772</v>
      </c>
      <c r="U151">
        <v>15.1188224863545</v>
      </c>
      <c r="V151">
        <v>14.7225</v>
      </c>
      <c r="W151">
        <v>131.60538326710801</v>
      </c>
      <c r="X151">
        <v>0.111557006802527</v>
      </c>
      <c r="Y151">
        <v>0.17693060951197401</v>
      </c>
      <c r="Z151">
        <v>0.29343522254382598</v>
      </c>
      <c r="AA151">
        <v>185.319243128365</v>
      </c>
      <c r="AB151">
        <v>5.9860878799288804</v>
      </c>
      <c r="AC151">
        <v>1.1521038248550699</v>
      </c>
      <c r="AD151">
        <v>2.9544834198166798</v>
      </c>
      <c r="AE151">
        <v>1.29810439585733</v>
      </c>
      <c r="AF151">
        <v>74.3</v>
      </c>
      <c r="AG151">
        <v>0.18302765276753999</v>
      </c>
      <c r="AH151">
        <v>10.076000000000001</v>
      </c>
      <c r="AI151">
        <v>3.6291562173756202</v>
      </c>
      <c r="AJ151">
        <v>172.88449999969501</v>
      </c>
      <c r="AK151">
        <v>0.44486415780880101</v>
      </c>
      <c r="AL151">
        <v>23513921.3325</v>
      </c>
      <c r="AM151">
        <v>1937.5602551500001</v>
      </c>
    </row>
    <row r="152" spans="1:39" ht="15" x14ac:dyDescent="0.25">
      <c r="A152" t="s">
        <v>312</v>
      </c>
      <c r="B152">
        <v>778568.55</v>
      </c>
      <c r="C152">
        <v>0.408559698340626</v>
      </c>
      <c r="D152">
        <v>607543.1</v>
      </c>
      <c r="E152">
        <v>2.62743196665909E-3</v>
      </c>
      <c r="F152">
        <v>0.794188398424304</v>
      </c>
      <c r="G152">
        <v>143.058823529412</v>
      </c>
      <c r="H152">
        <v>87.8155</v>
      </c>
      <c r="I152">
        <v>1.5634999999999999</v>
      </c>
      <c r="J152">
        <v>-17.333500000000001</v>
      </c>
      <c r="K152">
        <v>11975.4195625988</v>
      </c>
      <c r="L152">
        <v>4390.7299710999996</v>
      </c>
      <c r="M152">
        <v>5224.7220870036799</v>
      </c>
      <c r="N152">
        <v>0.19677334707138699</v>
      </c>
      <c r="O152">
        <v>0.13538448463299099</v>
      </c>
      <c r="P152">
        <v>1.35868829653978E-2</v>
      </c>
      <c r="Q152">
        <v>10063.852720663001</v>
      </c>
      <c r="R152">
        <v>267.96249999999998</v>
      </c>
      <c r="S152">
        <v>71515.883851285194</v>
      </c>
      <c r="T152">
        <v>14.475346363763601</v>
      </c>
      <c r="U152">
        <v>16.3856135507767</v>
      </c>
      <c r="V152">
        <v>26.937999999999999</v>
      </c>
      <c r="W152">
        <v>162.99391087311599</v>
      </c>
      <c r="X152">
        <v>0.116046600376935</v>
      </c>
      <c r="Y152">
        <v>0.156839125790111</v>
      </c>
      <c r="Z152">
        <v>0.27982276257530198</v>
      </c>
      <c r="AA152">
        <v>1653.37257079858</v>
      </c>
      <c r="AB152">
        <v>0.58120730055909398</v>
      </c>
      <c r="AC152">
        <v>9.7298768477910899E-2</v>
      </c>
      <c r="AD152">
        <v>0.31040730813535999</v>
      </c>
      <c r="AE152">
        <v>0.846401599006257</v>
      </c>
      <c r="AF152">
        <v>28.95</v>
      </c>
      <c r="AG152">
        <v>3.8652005660722903E-2</v>
      </c>
      <c r="AH152">
        <v>46.093499999999999</v>
      </c>
      <c r="AI152">
        <v>3.3622022056436598</v>
      </c>
      <c r="AJ152">
        <v>13453.511500000001</v>
      </c>
      <c r="AK152">
        <v>0.35649982001792202</v>
      </c>
      <c r="AL152">
        <v>52580833.590000004</v>
      </c>
      <c r="AM152">
        <v>4390.7299710999996</v>
      </c>
    </row>
    <row r="153" spans="1:39" ht="15" x14ac:dyDescent="0.25">
      <c r="A153" t="s">
        <v>313</v>
      </c>
      <c r="B153">
        <v>614236.25</v>
      </c>
      <c r="C153">
        <v>0.38011564712163198</v>
      </c>
      <c r="D153">
        <v>539236.44999999995</v>
      </c>
      <c r="E153">
        <v>5.9880183034990899E-3</v>
      </c>
      <c r="F153">
        <v>0.72815873482256299</v>
      </c>
      <c r="G153">
        <v>94.7777777777778</v>
      </c>
      <c r="H153">
        <v>69.191000000000003</v>
      </c>
      <c r="I153">
        <v>0.1</v>
      </c>
      <c r="J153">
        <v>10.817</v>
      </c>
      <c r="K153">
        <v>11902.0948796351</v>
      </c>
      <c r="L153">
        <v>2148.5213420499999</v>
      </c>
      <c r="M153">
        <v>2614.1936985638799</v>
      </c>
      <c r="N153">
        <v>0.37939837489453698</v>
      </c>
      <c r="O153">
        <v>0.15163998400832199</v>
      </c>
      <c r="P153">
        <v>6.0863252293891701E-3</v>
      </c>
      <c r="Q153">
        <v>9781.9472512874709</v>
      </c>
      <c r="R153">
        <v>135.92599999999999</v>
      </c>
      <c r="S153">
        <v>63383.696220737802</v>
      </c>
      <c r="T153">
        <v>15.659623618733701</v>
      </c>
      <c r="U153">
        <v>15.806551668187099</v>
      </c>
      <c r="V153">
        <v>14.945</v>
      </c>
      <c r="W153">
        <v>143.76188304115101</v>
      </c>
      <c r="X153">
        <v>0.112279779762475</v>
      </c>
      <c r="Y153">
        <v>0.17556225411854401</v>
      </c>
      <c r="Z153">
        <v>0.292892624879529</v>
      </c>
      <c r="AA153">
        <v>174.16773698089301</v>
      </c>
      <c r="AB153">
        <v>5.97420099272294</v>
      </c>
      <c r="AC153">
        <v>1.2037806728485101</v>
      </c>
      <c r="AD153">
        <v>2.9808328658955499</v>
      </c>
      <c r="AE153">
        <v>1.33889023853428</v>
      </c>
      <c r="AF153">
        <v>89.55</v>
      </c>
      <c r="AG153">
        <v>7.3100001700711903E-2</v>
      </c>
      <c r="AH153">
        <v>9.7669999999999995</v>
      </c>
      <c r="AI153">
        <v>3.5488948973549701</v>
      </c>
      <c r="AJ153">
        <v>-8095.4514999998501</v>
      </c>
      <c r="AK153">
        <v>0.45487744048024698</v>
      </c>
      <c r="AL153">
        <v>25571904.864</v>
      </c>
      <c r="AM153">
        <v>2148.5213420499999</v>
      </c>
    </row>
    <row r="154" spans="1:39" ht="15" x14ac:dyDescent="0.25">
      <c r="A154" t="s">
        <v>314</v>
      </c>
      <c r="B154">
        <v>2807868.2</v>
      </c>
      <c r="C154">
        <v>0.278880077496448</v>
      </c>
      <c r="D154">
        <v>2785199.5</v>
      </c>
      <c r="E154">
        <v>1.33030367290659E-3</v>
      </c>
      <c r="F154">
        <v>0.63616851507605698</v>
      </c>
      <c r="G154">
        <v>130.666666666667</v>
      </c>
      <c r="H154">
        <v>722.76149999999996</v>
      </c>
      <c r="I154">
        <v>343.00049999999999</v>
      </c>
      <c r="J154">
        <v>-301.541</v>
      </c>
      <c r="K154">
        <v>14852.5812015994</v>
      </c>
      <c r="L154">
        <v>4019.1460683999999</v>
      </c>
      <c r="M154">
        <v>5831.6237193408497</v>
      </c>
      <c r="N154">
        <v>0.99398835515335804</v>
      </c>
      <c r="O154">
        <v>0.19278150786603501</v>
      </c>
      <c r="P154">
        <v>4.2908576937750798E-2</v>
      </c>
      <c r="Q154">
        <v>10236.3760446374</v>
      </c>
      <c r="R154">
        <v>306.80500000000001</v>
      </c>
      <c r="S154">
        <v>63419.877334137302</v>
      </c>
      <c r="T154">
        <v>12.735939766301099</v>
      </c>
      <c r="U154">
        <v>13.100001852642601</v>
      </c>
      <c r="V154">
        <v>43.353999999999999</v>
      </c>
      <c r="W154">
        <v>92.705311353046994</v>
      </c>
      <c r="X154">
        <v>0.114192931779058</v>
      </c>
      <c r="Y154">
        <v>0.15976032049448599</v>
      </c>
      <c r="Z154">
        <v>0.28165390367446802</v>
      </c>
      <c r="AA154">
        <v>187.02632031964001</v>
      </c>
      <c r="AB154">
        <v>7.71843904922547</v>
      </c>
      <c r="AC154">
        <v>1.4049837179375799</v>
      </c>
      <c r="AD154">
        <v>3.6961152614103199</v>
      </c>
      <c r="AE154">
        <v>0.64956915234630996</v>
      </c>
      <c r="AF154">
        <v>14.55</v>
      </c>
      <c r="AG154">
        <v>0.124410254464053</v>
      </c>
      <c r="AH154">
        <v>44.152000000000001</v>
      </c>
      <c r="AI154">
        <v>3.6903930040188002</v>
      </c>
      <c r="AJ154">
        <v>-138756.802</v>
      </c>
      <c r="AK154">
        <v>0.440758219910101</v>
      </c>
      <c r="AL154">
        <v>59694693.342</v>
      </c>
      <c r="AM154">
        <v>4019.1460683999999</v>
      </c>
    </row>
    <row r="155" spans="1:39" ht="15" x14ac:dyDescent="0.25">
      <c r="A155" t="s">
        <v>315</v>
      </c>
      <c r="B155">
        <v>1993798.45</v>
      </c>
      <c r="C155">
        <v>0.37727507299424601</v>
      </c>
      <c r="D155">
        <v>1991755.3</v>
      </c>
      <c r="E155">
        <v>2.0742172647668501E-3</v>
      </c>
      <c r="F155">
        <v>0.63753219509986203</v>
      </c>
      <c r="G155">
        <v>98.352941176470594</v>
      </c>
      <c r="H155">
        <v>430.75</v>
      </c>
      <c r="I155">
        <v>203.08500000000001</v>
      </c>
      <c r="J155">
        <v>-83.280499999999904</v>
      </c>
      <c r="K155">
        <v>14808.043404706201</v>
      </c>
      <c r="L155">
        <v>2663.3871877000001</v>
      </c>
      <c r="M155">
        <v>3874.0675890656298</v>
      </c>
      <c r="N155">
        <v>0.98810301027716396</v>
      </c>
      <c r="O155">
        <v>0.197914067332885</v>
      </c>
      <c r="P155">
        <v>3.22739149594806E-2</v>
      </c>
      <c r="Q155">
        <v>10180.3988113982</v>
      </c>
      <c r="R155">
        <v>202.58349999999999</v>
      </c>
      <c r="S155">
        <v>63096.292481865501</v>
      </c>
      <c r="T155">
        <v>12.4992904160507</v>
      </c>
      <c r="U155">
        <v>13.1471081687304</v>
      </c>
      <c r="V155">
        <v>27.937000000000001</v>
      </c>
      <c r="W155">
        <v>95.335475809857897</v>
      </c>
      <c r="X155">
        <v>0.111568072790489</v>
      </c>
      <c r="Y155">
        <v>0.160934542918519</v>
      </c>
      <c r="Z155">
        <v>0.28068797474691398</v>
      </c>
      <c r="AA155">
        <v>205.203191080891</v>
      </c>
      <c r="AB155">
        <v>7.2354978335810003</v>
      </c>
      <c r="AC155">
        <v>1.3002038129084199</v>
      </c>
      <c r="AD155">
        <v>3.4720601239937601</v>
      </c>
      <c r="AE155">
        <v>0.53835011420024703</v>
      </c>
      <c r="AF155">
        <v>9.25</v>
      </c>
      <c r="AG155">
        <v>0.118517377619348</v>
      </c>
      <c r="AH155">
        <v>37.479500000000002</v>
      </c>
      <c r="AI155">
        <v>3.58178857114078</v>
      </c>
      <c r="AJ155">
        <v>-117574.792</v>
      </c>
      <c r="AK155">
        <v>0.46760130824569202</v>
      </c>
      <c r="AL155">
        <v>39439553.079000004</v>
      </c>
      <c r="AM155">
        <v>2663.3871877000001</v>
      </c>
    </row>
    <row r="156" spans="1:39" ht="15" x14ac:dyDescent="0.25">
      <c r="A156" t="s">
        <v>316</v>
      </c>
      <c r="B156">
        <v>1022483.3</v>
      </c>
      <c r="C156">
        <v>0.36108100719365499</v>
      </c>
      <c r="D156">
        <v>851227</v>
      </c>
      <c r="E156">
        <v>3.2900341185029699E-3</v>
      </c>
      <c r="F156">
        <v>0.72525707842224496</v>
      </c>
      <c r="G156">
        <v>67.55</v>
      </c>
      <c r="H156">
        <v>97.494500000000002</v>
      </c>
      <c r="I156">
        <v>5.5514999999999999</v>
      </c>
      <c r="J156">
        <v>51.903500000000101</v>
      </c>
      <c r="K156">
        <v>12572.986889879099</v>
      </c>
      <c r="L156">
        <v>2315.8257260999999</v>
      </c>
      <c r="M156">
        <v>2933.1626152050799</v>
      </c>
      <c r="N156">
        <v>0.52650822374418604</v>
      </c>
      <c r="O156">
        <v>0.157440265966825</v>
      </c>
      <c r="P156">
        <v>1.9755011564296099E-2</v>
      </c>
      <c r="Q156">
        <v>9926.7754002326892</v>
      </c>
      <c r="R156">
        <v>154.762</v>
      </c>
      <c r="S156">
        <v>64971.762509530701</v>
      </c>
      <c r="T156">
        <v>15.7041134128533</v>
      </c>
      <c r="U156">
        <v>14.963787790930599</v>
      </c>
      <c r="V156">
        <v>16.049499999999998</v>
      </c>
      <c r="W156">
        <v>144.292702333406</v>
      </c>
      <c r="X156">
        <v>0.112184598214478</v>
      </c>
      <c r="Y156">
        <v>0.169113944619807</v>
      </c>
      <c r="Z156">
        <v>0.296482513169252</v>
      </c>
      <c r="AA156">
        <v>164.800634909054</v>
      </c>
      <c r="AB156">
        <v>6.33305043068962</v>
      </c>
      <c r="AC156">
        <v>1.1677324354240699</v>
      </c>
      <c r="AD156">
        <v>3.517832934691</v>
      </c>
      <c r="AE156">
        <v>0.89296445409107905</v>
      </c>
      <c r="AF156">
        <v>16.600000000000001</v>
      </c>
      <c r="AG156">
        <v>0.138408140256045</v>
      </c>
      <c r="AH156">
        <v>31.2436842105263</v>
      </c>
      <c r="AI156">
        <v>3.37782938776569</v>
      </c>
      <c r="AJ156">
        <v>-35906.668499999803</v>
      </c>
      <c r="AK156">
        <v>0.40125236760386102</v>
      </c>
      <c r="AL156">
        <v>29116846.493500002</v>
      </c>
      <c r="AM156">
        <v>2315.8257260999999</v>
      </c>
    </row>
    <row r="157" spans="1:39" ht="15" x14ac:dyDescent="0.25">
      <c r="A157" t="s">
        <v>318</v>
      </c>
      <c r="B157">
        <v>827597.4</v>
      </c>
      <c r="C157">
        <v>0.35196798079388403</v>
      </c>
      <c r="D157">
        <v>823187.9</v>
      </c>
      <c r="E157">
        <v>6.5772356247601003E-3</v>
      </c>
      <c r="F157">
        <v>0.70572329061308903</v>
      </c>
      <c r="G157">
        <v>29.473684210526301</v>
      </c>
      <c r="H157">
        <v>33.889499999999998</v>
      </c>
      <c r="I157">
        <v>2.9380000000000002</v>
      </c>
      <c r="J157">
        <v>28.298500000000001</v>
      </c>
      <c r="K157">
        <v>13638.6898711085</v>
      </c>
      <c r="L157">
        <v>1355.2538681999999</v>
      </c>
      <c r="M157">
        <v>1904.22359700731</v>
      </c>
      <c r="N157">
        <v>0.93828632279715596</v>
      </c>
      <c r="O157">
        <v>0.18542097015650499</v>
      </c>
      <c r="P157">
        <v>1.2995809060772101E-3</v>
      </c>
      <c r="Q157">
        <v>9706.7840321112399</v>
      </c>
      <c r="R157">
        <v>96.869500000000002</v>
      </c>
      <c r="S157">
        <v>58578.552650731101</v>
      </c>
      <c r="T157">
        <v>14.923685989914301</v>
      </c>
      <c r="U157">
        <v>13.990511649177501</v>
      </c>
      <c r="V157">
        <v>12.14</v>
      </c>
      <c r="W157">
        <v>111.635409242175</v>
      </c>
      <c r="X157">
        <v>0.103651471972944</v>
      </c>
      <c r="Y157">
        <v>0.20670319406953999</v>
      </c>
      <c r="Z157">
        <v>0.314178165691261</v>
      </c>
      <c r="AA157">
        <v>201.37946579889299</v>
      </c>
      <c r="AB157">
        <v>6.3645852159036904</v>
      </c>
      <c r="AC157">
        <v>1.2360549600011399</v>
      </c>
      <c r="AD157">
        <v>3.5988379354705402</v>
      </c>
      <c r="AE157">
        <v>1.2664734653676599</v>
      </c>
      <c r="AF157">
        <v>98.35</v>
      </c>
      <c r="AG157">
        <v>8.5315122946167193E-2</v>
      </c>
      <c r="AH157">
        <v>5.8445</v>
      </c>
      <c r="AI157">
        <v>3.2107191861706701</v>
      </c>
      <c r="AJ157">
        <v>-38875.85</v>
      </c>
      <c r="AK157">
        <v>0.52555917959276299</v>
      </c>
      <c r="AL157">
        <v>18483887.204999998</v>
      </c>
      <c r="AM157">
        <v>1355.2538681999999</v>
      </c>
    </row>
    <row r="158" spans="1:39" ht="15" x14ac:dyDescent="0.25">
      <c r="A158" t="s">
        <v>319</v>
      </c>
      <c r="B158">
        <v>511730.4</v>
      </c>
      <c r="C158">
        <v>0.28579150996248298</v>
      </c>
      <c r="D158">
        <v>551283.69999999995</v>
      </c>
      <c r="E158">
        <v>3.7077336040287098E-3</v>
      </c>
      <c r="F158">
        <v>0.69447618064767902</v>
      </c>
      <c r="G158">
        <v>25.7777777777778</v>
      </c>
      <c r="H158">
        <v>68.639499999999998</v>
      </c>
      <c r="I158">
        <v>9.4329999999999998</v>
      </c>
      <c r="J158">
        <v>-40.994</v>
      </c>
      <c r="K158">
        <v>13588.3243674841</v>
      </c>
      <c r="L158">
        <v>1190.69344475</v>
      </c>
      <c r="M158">
        <v>1657.9309106339099</v>
      </c>
      <c r="N158">
        <v>0.91252880688205396</v>
      </c>
      <c r="O158">
        <v>0.19092537206143001</v>
      </c>
      <c r="P158">
        <v>2.99720710291582E-3</v>
      </c>
      <c r="Q158">
        <v>9758.8679031949396</v>
      </c>
      <c r="R158">
        <v>87.259</v>
      </c>
      <c r="S158">
        <v>59221.429061758703</v>
      </c>
      <c r="T158">
        <v>14.7635200953483</v>
      </c>
      <c r="U158">
        <v>13.645508712568301</v>
      </c>
      <c r="V158">
        <v>11.432</v>
      </c>
      <c r="W158">
        <v>104.15443008659901</v>
      </c>
      <c r="X158">
        <v>0.107813077978738</v>
      </c>
      <c r="Y158">
        <v>0.19367000966364101</v>
      </c>
      <c r="Z158">
        <v>0.30421477927273999</v>
      </c>
      <c r="AA158">
        <v>202.74370457350199</v>
      </c>
      <c r="AB158">
        <v>6.4214056695453596</v>
      </c>
      <c r="AC158">
        <v>1.3444185822532699</v>
      </c>
      <c r="AD158">
        <v>3.5201347483239802</v>
      </c>
      <c r="AE158">
        <v>1.0955661764403899</v>
      </c>
      <c r="AF158">
        <v>28.2</v>
      </c>
      <c r="AG158">
        <v>0.13319671012956999</v>
      </c>
      <c r="AH158">
        <v>27.0275</v>
      </c>
      <c r="AI158">
        <v>3.14642874439568</v>
      </c>
      <c r="AJ158">
        <v>14747.3734999999</v>
      </c>
      <c r="AK158">
        <v>0.51796684103834501</v>
      </c>
      <c r="AL158">
        <v>16179528.749500001</v>
      </c>
      <c r="AM158">
        <v>1190.69344475</v>
      </c>
    </row>
    <row r="159" spans="1:39" ht="15" x14ac:dyDescent="0.25">
      <c r="A159" t="s">
        <v>320</v>
      </c>
      <c r="B159">
        <v>3100048.05</v>
      </c>
      <c r="C159">
        <v>0.41634991564809398</v>
      </c>
      <c r="D159">
        <v>2843435.85</v>
      </c>
      <c r="E159">
        <v>3.6241511761023501E-3</v>
      </c>
      <c r="F159">
        <v>0.79802039664819502</v>
      </c>
      <c r="G159">
        <v>218.55</v>
      </c>
      <c r="H159">
        <v>188.74350000000001</v>
      </c>
      <c r="I159">
        <v>9.3249999999999993</v>
      </c>
      <c r="J159">
        <v>-5.125</v>
      </c>
      <c r="K159">
        <v>13568.685981886299</v>
      </c>
      <c r="L159">
        <v>8087.2397423000002</v>
      </c>
      <c r="M159">
        <v>9921.3753928266397</v>
      </c>
      <c r="N159">
        <v>0.24011875925267501</v>
      </c>
      <c r="O159">
        <v>0.14311629425874201</v>
      </c>
      <c r="P159">
        <v>5.40849004280421E-2</v>
      </c>
      <c r="Q159">
        <v>11060.282690526899</v>
      </c>
      <c r="R159">
        <v>509.30700000000002</v>
      </c>
      <c r="S159">
        <v>78541.285569411004</v>
      </c>
      <c r="T159">
        <v>14.952376464489999</v>
      </c>
      <c r="U159">
        <v>15.878909463840101</v>
      </c>
      <c r="V159">
        <v>51.284999999999997</v>
      </c>
      <c r="W159">
        <v>157.692107678658</v>
      </c>
      <c r="X159">
        <v>0.11540603112673101</v>
      </c>
      <c r="Y159">
        <v>0.14909446348166</v>
      </c>
      <c r="Z159">
        <v>0.27165427874366699</v>
      </c>
      <c r="AA159">
        <v>157.70232373960599</v>
      </c>
      <c r="AB159">
        <v>6.6444998649418396</v>
      </c>
      <c r="AC159">
        <v>1.11077525969782</v>
      </c>
      <c r="AD159">
        <v>3.8251796665533702</v>
      </c>
      <c r="AE159">
        <v>0.55768548721672795</v>
      </c>
      <c r="AF159">
        <v>30.05</v>
      </c>
      <c r="AG159">
        <v>8.5304833239772199E-2</v>
      </c>
      <c r="AH159">
        <v>51.65</v>
      </c>
      <c r="AI159">
        <v>3.6773651904772202</v>
      </c>
      <c r="AJ159">
        <v>-142200.947000001</v>
      </c>
      <c r="AK159">
        <v>0.29177102415800898</v>
      </c>
      <c r="AL159">
        <v>109733216.5235</v>
      </c>
      <c r="AM159">
        <v>8087.2397423000002</v>
      </c>
    </row>
    <row r="160" spans="1:39" ht="15" x14ac:dyDescent="0.25">
      <c r="A160" t="s">
        <v>321</v>
      </c>
      <c r="B160">
        <v>1770082.9</v>
      </c>
      <c r="C160">
        <v>0.429428843512073</v>
      </c>
      <c r="D160">
        <v>1530638.7</v>
      </c>
      <c r="E160">
        <v>1.34139806829493E-3</v>
      </c>
      <c r="F160">
        <v>0.73207405441693096</v>
      </c>
      <c r="G160">
        <v>117.73684210526299</v>
      </c>
      <c r="H160">
        <v>300.71949999999998</v>
      </c>
      <c r="I160">
        <v>57.3675</v>
      </c>
      <c r="J160">
        <v>-21.128499999999999</v>
      </c>
      <c r="K160">
        <v>12575.7450676066</v>
      </c>
      <c r="L160">
        <v>4085.2058378500001</v>
      </c>
      <c r="M160">
        <v>5380.2905664274504</v>
      </c>
      <c r="N160">
        <v>0.65711505434516804</v>
      </c>
      <c r="O160">
        <v>0.172975766386816</v>
      </c>
      <c r="P160">
        <v>3.3550742616223699E-2</v>
      </c>
      <c r="Q160">
        <v>9548.6491911928497</v>
      </c>
      <c r="R160">
        <v>271.65449999999998</v>
      </c>
      <c r="S160">
        <v>66016.006867178701</v>
      </c>
      <c r="T160">
        <v>14.0914286345339</v>
      </c>
      <c r="U160">
        <v>15.0382409930629</v>
      </c>
      <c r="V160">
        <v>28.817</v>
      </c>
      <c r="W160">
        <v>141.76374493701601</v>
      </c>
      <c r="X160">
        <v>0.11578658532794101</v>
      </c>
      <c r="Y160">
        <v>0.15794944035400399</v>
      </c>
      <c r="Z160">
        <v>0.27738154219269701</v>
      </c>
      <c r="AA160">
        <v>142.54005137387699</v>
      </c>
      <c r="AB160">
        <v>7.2371137845266604</v>
      </c>
      <c r="AC160">
        <v>1.1403299874662001</v>
      </c>
      <c r="AD160">
        <v>3.9262555742866598</v>
      </c>
      <c r="AE160">
        <v>0.623042527374149</v>
      </c>
      <c r="AF160">
        <v>17.5</v>
      </c>
      <c r="AG160">
        <v>8.6331420080606305E-2</v>
      </c>
      <c r="AH160">
        <v>42.023888888888898</v>
      </c>
      <c r="AI160">
        <v>3.31422877238932</v>
      </c>
      <c r="AJ160">
        <v>-26703.487999999899</v>
      </c>
      <c r="AK160">
        <v>0.393433459772139</v>
      </c>
      <c r="AL160">
        <v>51374507.1655</v>
      </c>
      <c r="AM160">
        <v>4085.2058378500001</v>
      </c>
    </row>
    <row r="161" spans="1:39" ht="15" x14ac:dyDescent="0.25">
      <c r="A161" t="s">
        <v>322</v>
      </c>
      <c r="B161">
        <v>1742788.85</v>
      </c>
      <c r="C161">
        <v>0.333461665754339</v>
      </c>
      <c r="D161">
        <v>1655031.05</v>
      </c>
      <c r="E161">
        <v>2.64621201067129E-3</v>
      </c>
      <c r="F161">
        <v>0.79815129108738403</v>
      </c>
      <c r="G161">
        <v>149.842105263158</v>
      </c>
      <c r="H161">
        <v>91.005499999999998</v>
      </c>
      <c r="I161">
        <v>6.2409999999999997</v>
      </c>
      <c r="J161">
        <v>-6.07899999999999</v>
      </c>
      <c r="K161">
        <v>13261.016630513701</v>
      </c>
      <c r="L161">
        <v>4629.1907901499999</v>
      </c>
      <c r="M161">
        <v>5476.3421177419796</v>
      </c>
      <c r="N161">
        <v>0.144360366226847</v>
      </c>
      <c r="O161">
        <v>0.12439482624593701</v>
      </c>
      <c r="P161">
        <v>2.1750872952621899E-2</v>
      </c>
      <c r="Q161">
        <v>11209.6313075691</v>
      </c>
      <c r="R161">
        <v>290.65300000000002</v>
      </c>
      <c r="S161">
        <v>76892.42647074</v>
      </c>
      <c r="T161">
        <v>15.466208846975601</v>
      </c>
      <c r="U161">
        <v>15.926863958569101</v>
      </c>
      <c r="V161">
        <v>29.367999999999999</v>
      </c>
      <c r="W161">
        <v>157.62703589451101</v>
      </c>
      <c r="X161">
        <v>0.11465305005203399</v>
      </c>
      <c r="Y161">
        <v>0.15742385712502999</v>
      </c>
      <c r="Z161">
        <v>0.279165089654903</v>
      </c>
      <c r="AA161">
        <v>156.388769186275</v>
      </c>
      <c r="AB161">
        <v>6.9920705474916902</v>
      </c>
      <c r="AC161">
        <v>1.1763806740612901</v>
      </c>
      <c r="AD161">
        <v>3.71282121315949</v>
      </c>
      <c r="AE161">
        <v>0.66443145198644005</v>
      </c>
      <c r="AF161">
        <v>23.9</v>
      </c>
      <c r="AG161">
        <v>0.23131667837540101</v>
      </c>
      <c r="AH161">
        <v>52.276842105263199</v>
      </c>
      <c r="AI161">
        <v>3.8733032612281</v>
      </c>
      <c r="AJ161">
        <v>-125033.4605</v>
      </c>
      <c r="AK161">
        <v>0.27165126964119102</v>
      </c>
      <c r="AL161">
        <v>61387776.053999998</v>
      </c>
      <c r="AM161">
        <v>4629.1907901499999</v>
      </c>
    </row>
    <row r="162" spans="1:39" ht="15" x14ac:dyDescent="0.25">
      <c r="A162" t="s">
        <v>323</v>
      </c>
      <c r="B162">
        <v>3370368.25</v>
      </c>
      <c r="C162">
        <v>0.31246486156685799</v>
      </c>
      <c r="D162">
        <v>3306008.85</v>
      </c>
      <c r="E162">
        <v>1.7751886381141299E-3</v>
      </c>
      <c r="F162">
        <v>0.62035546693351495</v>
      </c>
      <c r="G162">
        <v>126.611111111111</v>
      </c>
      <c r="H162">
        <v>737.9665</v>
      </c>
      <c r="I162">
        <v>365.24849999999998</v>
      </c>
      <c r="J162">
        <v>-284.81799999999998</v>
      </c>
      <c r="K162">
        <v>15255.403863792801</v>
      </c>
      <c r="L162">
        <v>3909.4402515000002</v>
      </c>
      <c r="M162">
        <v>5674.3284477236102</v>
      </c>
      <c r="N162">
        <v>0.99363705503864497</v>
      </c>
      <c r="O162">
        <v>0.19552657575639101</v>
      </c>
      <c r="P162">
        <v>3.6816230928398398E-2</v>
      </c>
      <c r="Q162">
        <v>10510.510709320301</v>
      </c>
      <c r="R162">
        <v>303.512</v>
      </c>
      <c r="S162">
        <v>63372.129003136601</v>
      </c>
      <c r="T162">
        <v>13.0502253617649</v>
      </c>
      <c r="U162">
        <v>12.880677704670701</v>
      </c>
      <c r="V162">
        <v>42.454000000000001</v>
      </c>
      <c r="W162">
        <v>92.086499540679299</v>
      </c>
      <c r="X162">
        <v>0.114137909276268</v>
      </c>
      <c r="Y162">
        <v>0.158910368814275</v>
      </c>
      <c r="Z162">
        <v>0.280491685460458</v>
      </c>
      <c r="AA162">
        <v>193.867472385388</v>
      </c>
      <c r="AB162">
        <v>8.1266472029188606</v>
      </c>
      <c r="AC162">
        <v>1.4415267405915699</v>
      </c>
      <c r="AD162">
        <v>3.8760163260098501</v>
      </c>
      <c r="AE162">
        <v>0.64592962740468096</v>
      </c>
      <c r="AF162">
        <v>13.7</v>
      </c>
      <c r="AG162">
        <v>0.123835545237378</v>
      </c>
      <c r="AH162">
        <v>43.392000000000003</v>
      </c>
      <c r="AI162">
        <v>3.643763413182</v>
      </c>
      <c r="AJ162">
        <v>-144865.47649999999</v>
      </c>
      <c r="AK162">
        <v>0.44637634914540603</v>
      </c>
      <c r="AL162">
        <v>59640089.917999998</v>
      </c>
      <c r="AM162">
        <v>3909.4402515000002</v>
      </c>
    </row>
    <row r="163" spans="1:39" ht="15" x14ac:dyDescent="0.25">
      <c r="A163" t="s">
        <v>324</v>
      </c>
      <c r="B163">
        <v>1231865.55</v>
      </c>
      <c r="C163">
        <v>0.38260488962952899</v>
      </c>
      <c r="D163">
        <v>1214810.95</v>
      </c>
      <c r="E163">
        <v>2.69437776152696E-3</v>
      </c>
      <c r="F163">
        <v>0.72969331916360503</v>
      </c>
      <c r="G163">
        <v>50.705882352941202</v>
      </c>
      <c r="H163">
        <v>65.492999999999995</v>
      </c>
      <c r="I163">
        <v>4.0674999999999999</v>
      </c>
      <c r="J163">
        <v>67.497</v>
      </c>
      <c r="K163">
        <v>13428.364371620301</v>
      </c>
      <c r="L163">
        <v>1746.1830715999999</v>
      </c>
      <c r="M163">
        <v>2176.4314104671698</v>
      </c>
      <c r="N163">
        <v>0.41156017266362799</v>
      </c>
      <c r="O163">
        <v>0.15656652727110301</v>
      </c>
      <c r="P163">
        <v>2.33496386565245E-2</v>
      </c>
      <c r="Q163">
        <v>10773.775103699099</v>
      </c>
      <c r="R163">
        <v>121.0765</v>
      </c>
      <c r="S163">
        <v>69243.341432895701</v>
      </c>
      <c r="T163">
        <v>15.8185114369841</v>
      </c>
      <c r="U163">
        <v>14.4221469203355</v>
      </c>
      <c r="V163">
        <v>14.443</v>
      </c>
      <c r="W163">
        <v>120.901687433359</v>
      </c>
      <c r="X163">
        <v>0.11855369975303499</v>
      </c>
      <c r="Y163">
        <v>0.159094174795019</v>
      </c>
      <c r="Z163">
        <v>0.282201557818402</v>
      </c>
      <c r="AA163">
        <v>180.91144344363701</v>
      </c>
      <c r="AB163">
        <v>6.1078345639267599</v>
      </c>
      <c r="AC163">
        <v>1.1097682986472199</v>
      </c>
      <c r="AD163">
        <v>3.1829921606055001</v>
      </c>
      <c r="AE163">
        <v>0.68035607419131405</v>
      </c>
      <c r="AF163">
        <v>12.3157894736842</v>
      </c>
      <c r="AG163">
        <v>0.13634401277036101</v>
      </c>
      <c r="AH163">
        <v>31.968421052631601</v>
      </c>
      <c r="AI163">
        <v>3.3107195299071299</v>
      </c>
      <c r="AJ163">
        <v>1717.7888888888999</v>
      </c>
      <c r="AK163">
        <v>0.34302213449796498</v>
      </c>
      <c r="AL163">
        <v>23448382.545000002</v>
      </c>
      <c r="AM163">
        <v>1746.1830715999999</v>
      </c>
    </row>
    <row r="164" spans="1:39" ht="15" x14ac:dyDescent="0.25">
      <c r="A164" t="s">
        <v>325</v>
      </c>
      <c r="B164">
        <v>581065.05000000005</v>
      </c>
      <c r="C164">
        <v>0.35268575952751002</v>
      </c>
      <c r="D164">
        <v>584653.5</v>
      </c>
      <c r="E164">
        <v>1.55407632124462E-2</v>
      </c>
      <c r="F164">
        <v>0.69227001466967597</v>
      </c>
      <c r="G164">
        <v>72.210526315789494</v>
      </c>
      <c r="H164">
        <v>67.549499999999995</v>
      </c>
      <c r="I164">
        <v>9.6120000000000001</v>
      </c>
      <c r="J164">
        <v>-33.896000000000001</v>
      </c>
      <c r="K164">
        <v>12656.1378248847</v>
      </c>
      <c r="L164">
        <v>1725.7998467</v>
      </c>
      <c r="M164">
        <v>2154.76874128801</v>
      </c>
      <c r="N164">
        <v>0.504045184071229</v>
      </c>
      <c r="O164">
        <v>0.16338338063314001</v>
      </c>
      <c r="P164">
        <v>7.5281781226501903E-3</v>
      </c>
      <c r="Q164">
        <v>10136.568393387801</v>
      </c>
      <c r="R164">
        <v>117.402</v>
      </c>
      <c r="S164">
        <v>60935.298150798102</v>
      </c>
      <c r="T164">
        <v>14.1066591710533</v>
      </c>
      <c r="U164">
        <v>14.699918627451</v>
      </c>
      <c r="V164">
        <v>14.585000000000001</v>
      </c>
      <c r="W164">
        <v>118.327037826534</v>
      </c>
      <c r="X164">
        <v>0.11170722514852099</v>
      </c>
      <c r="Y164">
        <v>0.17245417878431299</v>
      </c>
      <c r="Z164">
        <v>0.28879027212357899</v>
      </c>
      <c r="AA164">
        <v>190.50204496695099</v>
      </c>
      <c r="AB164">
        <v>6.2488815606974404</v>
      </c>
      <c r="AC164">
        <v>1.4059181204763</v>
      </c>
      <c r="AD164">
        <v>3.1682215504896498</v>
      </c>
      <c r="AE164">
        <v>1.03800372121103</v>
      </c>
      <c r="AF164">
        <v>73.75</v>
      </c>
      <c r="AG164">
        <v>8.3153516552899903E-2</v>
      </c>
      <c r="AH164">
        <v>8.2468421052631609</v>
      </c>
      <c r="AI164">
        <v>3.2849958052275001</v>
      </c>
      <c r="AJ164">
        <v>41274.575999999899</v>
      </c>
      <c r="AK164">
        <v>0.47453326989824701</v>
      </c>
      <c r="AL164">
        <v>21841960.717999998</v>
      </c>
      <c r="AM164">
        <v>1725.7998467</v>
      </c>
    </row>
    <row r="165" spans="1:39" ht="15" x14ac:dyDescent="0.25">
      <c r="A165" t="s">
        <v>326</v>
      </c>
      <c r="B165">
        <v>1135903.3999999999</v>
      </c>
      <c r="C165">
        <v>0.34208690645897899</v>
      </c>
      <c r="D165">
        <v>705712.25</v>
      </c>
      <c r="E165">
        <v>9.4606118414437296E-3</v>
      </c>
      <c r="F165">
        <v>0.78649208358179301</v>
      </c>
      <c r="G165">
        <v>180</v>
      </c>
      <c r="H165">
        <v>264.32</v>
      </c>
      <c r="I165">
        <v>35.588999999999999</v>
      </c>
      <c r="J165">
        <v>-64.410499999999999</v>
      </c>
      <c r="K165">
        <v>12726.118831563101</v>
      </c>
      <c r="L165">
        <v>5758.1589512</v>
      </c>
      <c r="M165">
        <v>7157.5584137872302</v>
      </c>
      <c r="N165">
        <v>0.36132133122452498</v>
      </c>
      <c r="O165">
        <v>0.155308551705338</v>
      </c>
      <c r="P165">
        <v>3.1124077724990699E-2</v>
      </c>
      <c r="Q165">
        <v>10237.990502857299</v>
      </c>
      <c r="R165">
        <v>366.68950000000001</v>
      </c>
      <c r="S165">
        <v>71418.474243194898</v>
      </c>
      <c r="T165">
        <v>15.1805546654595</v>
      </c>
      <c r="U165">
        <v>15.703091992544101</v>
      </c>
      <c r="V165">
        <v>36.3155</v>
      </c>
      <c r="W165">
        <v>158.559263983698</v>
      </c>
      <c r="X165">
        <v>0.11793511845535599</v>
      </c>
      <c r="Y165">
        <v>0.16330436364036699</v>
      </c>
      <c r="Z165">
        <v>0.28772686388011298</v>
      </c>
      <c r="AA165">
        <v>152.01108677585</v>
      </c>
      <c r="AB165">
        <v>6.6175010739126003</v>
      </c>
      <c r="AC165">
        <v>1.0713034677094999</v>
      </c>
      <c r="AD165">
        <v>3.7361591052937002</v>
      </c>
      <c r="AE165">
        <v>0.68835948047681395</v>
      </c>
      <c r="AF165">
        <v>28.15</v>
      </c>
      <c r="AG165">
        <v>0.169855886805793</v>
      </c>
      <c r="AH165">
        <v>43.849499999999999</v>
      </c>
      <c r="AI165">
        <v>3.1977858358828399</v>
      </c>
      <c r="AJ165">
        <v>112153.905</v>
      </c>
      <c r="AK165">
        <v>0.374756211424769</v>
      </c>
      <c r="AL165">
        <v>73279015.063999996</v>
      </c>
      <c r="AM165">
        <v>5758.1589512</v>
      </c>
    </row>
    <row r="166" spans="1:39" ht="15" x14ac:dyDescent="0.25">
      <c r="A166" t="s">
        <v>327</v>
      </c>
      <c r="B166">
        <v>507426.15</v>
      </c>
      <c r="C166">
        <v>0.30948709755896397</v>
      </c>
      <c r="D166">
        <v>482453.95</v>
      </c>
      <c r="E166">
        <v>1.0669834471745399E-2</v>
      </c>
      <c r="F166">
        <v>0.72170391729361505</v>
      </c>
      <c r="G166">
        <v>85.947368421052602</v>
      </c>
      <c r="H166">
        <v>75.445999999999998</v>
      </c>
      <c r="I166">
        <v>4.2769999999999904</v>
      </c>
      <c r="J166">
        <v>-27.095500000000001</v>
      </c>
      <c r="K166">
        <v>12040.2143061266</v>
      </c>
      <c r="L166">
        <v>2006.99711555</v>
      </c>
      <c r="M166">
        <v>2459.61818092264</v>
      </c>
      <c r="N166">
        <v>0.44757786864274202</v>
      </c>
      <c r="O166">
        <v>0.15330505520715801</v>
      </c>
      <c r="P166">
        <v>1.51415243024264E-2</v>
      </c>
      <c r="Q166">
        <v>9824.5636539958505</v>
      </c>
      <c r="R166">
        <v>132.77449999999999</v>
      </c>
      <c r="S166">
        <v>62162.620996501602</v>
      </c>
      <c r="T166">
        <v>14.592033861923801</v>
      </c>
      <c r="U166">
        <v>15.115832600009799</v>
      </c>
      <c r="V166">
        <v>14.153</v>
      </c>
      <c r="W166">
        <v>141.80718685437699</v>
      </c>
      <c r="X166">
        <v>0.11127207890878101</v>
      </c>
      <c r="Y166">
        <v>0.17477645231129699</v>
      </c>
      <c r="Z166">
        <v>0.29374770162798902</v>
      </c>
      <c r="AA166">
        <v>177.73224347771301</v>
      </c>
      <c r="AB166">
        <v>6.0909922510870897</v>
      </c>
      <c r="AC166">
        <v>1.2855917835899999</v>
      </c>
      <c r="AD166">
        <v>3.1008026843236798</v>
      </c>
      <c r="AE166">
        <v>1.2110748051740601</v>
      </c>
      <c r="AF166">
        <v>82.4</v>
      </c>
      <c r="AG166">
        <v>0.14399408928546001</v>
      </c>
      <c r="AH166">
        <v>8.2447368421052598</v>
      </c>
      <c r="AI166">
        <v>3.4539538741129898</v>
      </c>
      <c r="AJ166">
        <v>38474.617500000102</v>
      </c>
      <c r="AK166">
        <v>0.46581407255475898</v>
      </c>
      <c r="AL166">
        <v>24164675.383000001</v>
      </c>
      <c r="AM166">
        <v>2006.99711555</v>
      </c>
    </row>
    <row r="167" spans="1:39" ht="15" x14ac:dyDescent="0.25">
      <c r="A167" t="s">
        <v>329</v>
      </c>
      <c r="B167">
        <v>1211090.95</v>
      </c>
      <c r="C167">
        <v>0.27938881136996402</v>
      </c>
      <c r="D167">
        <v>1133624.8500000001</v>
      </c>
      <c r="E167">
        <v>7.6817323177110503E-3</v>
      </c>
      <c r="F167">
        <v>0.74488771526313202</v>
      </c>
      <c r="G167">
        <v>100</v>
      </c>
      <c r="H167">
        <v>99.522000000000006</v>
      </c>
      <c r="I167">
        <v>7.7824999999999998</v>
      </c>
      <c r="J167">
        <v>32.771500000000003</v>
      </c>
      <c r="K167">
        <v>11615.4178635356</v>
      </c>
      <c r="L167">
        <v>3019.3692901999998</v>
      </c>
      <c r="M167">
        <v>3690.11355054048</v>
      </c>
      <c r="N167">
        <v>0.37780128267266</v>
      </c>
      <c r="O167">
        <v>0.15161836305875501</v>
      </c>
      <c r="P167">
        <v>2.1008924431962499E-2</v>
      </c>
      <c r="Q167">
        <v>9504.1075321010703</v>
      </c>
      <c r="R167">
        <v>186.93199999999999</v>
      </c>
      <c r="S167">
        <v>64931.786933216397</v>
      </c>
      <c r="T167">
        <v>15.2924592900092</v>
      </c>
      <c r="U167">
        <v>16.1522333800526</v>
      </c>
      <c r="V167">
        <v>21.756499999999999</v>
      </c>
      <c r="W167">
        <v>138.780102047664</v>
      </c>
      <c r="X167">
        <v>0.11765685199727501</v>
      </c>
      <c r="Y167">
        <v>0.16186683184577899</v>
      </c>
      <c r="Z167">
        <v>0.28493928244545003</v>
      </c>
      <c r="AA167">
        <v>155.324458496077</v>
      </c>
      <c r="AB167">
        <v>6.1703543089829296</v>
      </c>
      <c r="AC167">
        <v>1.1588716206318399</v>
      </c>
      <c r="AD167">
        <v>3.50905815661543</v>
      </c>
      <c r="AE167">
        <v>1.06300314397757</v>
      </c>
      <c r="AF167">
        <v>34.950000000000003</v>
      </c>
      <c r="AG167">
        <v>0.16588306275744399</v>
      </c>
      <c r="AH167">
        <v>29.550999999999998</v>
      </c>
      <c r="AI167">
        <v>3.1323863810397499</v>
      </c>
      <c r="AJ167">
        <v>17482.3669999999</v>
      </c>
      <c r="AK167">
        <v>0.39963791390503201</v>
      </c>
      <c r="AL167">
        <v>35071235.990000002</v>
      </c>
      <c r="AM167">
        <v>3019.3692901999998</v>
      </c>
    </row>
    <row r="168" spans="1:39" ht="15" x14ac:dyDescent="0.25">
      <c r="A168" t="s">
        <v>330</v>
      </c>
      <c r="B168">
        <v>3803544.3</v>
      </c>
      <c r="C168">
        <v>0.39818471803570998</v>
      </c>
      <c r="D168">
        <v>2947581.8</v>
      </c>
      <c r="E168">
        <v>3.2408739036678298E-3</v>
      </c>
      <c r="F168">
        <v>0.79366312737168299</v>
      </c>
      <c r="G168">
        <v>235.5</v>
      </c>
      <c r="H168">
        <v>190.82</v>
      </c>
      <c r="I168">
        <v>9.5749999999999993</v>
      </c>
      <c r="J168">
        <v>-8.3094999999999999</v>
      </c>
      <c r="K168">
        <v>13437.650070772101</v>
      </c>
      <c r="L168">
        <v>7988.3344270500002</v>
      </c>
      <c r="M168">
        <v>9648.6667477784795</v>
      </c>
      <c r="N168">
        <v>0.188605673136094</v>
      </c>
      <c r="O168">
        <v>0.13020712466392201</v>
      </c>
      <c r="P168">
        <v>5.6550331089083299E-2</v>
      </c>
      <c r="Q168">
        <v>11125.313526214901</v>
      </c>
      <c r="R168">
        <v>490.4785</v>
      </c>
      <c r="S168">
        <v>79489.258691257593</v>
      </c>
      <c r="T168">
        <v>14.9489732985238</v>
      </c>
      <c r="U168">
        <v>16.286818743431201</v>
      </c>
      <c r="V168">
        <v>51.073</v>
      </c>
      <c r="W168">
        <v>156.41012721105099</v>
      </c>
      <c r="X168">
        <v>0.116443807373107</v>
      </c>
      <c r="Y168">
        <v>0.14779673141799199</v>
      </c>
      <c r="Z168">
        <v>0.27062225780511701</v>
      </c>
      <c r="AA168">
        <v>154.91416406022901</v>
      </c>
      <c r="AB168">
        <v>6.5411029868417199</v>
      </c>
      <c r="AC168">
        <v>1.15398868926833</v>
      </c>
      <c r="AD168">
        <v>3.6693862907267198</v>
      </c>
      <c r="AE168">
        <v>0.57686330031352995</v>
      </c>
      <c r="AF168">
        <v>30.95</v>
      </c>
      <c r="AG168">
        <v>6.1066780337901402E-2</v>
      </c>
      <c r="AH168">
        <v>54.692631578947399</v>
      </c>
      <c r="AI168">
        <v>4.0172741513274204</v>
      </c>
      <c r="AJ168">
        <v>-253663.45499999999</v>
      </c>
      <c r="AK168">
        <v>0.27678875131015701</v>
      </c>
      <c r="AL168">
        <v>107344442.67900001</v>
      </c>
      <c r="AM168">
        <v>7988.3344270500002</v>
      </c>
    </row>
    <row r="169" spans="1:39" ht="15" x14ac:dyDescent="0.25">
      <c r="A169" t="s">
        <v>331</v>
      </c>
      <c r="B169">
        <v>1726692</v>
      </c>
      <c r="C169">
        <v>0.44893490732062702</v>
      </c>
      <c r="D169">
        <v>1802266.5</v>
      </c>
      <c r="E169">
        <v>2.1528825195532902E-3</v>
      </c>
      <c r="F169">
        <v>0.77211825938531498</v>
      </c>
      <c r="G169">
        <v>82.3333333333333</v>
      </c>
      <c r="H169">
        <v>27.8735</v>
      </c>
      <c r="I169">
        <v>0.05</v>
      </c>
      <c r="J169">
        <v>-10.728999999999999</v>
      </c>
      <c r="K169">
        <v>15006.5554670539</v>
      </c>
      <c r="L169">
        <v>2981.1064702499998</v>
      </c>
      <c r="M169">
        <v>3488.8153984145601</v>
      </c>
      <c r="N169">
        <v>7.3736989048756002E-2</v>
      </c>
      <c r="O169">
        <v>0.118309710528528</v>
      </c>
      <c r="P169">
        <v>2.0673406137967199E-2</v>
      </c>
      <c r="Q169">
        <v>12822.730494519599</v>
      </c>
      <c r="R169">
        <v>198.80099999999999</v>
      </c>
      <c r="S169">
        <v>80330.108482854703</v>
      </c>
      <c r="T169">
        <v>15.96470842702</v>
      </c>
      <c r="U169">
        <v>14.9954299538232</v>
      </c>
      <c r="V169">
        <v>20.220500000000001</v>
      </c>
      <c r="W169">
        <v>147.429908768329</v>
      </c>
      <c r="X169">
        <v>0.11764348625328799</v>
      </c>
      <c r="Y169">
        <v>0.14098025225514299</v>
      </c>
      <c r="Z169">
        <v>0.26339869486942702</v>
      </c>
      <c r="AA169">
        <v>173.17512982241999</v>
      </c>
      <c r="AB169">
        <v>7.6784571949633298</v>
      </c>
      <c r="AC169">
        <v>1.3402581328746399</v>
      </c>
      <c r="AD169">
        <v>3.6711460774600102</v>
      </c>
      <c r="AE169">
        <v>0.51531698516537705</v>
      </c>
      <c r="AF169">
        <v>16.850000000000001</v>
      </c>
      <c r="AG169">
        <v>8.4727340750549607E-2</v>
      </c>
      <c r="AH169">
        <v>43.612941176470599</v>
      </c>
      <c r="AI169">
        <v>4.7800830599962296</v>
      </c>
      <c r="AJ169">
        <v>-158871.82</v>
      </c>
      <c r="AK169">
        <v>0.23410761379605999</v>
      </c>
      <c r="AL169">
        <v>44736139.598999999</v>
      </c>
      <c r="AM169">
        <v>2981.1064702499998</v>
      </c>
    </row>
    <row r="170" spans="1:39" ht="15" x14ac:dyDescent="0.25">
      <c r="A170" t="s">
        <v>332</v>
      </c>
      <c r="B170">
        <v>134214.85</v>
      </c>
      <c r="C170">
        <v>0.33091339359361999</v>
      </c>
      <c r="D170">
        <v>296991.40000000002</v>
      </c>
      <c r="E170">
        <v>6.1612974867412199E-3</v>
      </c>
      <c r="F170">
        <v>0.71997621851856397</v>
      </c>
      <c r="G170">
        <v>101.666666666667</v>
      </c>
      <c r="H170">
        <v>136.50899999999999</v>
      </c>
      <c r="I170">
        <v>20.126999999999999</v>
      </c>
      <c r="J170">
        <v>-112.407</v>
      </c>
      <c r="K170">
        <v>12589.845247965501</v>
      </c>
      <c r="L170">
        <v>2575.4043743500001</v>
      </c>
      <c r="M170">
        <v>3332.6788439850002</v>
      </c>
      <c r="N170">
        <v>0.661274119284599</v>
      </c>
      <c r="O170">
        <v>0.16014972365421201</v>
      </c>
      <c r="P170">
        <v>2.1080452312931399E-2</v>
      </c>
      <c r="Q170">
        <v>9729.0930335278299</v>
      </c>
      <c r="R170">
        <v>168.78049999999999</v>
      </c>
      <c r="S170">
        <v>63505.966077242301</v>
      </c>
      <c r="T170">
        <v>14.8749411217528</v>
      </c>
      <c r="U170">
        <v>15.258897647240101</v>
      </c>
      <c r="V170">
        <v>20.955500000000001</v>
      </c>
      <c r="W170">
        <v>122.898731805493</v>
      </c>
      <c r="X170">
        <v>0.112828546006863</v>
      </c>
      <c r="Y170">
        <v>0.18529346420586801</v>
      </c>
      <c r="Z170">
        <v>0.30374333483504301</v>
      </c>
      <c r="AA170">
        <v>154.381348404888</v>
      </c>
      <c r="AB170">
        <v>7.7179288302350297</v>
      </c>
      <c r="AC170">
        <v>1.3588007313483299</v>
      </c>
      <c r="AD170">
        <v>4.1139517709505</v>
      </c>
      <c r="AE170">
        <v>1.17265445992831</v>
      </c>
      <c r="AF170">
        <v>53.7</v>
      </c>
      <c r="AG170">
        <v>8.6419026021028897E-2</v>
      </c>
      <c r="AH170">
        <v>18.797499999999999</v>
      </c>
      <c r="AI170">
        <v>3.4127112901377199</v>
      </c>
      <c r="AJ170">
        <v>-62926.871500000103</v>
      </c>
      <c r="AK170">
        <v>0.44258788605399502</v>
      </c>
      <c r="AL170">
        <v>32423942.524</v>
      </c>
      <c r="AM170">
        <v>2575.4043743500001</v>
      </c>
    </row>
    <row r="171" spans="1:39" ht="15" x14ac:dyDescent="0.25">
      <c r="A171" t="s">
        <v>333</v>
      </c>
      <c r="B171">
        <v>2577998.85</v>
      </c>
      <c r="C171">
        <v>0.31058295760642601</v>
      </c>
      <c r="D171">
        <v>2587432.5499999998</v>
      </c>
      <c r="E171">
        <v>1.23945830609482E-3</v>
      </c>
      <c r="F171">
        <v>0.63893214128118303</v>
      </c>
      <c r="G171">
        <v>131.777777777778</v>
      </c>
      <c r="H171">
        <v>632.75250000000005</v>
      </c>
      <c r="I171">
        <v>296.88650000000001</v>
      </c>
      <c r="J171">
        <v>-254.71950000000001</v>
      </c>
      <c r="K171">
        <v>14673.653839475701</v>
      </c>
      <c r="L171">
        <v>3947.6001983000001</v>
      </c>
      <c r="M171">
        <v>5736.7568153496604</v>
      </c>
      <c r="N171">
        <v>0.99369543445389497</v>
      </c>
      <c r="O171">
        <v>0.19422439429914401</v>
      </c>
      <c r="P171">
        <v>4.08993700576692E-2</v>
      </c>
      <c r="Q171">
        <v>10097.2937621323</v>
      </c>
      <c r="R171">
        <v>295.85550000000001</v>
      </c>
      <c r="S171">
        <v>64043.410837385098</v>
      </c>
      <c r="T171">
        <v>13.6832000757126</v>
      </c>
      <c r="U171">
        <v>13.343000884891399</v>
      </c>
      <c r="V171">
        <v>39.853999999999999</v>
      </c>
      <c r="W171">
        <v>99.051543089777695</v>
      </c>
      <c r="X171">
        <v>0.11227832641418301</v>
      </c>
      <c r="Y171">
        <v>0.16322513835880401</v>
      </c>
      <c r="Z171">
        <v>0.28261694233669798</v>
      </c>
      <c r="AA171">
        <v>182.99610236900199</v>
      </c>
      <c r="AB171">
        <v>8.2314341265576907</v>
      </c>
      <c r="AC171">
        <v>1.4030773366581999</v>
      </c>
      <c r="AD171">
        <v>3.92415846196152</v>
      </c>
      <c r="AE171">
        <v>0.67748571167093696</v>
      </c>
      <c r="AF171">
        <v>15.7</v>
      </c>
      <c r="AG171">
        <v>0.16852512149554599</v>
      </c>
      <c r="AH171">
        <v>43.899000000000001</v>
      </c>
      <c r="AI171">
        <v>3.6228942379725999</v>
      </c>
      <c r="AJ171">
        <v>-148229.007500001</v>
      </c>
      <c r="AK171">
        <v>0.45031838462516699</v>
      </c>
      <c r="AL171">
        <v>57925718.806500003</v>
      </c>
      <c r="AM171">
        <v>3947.6001983000001</v>
      </c>
    </row>
    <row r="172" spans="1:39" ht="15" x14ac:dyDescent="0.25">
      <c r="A172" t="s">
        <v>334</v>
      </c>
      <c r="B172">
        <v>1479398.6</v>
      </c>
      <c r="C172">
        <v>0.34535897735256399</v>
      </c>
      <c r="D172">
        <v>1585238.35</v>
      </c>
      <c r="E172">
        <v>1.50920789227699E-3</v>
      </c>
      <c r="F172">
        <v>0.64905199302837902</v>
      </c>
      <c r="G172">
        <v>107.68421052631599</v>
      </c>
      <c r="H172">
        <v>321.56700000000001</v>
      </c>
      <c r="I172">
        <v>105.1915</v>
      </c>
      <c r="J172">
        <v>-160.83750000000001</v>
      </c>
      <c r="K172">
        <v>14157.194523152601</v>
      </c>
      <c r="L172">
        <v>2928.5047651</v>
      </c>
      <c r="M172">
        <v>4201.93640350633</v>
      </c>
      <c r="N172">
        <v>0.98870641716409502</v>
      </c>
      <c r="O172">
        <v>0.1826739742497</v>
      </c>
      <c r="P172">
        <v>3.7473580035732902E-2</v>
      </c>
      <c r="Q172">
        <v>9866.7394363474705</v>
      </c>
      <c r="R172">
        <v>206.74299999999999</v>
      </c>
      <c r="S172">
        <v>61844.495080849199</v>
      </c>
      <c r="T172">
        <v>14.2058014056099</v>
      </c>
      <c r="U172">
        <v>14.164952453529301</v>
      </c>
      <c r="V172">
        <v>27.137499999999999</v>
      </c>
      <c r="W172">
        <v>107.91357955228</v>
      </c>
      <c r="X172">
        <v>0.109475138767408</v>
      </c>
      <c r="Y172">
        <v>0.173826630461098</v>
      </c>
      <c r="Z172">
        <v>0.28756447996191398</v>
      </c>
      <c r="AA172">
        <v>198.046066686252</v>
      </c>
      <c r="AB172">
        <v>7.78116524766377</v>
      </c>
      <c r="AC172">
        <v>1.2512683841833201</v>
      </c>
      <c r="AD172">
        <v>3.5005003492799802</v>
      </c>
      <c r="AE172">
        <v>0.71504610248547396</v>
      </c>
      <c r="AF172">
        <v>16.2</v>
      </c>
      <c r="AG172">
        <v>0.16431640908849601</v>
      </c>
      <c r="AH172">
        <v>39.728999999999999</v>
      </c>
      <c r="AI172">
        <v>3.2395976938300799</v>
      </c>
      <c r="AJ172">
        <v>51097.149000000201</v>
      </c>
      <c r="AK172">
        <v>0.56227262293675295</v>
      </c>
      <c r="AL172">
        <v>41459411.6215</v>
      </c>
      <c r="AM172">
        <v>2928.5047651</v>
      </c>
    </row>
    <row r="173" spans="1:39" ht="15" x14ac:dyDescent="0.25">
      <c r="A173" t="s">
        <v>336</v>
      </c>
      <c r="B173">
        <v>940204.7</v>
      </c>
      <c r="C173">
        <v>0.39752183096823002</v>
      </c>
      <c r="D173">
        <v>927056.65</v>
      </c>
      <c r="E173">
        <v>3.4081221106292202E-3</v>
      </c>
      <c r="F173">
        <v>0.65400011847078598</v>
      </c>
      <c r="G173">
        <v>36.5</v>
      </c>
      <c r="H173">
        <v>29.553000000000001</v>
      </c>
      <c r="I173">
        <v>2.1</v>
      </c>
      <c r="J173">
        <v>13.198</v>
      </c>
      <c r="K173">
        <v>11963.088052937401</v>
      </c>
      <c r="L173">
        <v>938.63900869999998</v>
      </c>
      <c r="M173">
        <v>1135.93399704121</v>
      </c>
      <c r="N173">
        <v>0.36860436242596201</v>
      </c>
      <c r="O173">
        <v>0.14028103640436301</v>
      </c>
      <c r="P173">
        <v>4.9075231343514896E-3</v>
      </c>
      <c r="Q173">
        <v>9885.2760285795302</v>
      </c>
      <c r="R173">
        <v>63.827500000000001</v>
      </c>
      <c r="S173">
        <v>56430.932333242003</v>
      </c>
      <c r="T173">
        <v>14.6739258156751</v>
      </c>
      <c r="U173">
        <v>14.7058714300262</v>
      </c>
      <c r="V173">
        <v>8.6929999999999996</v>
      </c>
      <c r="W173">
        <v>107.976418808237</v>
      </c>
      <c r="X173">
        <v>0.116450946642357</v>
      </c>
      <c r="Y173">
        <v>0.17194191475405701</v>
      </c>
      <c r="Z173">
        <v>0.29252892503858002</v>
      </c>
      <c r="AA173">
        <v>201.79674853097799</v>
      </c>
      <c r="AB173">
        <v>5.7611841423799603</v>
      </c>
      <c r="AC173">
        <v>1.20810236344352</v>
      </c>
      <c r="AD173">
        <v>2.8500395640666998</v>
      </c>
      <c r="AE173">
        <v>1.09259952242731</v>
      </c>
      <c r="AF173">
        <v>43.15</v>
      </c>
      <c r="AG173">
        <v>8.7723824386455998E-2</v>
      </c>
      <c r="AH173">
        <v>7.1829999999999998</v>
      </c>
      <c r="AI173">
        <v>3.0404674971285099</v>
      </c>
      <c r="AJ173">
        <v>27086.708999999999</v>
      </c>
      <c r="AK173">
        <v>0.45087295597332899</v>
      </c>
      <c r="AL173">
        <v>11229021.111</v>
      </c>
      <c r="AM173">
        <v>938.63900869999998</v>
      </c>
    </row>
    <row r="174" spans="1:39" ht="15" x14ac:dyDescent="0.25">
      <c r="A174" t="s">
        <v>337</v>
      </c>
      <c r="B174">
        <v>1564085.7</v>
      </c>
      <c r="C174">
        <v>0.30278536633916697</v>
      </c>
      <c r="D174">
        <v>1442590.1</v>
      </c>
      <c r="E174">
        <v>4.0111959398492101E-3</v>
      </c>
      <c r="F174">
        <v>0.78279211459486397</v>
      </c>
      <c r="G174">
        <v>135.052631578947</v>
      </c>
      <c r="H174">
        <v>119.65349999999999</v>
      </c>
      <c r="I174">
        <v>7.7054999999999998</v>
      </c>
      <c r="J174">
        <v>-22.044</v>
      </c>
      <c r="K174">
        <v>12449.3790245296</v>
      </c>
      <c r="L174">
        <v>3755.7700806500002</v>
      </c>
      <c r="M174">
        <v>4547.7351922304597</v>
      </c>
      <c r="N174">
        <v>0.27728032250040402</v>
      </c>
      <c r="O174">
        <v>0.147038826656403</v>
      </c>
      <c r="P174">
        <v>1.9463376013514899E-2</v>
      </c>
      <c r="Q174">
        <v>10281.3825534261</v>
      </c>
      <c r="R174">
        <v>237.15649999999999</v>
      </c>
      <c r="S174">
        <v>69434.741227838997</v>
      </c>
      <c r="T174">
        <v>15.175422136859</v>
      </c>
      <c r="U174">
        <v>15.8366735917</v>
      </c>
      <c r="V174">
        <v>26.56</v>
      </c>
      <c r="W174">
        <v>141.407006048569</v>
      </c>
      <c r="X174">
        <v>0.119208479091664</v>
      </c>
      <c r="Y174">
        <v>0.16566177504052301</v>
      </c>
      <c r="Z174">
        <v>0.29147125240954702</v>
      </c>
      <c r="AA174">
        <v>1912.43321496318</v>
      </c>
      <c r="AB174">
        <v>0.51808692350018104</v>
      </c>
      <c r="AC174">
        <v>8.7708310673144899E-2</v>
      </c>
      <c r="AD174">
        <v>0.27541274165518198</v>
      </c>
      <c r="AE174">
        <v>0.88286810419963302</v>
      </c>
      <c r="AF174">
        <v>27.85</v>
      </c>
      <c r="AG174">
        <v>0.107552382785207</v>
      </c>
      <c r="AH174">
        <v>48.817999999999998</v>
      </c>
      <c r="AI174">
        <v>3.0872143266384602</v>
      </c>
      <c r="AJ174">
        <v>12581.3115000001</v>
      </c>
      <c r="AK174">
        <v>0.39130235214300502</v>
      </c>
      <c r="AL174">
        <v>46757005.262999997</v>
      </c>
      <c r="AM174">
        <v>3755.7700806500002</v>
      </c>
    </row>
    <row r="175" spans="1:39" ht="15" x14ac:dyDescent="0.25">
      <c r="A175" t="s">
        <v>338</v>
      </c>
      <c r="B175">
        <v>424598.65</v>
      </c>
      <c r="C175">
        <v>0.413676588321026</v>
      </c>
      <c r="D175">
        <v>418185.25</v>
      </c>
      <c r="E175">
        <v>5.4972505391220798E-3</v>
      </c>
      <c r="F175">
        <v>0.69489688615136502</v>
      </c>
      <c r="G175">
        <v>63.9</v>
      </c>
      <c r="H175">
        <v>38.686999999999998</v>
      </c>
      <c r="I175">
        <v>2.2454999999999998</v>
      </c>
      <c r="J175">
        <v>58.052</v>
      </c>
      <c r="K175">
        <v>11902.346451018</v>
      </c>
      <c r="L175">
        <v>1261.8362996999999</v>
      </c>
      <c r="M175">
        <v>1529.90234399823</v>
      </c>
      <c r="N175">
        <v>0.35496897918255399</v>
      </c>
      <c r="O175">
        <v>0.144504945287556</v>
      </c>
      <c r="P175">
        <v>2.3750835989680501E-3</v>
      </c>
      <c r="Q175">
        <v>9816.8441027745594</v>
      </c>
      <c r="R175">
        <v>85.291499999999999</v>
      </c>
      <c r="S175">
        <v>58106.898366191199</v>
      </c>
      <c r="T175">
        <v>15.833934213843101</v>
      </c>
      <c r="U175">
        <v>14.794396859007101</v>
      </c>
      <c r="V175">
        <v>10.1</v>
      </c>
      <c r="W175">
        <v>124.93428709901001</v>
      </c>
      <c r="X175">
        <v>0.10999886332445299</v>
      </c>
      <c r="Y175">
        <v>0.18218587863102101</v>
      </c>
      <c r="Z175">
        <v>0.29684165240242699</v>
      </c>
      <c r="AA175">
        <v>187.560224774218</v>
      </c>
      <c r="AB175">
        <v>6.0527237722688501</v>
      </c>
      <c r="AC175">
        <v>1.20415722843128</v>
      </c>
      <c r="AD175">
        <v>3.0480270042333202</v>
      </c>
      <c r="AE175">
        <v>1.4768143176014801</v>
      </c>
      <c r="AF175">
        <v>91.5</v>
      </c>
      <c r="AG175">
        <v>7.6936668918702406E-2</v>
      </c>
      <c r="AH175">
        <v>6.3140000000000001</v>
      </c>
      <c r="AI175">
        <v>3.6436400426741602</v>
      </c>
      <c r="AJ175">
        <v>-13258.916500000099</v>
      </c>
      <c r="AK175">
        <v>0.42649021387424102</v>
      </c>
      <c r="AL175">
        <v>15018812.8035</v>
      </c>
      <c r="AM175">
        <v>1261.8362996999999</v>
      </c>
    </row>
    <row r="176" spans="1:39" ht="15" x14ac:dyDescent="0.25">
      <c r="A176" t="s">
        <v>339</v>
      </c>
      <c r="B176">
        <v>302580.45</v>
      </c>
      <c r="C176">
        <v>0.44573258605567301</v>
      </c>
      <c r="D176">
        <v>227405.35</v>
      </c>
      <c r="E176">
        <v>4.2509169071492303E-3</v>
      </c>
      <c r="F176">
        <v>0.71376334787009199</v>
      </c>
      <c r="G176">
        <v>78.3888888888889</v>
      </c>
      <c r="H176">
        <v>38.273000000000003</v>
      </c>
      <c r="I176">
        <v>2.903</v>
      </c>
      <c r="J176">
        <v>31.747</v>
      </c>
      <c r="K176">
        <v>11559.1414861295</v>
      </c>
      <c r="L176">
        <v>1405.7135074</v>
      </c>
      <c r="M176">
        <v>1621.5020872197399</v>
      </c>
      <c r="N176">
        <v>0.19474352971562001</v>
      </c>
      <c r="O176">
        <v>0.118889983321789</v>
      </c>
      <c r="P176">
        <v>8.9214217078953002E-3</v>
      </c>
      <c r="Q176">
        <v>10020.857480893201</v>
      </c>
      <c r="R176">
        <v>89.482500000000002</v>
      </c>
      <c r="S176">
        <v>62849.446014583897</v>
      </c>
      <c r="T176">
        <v>16.349006789036999</v>
      </c>
      <c r="U176">
        <v>15.7093678361691</v>
      </c>
      <c r="V176">
        <v>9.9614999999999991</v>
      </c>
      <c r="W176">
        <v>141.114642112132</v>
      </c>
      <c r="X176">
        <v>0.113969075482469</v>
      </c>
      <c r="Y176">
        <v>0.16582379626708499</v>
      </c>
      <c r="Z176">
        <v>0.28579090255884099</v>
      </c>
      <c r="AA176">
        <v>158.01253159389</v>
      </c>
      <c r="AB176">
        <v>7.0136852904292599</v>
      </c>
      <c r="AC176">
        <v>1.2421074588618299</v>
      </c>
      <c r="AD176">
        <v>3.24211369422027</v>
      </c>
      <c r="AE176">
        <v>1.1308220409866501</v>
      </c>
      <c r="AF176">
        <v>49.6</v>
      </c>
      <c r="AG176">
        <v>0.13946812625984201</v>
      </c>
      <c r="AH176">
        <v>8.3834999999999997</v>
      </c>
      <c r="AI176">
        <v>3.1484445121226798</v>
      </c>
      <c r="AJ176">
        <v>42621.2069999999</v>
      </c>
      <c r="AK176">
        <v>0.44892781179580599</v>
      </c>
      <c r="AL176">
        <v>16248841.321</v>
      </c>
      <c r="AM176">
        <v>1405.7135074</v>
      </c>
    </row>
    <row r="177" spans="1:39" ht="15" x14ac:dyDescent="0.25">
      <c r="A177" t="s">
        <v>340</v>
      </c>
      <c r="B177">
        <v>481833.65</v>
      </c>
      <c r="C177">
        <v>0.485130875609184</v>
      </c>
      <c r="D177">
        <v>431842.7</v>
      </c>
      <c r="E177">
        <v>4.4070583284061497E-3</v>
      </c>
      <c r="F177">
        <v>0.66565043967817294</v>
      </c>
      <c r="G177">
        <v>40.35</v>
      </c>
      <c r="H177">
        <v>21.603999999999999</v>
      </c>
      <c r="I177">
        <v>0.14899999999999999</v>
      </c>
      <c r="J177">
        <v>47.204000000000001</v>
      </c>
      <c r="K177">
        <v>13298.615103067499</v>
      </c>
      <c r="L177">
        <v>753.04816229999994</v>
      </c>
      <c r="M177">
        <v>904.09062558678295</v>
      </c>
      <c r="N177">
        <v>0.40331727856870397</v>
      </c>
      <c r="O177">
        <v>0.15642156032919699</v>
      </c>
      <c r="P177">
        <v>1.2172176308091599E-3</v>
      </c>
      <c r="Q177">
        <v>11076.8736906218</v>
      </c>
      <c r="R177">
        <v>56.408499999999997</v>
      </c>
      <c r="S177">
        <v>55487.5961867449</v>
      </c>
      <c r="T177">
        <v>14.525293173901099</v>
      </c>
      <c r="U177">
        <v>13.3499058173857</v>
      </c>
      <c r="V177">
        <v>7.1740000000000004</v>
      </c>
      <c r="W177">
        <v>104.96907754390899</v>
      </c>
      <c r="X177">
        <v>0.11496333933609899</v>
      </c>
      <c r="Y177">
        <v>0.184981746436443</v>
      </c>
      <c r="Z177">
        <v>0.304495368698039</v>
      </c>
      <c r="AA177">
        <v>189.039701743921</v>
      </c>
      <c r="AB177">
        <v>7.6135806990924202</v>
      </c>
      <c r="AC177">
        <v>1.32786184986934</v>
      </c>
      <c r="AD177">
        <v>3.6446187410435802</v>
      </c>
      <c r="AE177">
        <v>1.33888262697555</v>
      </c>
      <c r="AF177">
        <v>79.3</v>
      </c>
      <c r="AG177">
        <v>0.20872011943660099</v>
      </c>
      <c r="AH177">
        <v>3.875</v>
      </c>
      <c r="AI177">
        <v>3.4268256483784998</v>
      </c>
      <c r="AJ177">
        <v>4464.5339999999896</v>
      </c>
      <c r="AK177">
        <v>0.46441990441539599</v>
      </c>
      <c r="AL177">
        <v>10014497.6645</v>
      </c>
      <c r="AM177">
        <v>753.04816229999994</v>
      </c>
    </row>
    <row r="178" spans="1:39" ht="15" x14ac:dyDescent="0.25">
      <c r="A178" t="s">
        <v>341</v>
      </c>
      <c r="B178">
        <v>665499.05000000005</v>
      </c>
      <c r="C178">
        <v>0.42529359624340601</v>
      </c>
      <c r="D178">
        <v>570140.55000000005</v>
      </c>
      <c r="E178">
        <v>2.5021582022792602E-3</v>
      </c>
      <c r="F178">
        <v>0.64609998212154296</v>
      </c>
      <c r="G178">
        <v>30.2631578947368</v>
      </c>
      <c r="H178">
        <v>41.691499999999998</v>
      </c>
      <c r="I178">
        <v>2.2565</v>
      </c>
      <c r="J178">
        <v>5.8005000000000102</v>
      </c>
      <c r="K178">
        <v>12717.4128918928</v>
      </c>
      <c r="L178">
        <v>1002.04594805</v>
      </c>
      <c r="M178">
        <v>1272.4053310413001</v>
      </c>
      <c r="N178">
        <v>0.520009258970627</v>
      </c>
      <c r="O178">
        <v>0.17168200877891901</v>
      </c>
      <c r="P178">
        <v>1.9490823288100801E-3</v>
      </c>
      <c r="Q178">
        <v>10015.230011313401</v>
      </c>
      <c r="R178">
        <v>72.411000000000001</v>
      </c>
      <c r="S178">
        <v>55685.560867824002</v>
      </c>
      <c r="T178">
        <v>14.7567358550496</v>
      </c>
      <c r="U178">
        <v>13.8383111412631</v>
      </c>
      <c r="V178">
        <v>9.6184999999999992</v>
      </c>
      <c r="W178">
        <v>104.179024593232</v>
      </c>
      <c r="X178">
        <v>0.11303667748938701</v>
      </c>
      <c r="Y178">
        <v>0.18087529234012001</v>
      </c>
      <c r="Z178">
        <v>0.295795587381596</v>
      </c>
      <c r="AA178">
        <v>222.37897417143299</v>
      </c>
      <c r="AB178">
        <v>5.7620087962359401</v>
      </c>
      <c r="AC178">
        <v>1.3555081238743001</v>
      </c>
      <c r="AD178">
        <v>2.7710661862790702</v>
      </c>
      <c r="AE178">
        <v>0.95976371477091504</v>
      </c>
      <c r="AF178">
        <v>32.799999999999997</v>
      </c>
      <c r="AG178">
        <v>6.4894335613625106E-2</v>
      </c>
      <c r="AH178">
        <v>9.9657894736842092</v>
      </c>
      <c r="AI178">
        <v>3.0653370252754999</v>
      </c>
      <c r="AJ178">
        <v>51673.197999999997</v>
      </c>
      <c r="AK178">
        <v>0.462616566094257</v>
      </c>
      <c r="AL178">
        <v>12743432.058</v>
      </c>
      <c r="AM178">
        <v>1002.04594805</v>
      </c>
    </row>
    <row r="179" spans="1:39" ht="15" x14ac:dyDescent="0.25">
      <c r="A179" t="s">
        <v>342</v>
      </c>
      <c r="B179">
        <v>984863.85</v>
      </c>
      <c r="C179">
        <v>0.507289728081467</v>
      </c>
      <c r="D179">
        <v>833232.05</v>
      </c>
      <c r="E179">
        <v>3.4794011705536702E-3</v>
      </c>
      <c r="F179">
        <v>0.68346212931137496</v>
      </c>
      <c r="G179">
        <v>76.894736842105303</v>
      </c>
      <c r="H179">
        <v>39.808</v>
      </c>
      <c r="I179">
        <v>1.8380000000000001</v>
      </c>
      <c r="J179">
        <v>-33.247499999999903</v>
      </c>
      <c r="K179">
        <v>13082.200546480801</v>
      </c>
      <c r="L179">
        <v>1382.46490705</v>
      </c>
      <c r="M179">
        <v>1713.5561559576399</v>
      </c>
      <c r="N179">
        <v>0.49710868470901798</v>
      </c>
      <c r="O179">
        <v>0.16405823163639799</v>
      </c>
      <c r="P179">
        <v>4.0436010140240198E-3</v>
      </c>
      <c r="Q179">
        <v>10554.4735721792</v>
      </c>
      <c r="R179">
        <v>97.837999999999994</v>
      </c>
      <c r="S179">
        <v>57725.995788957203</v>
      </c>
      <c r="T179">
        <v>14.9471575461477</v>
      </c>
      <c r="U179">
        <v>14.1301427569043</v>
      </c>
      <c r="V179">
        <v>13.2865</v>
      </c>
      <c r="W179">
        <v>104.050344865089</v>
      </c>
      <c r="X179">
        <v>0.107557609858251</v>
      </c>
      <c r="Y179">
        <v>0.202436298479135</v>
      </c>
      <c r="Z179">
        <v>0.31301813259960598</v>
      </c>
      <c r="AA179">
        <v>180.93424919823499</v>
      </c>
      <c r="AB179">
        <v>7.3845669372869303</v>
      </c>
      <c r="AC179">
        <v>1.22033466094843</v>
      </c>
      <c r="AD179">
        <v>3.5950055040223199</v>
      </c>
      <c r="AE179">
        <v>1.6815824529504999</v>
      </c>
      <c r="AF179">
        <v>198.55</v>
      </c>
      <c r="AG179">
        <v>6.6198270073726403E-2</v>
      </c>
      <c r="AH179">
        <v>3.367</v>
      </c>
      <c r="AI179">
        <v>3.48931301810418</v>
      </c>
      <c r="AJ179">
        <v>18609.488000000099</v>
      </c>
      <c r="AK179">
        <v>0.48818679423209499</v>
      </c>
      <c r="AL179">
        <v>18085683.162500001</v>
      </c>
      <c r="AM179">
        <v>1382.46490705</v>
      </c>
    </row>
    <row r="180" spans="1:39" ht="15" x14ac:dyDescent="0.25">
      <c r="A180" t="s">
        <v>344</v>
      </c>
      <c r="B180">
        <v>1166695.5</v>
      </c>
      <c r="C180">
        <v>0.50716311023664096</v>
      </c>
      <c r="D180">
        <v>1143167.1499999999</v>
      </c>
      <c r="E180">
        <v>4.3441969260113204E-3</v>
      </c>
      <c r="F180">
        <v>0.62993525526444205</v>
      </c>
      <c r="G180">
        <v>48.15</v>
      </c>
      <c r="H180">
        <v>27.7225</v>
      </c>
      <c r="I180">
        <v>0.9405</v>
      </c>
      <c r="J180">
        <v>39.031500000000001</v>
      </c>
      <c r="K180">
        <v>12753.467361597601</v>
      </c>
      <c r="L180">
        <v>1058.1666518500001</v>
      </c>
      <c r="M180">
        <v>1279.6148839161899</v>
      </c>
      <c r="N180">
        <v>0.423338163621793</v>
      </c>
      <c r="O180">
        <v>0.158509428412583</v>
      </c>
      <c r="P180">
        <v>1.26878549579383E-3</v>
      </c>
      <c r="Q180">
        <v>10546.37143341</v>
      </c>
      <c r="R180">
        <v>74.883499999999998</v>
      </c>
      <c r="S180">
        <v>56381.854373793998</v>
      </c>
      <c r="T180">
        <v>14.800990872488599</v>
      </c>
      <c r="U180">
        <v>14.130838593949299</v>
      </c>
      <c r="V180">
        <v>10.194000000000001</v>
      </c>
      <c r="W180">
        <v>103.80288913576599</v>
      </c>
      <c r="X180">
        <v>0.10780900208849099</v>
      </c>
      <c r="Y180">
        <v>0.21051257692155401</v>
      </c>
      <c r="Z180">
        <v>0.324964833588128</v>
      </c>
      <c r="AA180">
        <v>179.779715857996</v>
      </c>
      <c r="AB180">
        <v>8.1092181485295391</v>
      </c>
      <c r="AC180">
        <v>1.32912022588678</v>
      </c>
      <c r="AD180">
        <v>3.6919507335327699</v>
      </c>
      <c r="AE180">
        <v>1.6440262423035801</v>
      </c>
      <c r="AF180">
        <v>124.45</v>
      </c>
      <c r="AG180">
        <v>0.14954516092594999</v>
      </c>
      <c r="AH180">
        <v>4.1844999999999999</v>
      </c>
      <c r="AI180">
        <v>3.2506181922809398</v>
      </c>
      <c r="AJ180">
        <v>29530.185500000101</v>
      </c>
      <c r="AK180">
        <v>0.51405996414657396</v>
      </c>
      <c r="AL180">
        <v>13495293.8575</v>
      </c>
      <c r="AM180">
        <v>1058.1666518500001</v>
      </c>
    </row>
    <row r="181" spans="1:39" ht="15" x14ac:dyDescent="0.25">
      <c r="A181" t="s">
        <v>346</v>
      </c>
      <c r="B181">
        <v>645455.44999999995</v>
      </c>
      <c r="C181">
        <v>0.45348884980353699</v>
      </c>
      <c r="D181">
        <v>690653.85</v>
      </c>
      <c r="E181">
        <v>3.2587474769749198E-3</v>
      </c>
      <c r="F181">
        <v>0.69097964954747804</v>
      </c>
      <c r="G181">
        <v>52.789473684210499</v>
      </c>
      <c r="H181">
        <v>31.22</v>
      </c>
      <c r="I181">
        <v>2.7</v>
      </c>
      <c r="J181">
        <v>35.393000000000001</v>
      </c>
      <c r="K181">
        <v>12513.1740164496</v>
      </c>
      <c r="L181">
        <v>975.10135190000005</v>
      </c>
      <c r="M181">
        <v>1159.1261164028599</v>
      </c>
      <c r="N181">
        <v>0.321224599309265</v>
      </c>
      <c r="O181">
        <v>0.13688247307823301</v>
      </c>
      <c r="P181">
        <v>4.7540405835427499E-3</v>
      </c>
      <c r="Q181">
        <v>10526.5619740029</v>
      </c>
      <c r="R181">
        <v>67.652000000000001</v>
      </c>
      <c r="S181">
        <v>58146.269267723001</v>
      </c>
      <c r="T181">
        <v>15.241234553302199</v>
      </c>
      <c r="U181">
        <v>14.413488912375101</v>
      </c>
      <c r="V181">
        <v>8.7970000000000006</v>
      </c>
      <c r="W181">
        <v>110.844759793111</v>
      </c>
      <c r="X181">
        <v>0.116982834889114</v>
      </c>
      <c r="Y181">
        <v>0.17298174468387401</v>
      </c>
      <c r="Z181">
        <v>0.29505134776654601</v>
      </c>
      <c r="AA181">
        <v>196.548645560338</v>
      </c>
      <c r="AB181">
        <v>6.2296582998030097</v>
      </c>
      <c r="AC181">
        <v>1.2742121788204199</v>
      </c>
      <c r="AD181">
        <v>2.9064450834403601</v>
      </c>
      <c r="AE181">
        <v>1.14942289730312</v>
      </c>
      <c r="AF181">
        <v>58.55</v>
      </c>
      <c r="AG181">
        <v>6.9960282598004395E-2</v>
      </c>
      <c r="AH181">
        <v>5.2350000000000003</v>
      </c>
      <c r="AI181">
        <v>3.45074318404833</v>
      </c>
      <c r="AJ181">
        <v>-516.21649999997999</v>
      </c>
      <c r="AK181">
        <v>0.43598544825276597</v>
      </c>
      <c r="AL181">
        <v>12201612.9</v>
      </c>
      <c r="AM181">
        <v>975.10135190000005</v>
      </c>
    </row>
    <row r="182" spans="1:39" ht="15" x14ac:dyDescent="0.25">
      <c r="A182" t="s">
        <v>348</v>
      </c>
      <c r="B182">
        <v>1688264.9</v>
      </c>
      <c r="C182">
        <v>0.53164620708073795</v>
      </c>
      <c r="D182">
        <v>1514634.85</v>
      </c>
      <c r="E182">
        <v>4.0278579183209897E-3</v>
      </c>
      <c r="F182">
        <v>0.65033470040379404</v>
      </c>
      <c r="G182">
        <v>84.4</v>
      </c>
      <c r="H182">
        <v>49.886000000000003</v>
      </c>
      <c r="I182">
        <v>1.6405000000000001</v>
      </c>
      <c r="J182">
        <v>0.41049999999998499</v>
      </c>
      <c r="K182">
        <v>12865.1425116223</v>
      </c>
      <c r="L182">
        <v>1641.0432428500001</v>
      </c>
      <c r="M182">
        <v>2032.8942176108901</v>
      </c>
      <c r="N182">
        <v>0.48295901512842898</v>
      </c>
      <c r="O182">
        <v>0.16494607590589999</v>
      </c>
      <c r="P182">
        <v>1.2827358810753801E-3</v>
      </c>
      <c r="Q182">
        <v>10385.3191199549</v>
      </c>
      <c r="R182">
        <v>116.4335</v>
      </c>
      <c r="S182">
        <v>57770.458901432998</v>
      </c>
      <c r="T182">
        <v>14.6525699218867</v>
      </c>
      <c r="U182">
        <v>14.094253310688099</v>
      </c>
      <c r="V182">
        <v>13.878</v>
      </c>
      <c r="W182">
        <v>118.24781977590401</v>
      </c>
      <c r="X182">
        <v>0.10638831382457301</v>
      </c>
      <c r="Y182">
        <v>0.20416998323966801</v>
      </c>
      <c r="Z182">
        <v>0.31456987975036399</v>
      </c>
      <c r="AA182">
        <v>191.45866592421001</v>
      </c>
      <c r="AB182">
        <v>7.0265892649381998</v>
      </c>
      <c r="AC182">
        <v>1.3071426432154001</v>
      </c>
      <c r="AD182">
        <v>3.3320576943489502</v>
      </c>
      <c r="AE182">
        <v>1.5684440165673099</v>
      </c>
      <c r="AF182">
        <v>204.25</v>
      </c>
      <c r="AG182">
        <v>7.0770997450730899E-2</v>
      </c>
      <c r="AH182">
        <v>3.9750000000000001</v>
      </c>
      <c r="AI182">
        <v>3.3500239039593498</v>
      </c>
      <c r="AJ182">
        <v>8557.5280000000494</v>
      </c>
      <c r="AK182">
        <v>0.46698055101027303</v>
      </c>
      <c r="AL182">
        <v>21112255.186999999</v>
      </c>
      <c r="AM182">
        <v>1641.0432428500001</v>
      </c>
    </row>
    <row r="183" spans="1:39" ht="15" x14ac:dyDescent="0.25">
      <c r="A183" t="s">
        <v>350</v>
      </c>
      <c r="B183">
        <v>1442207.35</v>
      </c>
      <c r="C183">
        <v>0.39145465747390701</v>
      </c>
      <c r="D183">
        <v>1958362.6</v>
      </c>
      <c r="E183">
        <v>3.0057606177501502E-3</v>
      </c>
      <c r="F183">
        <v>0.77225650086543596</v>
      </c>
      <c r="G183">
        <v>84.157894736842096</v>
      </c>
      <c r="H183">
        <v>31.114999999999998</v>
      </c>
      <c r="I183">
        <v>0.05</v>
      </c>
      <c r="J183">
        <v>-10.563000000000001</v>
      </c>
      <c r="K183">
        <v>14003.7431814669</v>
      </c>
      <c r="L183">
        <v>2876.7185334999999</v>
      </c>
      <c r="M183">
        <v>3343.8212534336699</v>
      </c>
      <c r="N183">
        <v>6.7235905232853693E-2</v>
      </c>
      <c r="O183">
        <v>0.119045743200792</v>
      </c>
      <c r="P183">
        <v>1.40742226180676E-2</v>
      </c>
      <c r="Q183">
        <v>12047.542166655199</v>
      </c>
      <c r="R183">
        <v>185.34</v>
      </c>
      <c r="S183">
        <v>78446.276232869306</v>
      </c>
      <c r="T183">
        <v>16.452195964173999</v>
      </c>
      <c r="U183">
        <v>15.5213042705298</v>
      </c>
      <c r="V183">
        <v>18.864999999999998</v>
      </c>
      <c r="W183">
        <v>152.48971818181801</v>
      </c>
      <c r="X183">
        <v>0.115725794975042</v>
      </c>
      <c r="Y183">
        <v>0.14746703059208399</v>
      </c>
      <c r="Z183">
        <v>0.267726891108585</v>
      </c>
      <c r="AA183">
        <v>158.43122804422899</v>
      </c>
      <c r="AB183">
        <v>7.8152609053342603</v>
      </c>
      <c r="AC183">
        <v>1.3964457988549099</v>
      </c>
      <c r="AD183">
        <v>3.5057750595952402</v>
      </c>
      <c r="AE183">
        <v>0.582117888162618</v>
      </c>
      <c r="AF183">
        <v>17.95</v>
      </c>
      <c r="AG183">
        <v>0.19059798776797601</v>
      </c>
      <c r="AH183">
        <v>42.864117647058798</v>
      </c>
      <c r="AI183">
        <v>4.6365479416686002</v>
      </c>
      <c r="AJ183">
        <v>-86298.327222222506</v>
      </c>
      <c r="AK183">
        <v>0.244954061609757</v>
      </c>
      <c r="AL183">
        <v>40284827.548500001</v>
      </c>
      <c r="AM183">
        <v>2876.7185334999999</v>
      </c>
    </row>
    <row r="184" spans="1:39" ht="15" x14ac:dyDescent="0.25">
      <c r="A184" t="s">
        <v>351</v>
      </c>
      <c r="B184">
        <v>384027.45</v>
      </c>
      <c r="C184">
        <v>0.42120135623794702</v>
      </c>
      <c r="D184">
        <v>421938.1</v>
      </c>
      <c r="E184">
        <v>1.02608398613999E-2</v>
      </c>
      <c r="F184">
        <v>0.70640082422648998</v>
      </c>
      <c r="G184">
        <v>59.7368421052632</v>
      </c>
      <c r="H184">
        <v>38.660499999999999</v>
      </c>
      <c r="I184">
        <v>0.75</v>
      </c>
      <c r="J184">
        <v>33.864000000000097</v>
      </c>
      <c r="K184">
        <v>11910.4693672552</v>
      </c>
      <c r="L184">
        <v>1237.7338705499999</v>
      </c>
      <c r="M184">
        <v>1498.5596143999901</v>
      </c>
      <c r="N184">
        <v>0.37925824494194998</v>
      </c>
      <c r="O184">
        <v>0.14747303062724601</v>
      </c>
      <c r="P184">
        <v>2.4969578869379E-3</v>
      </c>
      <c r="Q184">
        <v>9837.4407052885399</v>
      </c>
      <c r="R184">
        <v>83.619</v>
      </c>
      <c r="S184">
        <v>58944.072118776799</v>
      </c>
      <c r="T184">
        <v>15.6860282950047</v>
      </c>
      <c r="U184">
        <v>14.8020649678901</v>
      </c>
      <c r="V184">
        <v>10.5185</v>
      </c>
      <c r="W184">
        <v>117.672089228502</v>
      </c>
      <c r="X184">
        <v>0.120562610252162</v>
      </c>
      <c r="Y184">
        <v>0.17865770829891101</v>
      </c>
      <c r="Z184">
        <v>0.30430582922288302</v>
      </c>
      <c r="AA184">
        <v>200.09660872409299</v>
      </c>
      <c r="AB184">
        <v>5.4152369185397999</v>
      </c>
      <c r="AC184">
        <v>1.08428411449517</v>
      </c>
      <c r="AD184">
        <v>2.9760187950442201</v>
      </c>
      <c r="AE184">
        <v>1.1010478909393</v>
      </c>
      <c r="AF184">
        <v>52.05</v>
      </c>
      <c r="AG184">
        <v>0.13050252107379601</v>
      </c>
      <c r="AH184">
        <v>8.1615000000000002</v>
      </c>
      <c r="AI184">
        <v>3.35113336471965</v>
      </c>
      <c r="AJ184">
        <v>11393.361999999999</v>
      </c>
      <c r="AK184">
        <v>0.42874164485758798</v>
      </c>
      <c r="AL184">
        <v>14741991.35</v>
      </c>
      <c r="AM184">
        <v>1237.7338705499999</v>
      </c>
    </row>
    <row r="185" spans="1:39" ht="15" x14ac:dyDescent="0.25">
      <c r="A185" t="s">
        <v>352</v>
      </c>
      <c r="B185">
        <v>936238.05</v>
      </c>
      <c r="C185">
        <v>0.41645789297946401</v>
      </c>
      <c r="D185">
        <v>951685.4</v>
      </c>
      <c r="E185">
        <v>3.3363545121540199E-3</v>
      </c>
      <c r="F185">
        <v>0.70914816970680605</v>
      </c>
      <c r="G185">
        <v>80.684210526315795</v>
      </c>
      <c r="H185">
        <v>61.564</v>
      </c>
      <c r="I185">
        <v>7.6535000000000002</v>
      </c>
      <c r="J185">
        <v>24.575999999999901</v>
      </c>
      <c r="K185">
        <v>12011.701298729</v>
      </c>
      <c r="L185">
        <v>1904.23177085</v>
      </c>
      <c r="M185">
        <v>2309.1997537771199</v>
      </c>
      <c r="N185">
        <v>0.42170841858265401</v>
      </c>
      <c r="O185">
        <v>0.148174436126571</v>
      </c>
      <c r="P185">
        <v>8.5321217452157608E-3</v>
      </c>
      <c r="Q185">
        <v>9905.1904009546506</v>
      </c>
      <c r="R185">
        <v>125.2105</v>
      </c>
      <c r="S185">
        <v>62337.862140156001</v>
      </c>
      <c r="T185">
        <v>15.0546479728138</v>
      </c>
      <c r="U185">
        <v>15.2082434847716</v>
      </c>
      <c r="V185">
        <v>14.0725</v>
      </c>
      <c r="W185">
        <v>135.31581246047301</v>
      </c>
      <c r="X185">
        <v>0.11022377076162</v>
      </c>
      <c r="Y185">
        <v>0.17475454269729801</v>
      </c>
      <c r="Z185">
        <v>0.29381874674860597</v>
      </c>
      <c r="AA185">
        <v>186.035311154309</v>
      </c>
      <c r="AB185">
        <v>5.8727378421746996</v>
      </c>
      <c r="AC185">
        <v>1.2305455910421399</v>
      </c>
      <c r="AD185">
        <v>2.7588988476782301</v>
      </c>
      <c r="AE185">
        <v>1.27124604604375</v>
      </c>
      <c r="AF185">
        <v>88.4</v>
      </c>
      <c r="AG185">
        <v>7.2092639870799599E-2</v>
      </c>
      <c r="AH185">
        <v>8.9757894736842108</v>
      </c>
      <c r="AI185">
        <v>3.3238248328187798</v>
      </c>
      <c r="AJ185">
        <v>32437.601499999899</v>
      </c>
      <c r="AK185">
        <v>0.48831634585370398</v>
      </c>
      <c r="AL185">
        <v>22873063.234999999</v>
      </c>
      <c r="AM185">
        <v>1904.23177085</v>
      </c>
    </row>
    <row r="186" spans="1:39" ht="15" x14ac:dyDescent="0.25">
      <c r="A186" t="s">
        <v>353</v>
      </c>
      <c r="B186">
        <v>909776.9</v>
      </c>
      <c r="C186">
        <v>0.50308938444639695</v>
      </c>
      <c r="D186">
        <v>913481.45</v>
      </c>
      <c r="E186">
        <v>9.5987556568177205E-4</v>
      </c>
      <c r="F186">
        <v>0.69581855907999601</v>
      </c>
      <c r="G186">
        <v>63.7777777777778</v>
      </c>
      <c r="H186">
        <v>43.3215</v>
      </c>
      <c r="I186">
        <v>2.7454999999999998</v>
      </c>
      <c r="J186">
        <v>47.859000000000002</v>
      </c>
      <c r="K186">
        <v>11345.885374846799</v>
      </c>
      <c r="L186">
        <v>1371.4594804999999</v>
      </c>
      <c r="M186">
        <v>1603.0712689592301</v>
      </c>
      <c r="N186">
        <v>0.27195711463091998</v>
      </c>
      <c r="O186">
        <v>0.13059913157966599</v>
      </c>
      <c r="P186">
        <v>3.3671979490902601E-3</v>
      </c>
      <c r="Q186">
        <v>9706.6314912514208</v>
      </c>
      <c r="R186">
        <v>87.992999999999995</v>
      </c>
      <c r="S186">
        <v>60375.513347652697</v>
      </c>
      <c r="T186">
        <v>15.2483720295933</v>
      </c>
      <c r="U186">
        <v>15.586006619844801</v>
      </c>
      <c r="V186">
        <v>10.4925</v>
      </c>
      <c r="W186">
        <v>130.70855187038401</v>
      </c>
      <c r="X186">
        <v>0.114561539903818</v>
      </c>
      <c r="Y186">
        <v>0.16384767454417501</v>
      </c>
      <c r="Z186">
        <v>0.28311086395014401</v>
      </c>
      <c r="AA186">
        <v>167.63969571757201</v>
      </c>
      <c r="AB186">
        <v>7.0019824362508896</v>
      </c>
      <c r="AC186">
        <v>1.1876565741403</v>
      </c>
      <c r="AD186">
        <v>3.3053610102689701</v>
      </c>
      <c r="AE186">
        <v>1.12892545952673</v>
      </c>
      <c r="AF186">
        <v>51.6</v>
      </c>
      <c r="AG186">
        <v>0.13853678140304801</v>
      </c>
      <c r="AH186">
        <v>8.9365000000000006</v>
      </c>
      <c r="AI186">
        <v>3.2382127765131599</v>
      </c>
      <c r="AJ186">
        <v>33936.207999999999</v>
      </c>
      <c r="AK186">
        <v>0.41923242060943799</v>
      </c>
      <c r="AL186">
        <v>15560422.062000001</v>
      </c>
      <c r="AM186">
        <v>1371.4594804999999</v>
      </c>
    </row>
    <row r="187" spans="1:39" ht="15" x14ac:dyDescent="0.25">
      <c r="A187" t="s">
        <v>354</v>
      </c>
      <c r="B187">
        <v>1038167.45</v>
      </c>
      <c r="C187">
        <v>0.46984480975151599</v>
      </c>
      <c r="D187">
        <v>1056258.45</v>
      </c>
      <c r="E187">
        <v>8.3920267334069796E-3</v>
      </c>
      <c r="F187">
        <v>0.70470562758725397</v>
      </c>
      <c r="G187">
        <v>43.7368421052632</v>
      </c>
      <c r="H187">
        <v>39.034500000000001</v>
      </c>
      <c r="I187">
        <v>0.34250000000000003</v>
      </c>
      <c r="J187">
        <v>74.430999999999997</v>
      </c>
      <c r="K187">
        <v>11464.4082089736</v>
      </c>
      <c r="L187">
        <v>1345.8748932999999</v>
      </c>
      <c r="M187">
        <v>1607.15670395334</v>
      </c>
      <c r="N187">
        <v>0.35441542298959799</v>
      </c>
      <c r="O187">
        <v>0.13436018555678</v>
      </c>
      <c r="P187">
        <v>3.8547341776168898E-3</v>
      </c>
      <c r="Q187">
        <v>9600.5941032667306</v>
      </c>
      <c r="R187">
        <v>86.024000000000001</v>
      </c>
      <c r="S187">
        <v>60347.132137542998</v>
      </c>
      <c r="T187">
        <v>14.974309495024601</v>
      </c>
      <c r="U187">
        <v>15.645341919696801</v>
      </c>
      <c r="V187">
        <v>10.673999999999999</v>
      </c>
      <c r="W187">
        <v>126.089085000937</v>
      </c>
      <c r="X187">
        <v>0.115258944928923</v>
      </c>
      <c r="Y187">
        <v>0.15676346385914999</v>
      </c>
      <c r="Z187">
        <v>0.27637146993707101</v>
      </c>
      <c r="AA187">
        <v>175.22516481584501</v>
      </c>
      <c r="AB187">
        <v>6.55916714564637</v>
      </c>
      <c r="AC187">
        <v>1.1789316848092399</v>
      </c>
      <c r="AD187">
        <v>3.3380732634344499</v>
      </c>
      <c r="AE187">
        <v>0.89797024390356295</v>
      </c>
      <c r="AF187">
        <v>26.85</v>
      </c>
      <c r="AG187">
        <v>0.18584370212433601</v>
      </c>
      <c r="AH187">
        <v>14.256</v>
      </c>
      <c r="AI187">
        <v>3.0491871520674998</v>
      </c>
      <c r="AJ187">
        <v>46252.311999999903</v>
      </c>
      <c r="AK187">
        <v>0.425060351748487</v>
      </c>
      <c r="AL187">
        <v>15429659.175000001</v>
      </c>
      <c r="AM187">
        <v>1345.8748932999999</v>
      </c>
    </row>
    <row r="188" spans="1:39" ht="15" x14ac:dyDescent="0.25">
      <c r="A188" t="s">
        <v>355</v>
      </c>
      <c r="B188">
        <v>636923.30000000005</v>
      </c>
      <c r="C188">
        <v>0.50745448521721903</v>
      </c>
      <c r="D188">
        <v>672985.45</v>
      </c>
      <c r="E188">
        <v>3.8238298126668999E-3</v>
      </c>
      <c r="F188">
        <v>0.688776180705435</v>
      </c>
      <c r="G188">
        <v>43.315789473684198</v>
      </c>
      <c r="H188">
        <v>28.751000000000001</v>
      </c>
      <c r="I188">
        <v>2.2999999999999998</v>
      </c>
      <c r="J188">
        <v>30.970500000000001</v>
      </c>
      <c r="K188">
        <v>12570.8864928436</v>
      </c>
      <c r="L188">
        <v>908.61040539999999</v>
      </c>
      <c r="M188">
        <v>1092.03928795825</v>
      </c>
      <c r="N188">
        <v>0.347286605100109</v>
      </c>
      <c r="O188">
        <v>0.14015952419556099</v>
      </c>
      <c r="P188">
        <v>3.6076407781803301E-3</v>
      </c>
      <c r="Q188">
        <v>10459.365700894699</v>
      </c>
      <c r="R188">
        <v>66.44</v>
      </c>
      <c r="S188">
        <v>57302.559971402799</v>
      </c>
      <c r="T188">
        <v>14.956351595424399</v>
      </c>
      <c r="U188">
        <v>13.6756533022276</v>
      </c>
      <c r="V188">
        <v>8.5719999999999992</v>
      </c>
      <c r="W188">
        <v>105.99748079794701</v>
      </c>
      <c r="X188">
        <v>0.11663775241582799</v>
      </c>
      <c r="Y188">
        <v>0.177846439738719</v>
      </c>
      <c r="Z188">
        <v>0.29815889915606097</v>
      </c>
      <c r="AA188">
        <v>196.44877379697201</v>
      </c>
      <c r="AB188">
        <v>5.8554030019821202</v>
      </c>
      <c r="AC188">
        <v>1.3366054867520401</v>
      </c>
      <c r="AD188">
        <v>2.80072662656853</v>
      </c>
      <c r="AE188">
        <v>1.2016534469536899</v>
      </c>
      <c r="AF188">
        <v>53.55</v>
      </c>
      <c r="AG188">
        <v>8.0519878316675994E-2</v>
      </c>
      <c r="AH188">
        <v>5.74</v>
      </c>
      <c r="AI188">
        <v>3.4197226561540801</v>
      </c>
      <c r="AJ188">
        <v>12303.471</v>
      </c>
      <c r="AK188">
        <v>0.44810184605002301</v>
      </c>
      <c r="AL188">
        <v>11422038.272500001</v>
      </c>
      <c r="AM188">
        <v>908.61040539999999</v>
      </c>
    </row>
    <row r="189" spans="1:39" ht="15" x14ac:dyDescent="0.25">
      <c r="A189" t="s">
        <v>356</v>
      </c>
      <c r="B189">
        <v>418945.75</v>
      </c>
      <c r="C189">
        <v>0.33744274109591499</v>
      </c>
      <c r="D189">
        <v>469808.05</v>
      </c>
      <c r="E189">
        <v>4.53065669466863E-3</v>
      </c>
      <c r="F189">
        <v>0.70613145044060699</v>
      </c>
      <c r="G189">
        <v>25</v>
      </c>
      <c r="H189">
        <v>39.192500000000003</v>
      </c>
      <c r="I189">
        <v>4.7164999999999999</v>
      </c>
      <c r="J189">
        <v>-22.0015</v>
      </c>
      <c r="K189">
        <v>13740.7756866868</v>
      </c>
      <c r="L189">
        <v>1130.3802539000001</v>
      </c>
      <c r="M189">
        <v>1555.89986582457</v>
      </c>
      <c r="N189">
        <v>0.88253343665383399</v>
      </c>
      <c r="O189">
        <v>0.190780745201409</v>
      </c>
      <c r="P189">
        <v>2.71563652090438E-3</v>
      </c>
      <c r="Q189">
        <v>9982.8413451713004</v>
      </c>
      <c r="R189">
        <v>85.924000000000007</v>
      </c>
      <c r="S189">
        <v>58528.852404450401</v>
      </c>
      <c r="T189">
        <v>14.646664494204201</v>
      </c>
      <c r="U189">
        <v>13.155582304129201</v>
      </c>
      <c r="V189">
        <v>10.361000000000001</v>
      </c>
      <c r="W189">
        <v>109.09953227487701</v>
      </c>
      <c r="X189">
        <v>0.10838620015424801</v>
      </c>
      <c r="Y189">
        <v>0.19657904017602401</v>
      </c>
      <c r="Z189">
        <v>0.30773024071608301</v>
      </c>
      <c r="AA189">
        <v>212.71633963031999</v>
      </c>
      <c r="AB189">
        <v>6.7020621741661</v>
      </c>
      <c r="AC189">
        <v>1.3428872135141401</v>
      </c>
      <c r="AD189">
        <v>3.3852503375437002</v>
      </c>
      <c r="AE189">
        <v>1.1938438546526899</v>
      </c>
      <c r="AF189">
        <v>40.6</v>
      </c>
      <c r="AG189">
        <v>0.13209332800953799</v>
      </c>
      <c r="AH189">
        <v>15.837999999999999</v>
      </c>
      <c r="AI189">
        <v>3.16250901524803</v>
      </c>
      <c r="AJ189">
        <v>9162.4624999999105</v>
      </c>
      <c r="AK189">
        <v>0.52560017171718498</v>
      </c>
      <c r="AL189">
        <v>15532301.509500001</v>
      </c>
      <c r="AM189">
        <v>1130.3802539000001</v>
      </c>
    </row>
    <row r="190" spans="1:39" ht="15" x14ac:dyDescent="0.25">
      <c r="A190" t="s">
        <v>357</v>
      </c>
      <c r="B190">
        <v>547449.69999999995</v>
      </c>
      <c r="C190">
        <v>0.40196784490224002</v>
      </c>
      <c r="D190">
        <v>558143.1</v>
      </c>
      <c r="E190">
        <v>7.4212493557405303E-3</v>
      </c>
      <c r="F190">
        <v>0.69498318639675805</v>
      </c>
      <c r="G190">
        <v>33.368421052631597</v>
      </c>
      <c r="H190">
        <v>30.979500000000002</v>
      </c>
      <c r="I190">
        <v>3.73</v>
      </c>
      <c r="J190">
        <v>7.952</v>
      </c>
      <c r="K190">
        <v>13850.720361163199</v>
      </c>
      <c r="L190">
        <v>1173.4203107999999</v>
      </c>
      <c r="M190">
        <v>1632.0190210136</v>
      </c>
      <c r="N190">
        <v>0.94016694052096905</v>
      </c>
      <c r="O190">
        <v>0.178174917142401</v>
      </c>
      <c r="P190">
        <v>5.4193790932973503E-4</v>
      </c>
      <c r="Q190">
        <v>9958.6563524890098</v>
      </c>
      <c r="R190">
        <v>87.044499999999999</v>
      </c>
      <c r="S190">
        <v>58155.853994221303</v>
      </c>
      <c r="T190">
        <v>15.373745612876199</v>
      </c>
      <c r="U190">
        <v>13.480694481558301</v>
      </c>
      <c r="V190">
        <v>10.7525</v>
      </c>
      <c r="W190">
        <v>109.129998679377</v>
      </c>
      <c r="X190">
        <v>0.104747484376548</v>
      </c>
      <c r="Y190">
        <v>0.206739112466307</v>
      </c>
      <c r="Z190">
        <v>0.31496061787572799</v>
      </c>
      <c r="AA190">
        <v>201.58901957196301</v>
      </c>
      <c r="AB190">
        <v>6.6141927168047703</v>
      </c>
      <c r="AC190">
        <v>1.2466515344729301</v>
      </c>
      <c r="AD190">
        <v>3.55881033563286</v>
      </c>
      <c r="AE190">
        <v>1.2679516831856401</v>
      </c>
      <c r="AF190">
        <v>91.35</v>
      </c>
      <c r="AG190">
        <v>5.2573577653104601E-2</v>
      </c>
      <c r="AH190">
        <v>5.7590000000000003</v>
      </c>
      <c r="AI190">
        <v>3.42610809508838</v>
      </c>
      <c r="AJ190">
        <v>-53717.966500000097</v>
      </c>
      <c r="AK190">
        <v>0.52092989749383001</v>
      </c>
      <c r="AL190">
        <v>16252716.591</v>
      </c>
      <c r="AM190">
        <v>1173.4203107999999</v>
      </c>
    </row>
    <row r="191" spans="1:39" ht="15" x14ac:dyDescent="0.25">
      <c r="A191" t="s">
        <v>358</v>
      </c>
      <c r="B191">
        <v>1271471.25</v>
      </c>
      <c r="C191">
        <v>0.53292414622654405</v>
      </c>
      <c r="D191">
        <v>1210133.6000000001</v>
      </c>
      <c r="E191">
        <v>2.3245399449268798E-3</v>
      </c>
      <c r="F191">
        <v>0.689312993663872</v>
      </c>
      <c r="G191">
        <v>26.789473684210499</v>
      </c>
      <c r="H191">
        <v>41.518500000000003</v>
      </c>
      <c r="I191">
        <v>1.361</v>
      </c>
      <c r="J191">
        <v>96.6875</v>
      </c>
      <c r="K191">
        <v>11881.757638827899</v>
      </c>
      <c r="L191">
        <v>1289.9643282500001</v>
      </c>
      <c r="M191">
        <v>1599.9418763041299</v>
      </c>
      <c r="N191">
        <v>0.431999509285655</v>
      </c>
      <c r="O191">
        <v>0.14810551560692001</v>
      </c>
      <c r="P191">
        <v>1.1935114842196001E-2</v>
      </c>
      <c r="Q191">
        <v>9579.7502009295204</v>
      </c>
      <c r="R191">
        <v>88.398499999999999</v>
      </c>
      <c r="S191">
        <v>61173.944371227997</v>
      </c>
      <c r="T191">
        <v>14.7146161982387</v>
      </c>
      <c r="U191">
        <v>14.592604266475099</v>
      </c>
      <c r="V191">
        <v>9.9465000000000003</v>
      </c>
      <c r="W191">
        <v>129.69027580053299</v>
      </c>
      <c r="X191">
        <v>0.11528168403044101</v>
      </c>
      <c r="Y191">
        <v>0.158764209161808</v>
      </c>
      <c r="Z191">
        <v>0.27852918367632401</v>
      </c>
      <c r="AA191">
        <v>175.457061132109</v>
      </c>
      <c r="AB191">
        <v>6.3561989848159799</v>
      </c>
      <c r="AC191">
        <v>1.2290690015413099</v>
      </c>
      <c r="AD191">
        <v>3.14793573726541</v>
      </c>
      <c r="AE191">
        <v>0.68257675405656404</v>
      </c>
      <c r="AF191">
        <v>12.7</v>
      </c>
      <c r="AG191">
        <v>4.1453013745464E-2</v>
      </c>
      <c r="AH191">
        <v>26.807368421052601</v>
      </c>
      <c r="AI191">
        <v>3.0391661289594101</v>
      </c>
      <c r="AJ191">
        <v>39757.694999999898</v>
      </c>
      <c r="AK191">
        <v>0.40589020752162702</v>
      </c>
      <c r="AL191">
        <v>15327043.511</v>
      </c>
      <c r="AM191">
        <v>1289.9643282500001</v>
      </c>
    </row>
    <row r="192" spans="1:39" ht="15" x14ac:dyDescent="0.25">
      <c r="A192" t="s">
        <v>359</v>
      </c>
      <c r="B192">
        <v>632828.85</v>
      </c>
      <c r="C192">
        <v>0.41625094574258298</v>
      </c>
      <c r="D192">
        <v>643273.4</v>
      </c>
      <c r="E192">
        <v>2.61564727172368E-3</v>
      </c>
      <c r="F192">
        <v>0.66892942603767802</v>
      </c>
      <c r="G192">
        <v>52.157894736842103</v>
      </c>
      <c r="H192">
        <v>35.972499999999997</v>
      </c>
      <c r="I192">
        <v>3.2454999999999998</v>
      </c>
      <c r="J192">
        <v>21.3355</v>
      </c>
      <c r="K192">
        <v>12430.826799905801</v>
      </c>
      <c r="L192">
        <v>1025.3709985</v>
      </c>
      <c r="M192">
        <v>1247.019050135</v>
      </c>
      <c r="N192">
        <v>0.387578667508022</v>
      </c>
      <c r="O192">
        <v>0.14176721441571</v>
      </c>
      <c r="P192">
        <v>2.35608726357009E-3</v>
      </c>
      <c r="Q192">
        <v>10221.34287894</v>
      </c>
      <c r="R192">
        <v>74.013000000000005</v>
      </c>
      <c r="S192">
        <v>56435.941138718903</v>
      </c>
      <c r="T192">
        <v>14.855498358396501</v>
      </c>
      <c r="U192">
        <v>13.8539310458973</v>
      </c>
      <c r="V192">
        <v>9.5779999999999994</v>
      </c>
      <c r="W192">
        <v>107.054812956776</v>
      </c>
      <c r="X192">
        <v>0.116894584725655</v>
      </c>
      <c r="Y192">
        <v>0.179916168400865</v>
      </c>
      <c r="Z192">
        <v>0.30127729750833898</v>
      </c>
      <c r="AA192">
        <v>207.317790644534</v>
      </c>
      <c r="AB192">
        <v>5.4245039377375699</v>
      </c>
      <c r="AC192">
        <v>1.26079189416197</v>
      </c>
      <c r="AD192">
        <v>2.7826749919382401</v>
      </c>
      <c r="AE192">
        <v>1.26570321391082</v>
      </c>
      <c r="AF192">
        <v>60.35</v>
      </c>
      <c r="AG192">
        <v>9.5663257848243199E-2</v>
      </c>
      <c r="AH192">
        <v>7.1455000000000002</v>
      </c>
      <c r="AI192">
        <v>3.39801770209132</v>
      </c>
      <c r="AJ192">
        <v>11351.734</v>
      </c>
      <c r="AK192">
        <v>0.43518801226039</v>
      </c>
      <c r="AL192">
        <v>12746209.288000001</v>
      </c>
      <c r="AM192">
        <v>1025.3709985</v>
      </c>
    </row>
    <row r="193" spans="1:39" ht="15" x14ac:dyDescent="0.25">
      <c r="A193" t="s">
        <v>361</v>
      </c>
      <c r="B193">
        <v>577819.5</v>
      </c>
      <c r="C193">
        <v>0.54121344684872796</v>
      </c>
      <c r="D193">
        <v>576927.4</v>
      </c>
      <c r="E193">
        <v>2.6396175236063999E-3</v>
      </c>
      <c r="F193">
        <v>0.68795855307173104</v>
      </c>
      <c r="G193">
        <v>50.5</v>
      </c>
      <c r="H193">
        <v>22.860499999999998</v>
      </c>
      <c r="I193">
        <v>0.75</v>
      </c>
      <c r="J193">
        <v>18.735499999999998</v>
      </c>
      <c r="K193">
        <v>12821.4267230645</v>
      </c>
      <c r="L193">
        <v>887.69231219999995</v>
      </c>
      <c r="M193">
        <v>1061.0949579968601</v>
      </c>
      <c r="N193">
        <v>0.29881713849994102</v>
      </c>
      <c r="O193">
        <v>0.15247956154373499</v>
      </c>
      <c r="P193">
        <v>3.5898239809043601E-3</v>
      </c>
      <c r="Q193">
        <v>10726.1671990092</v>
      </c>
      <c r="R193">
        <v>64.52</v>
      </c>
      <c r="S193">
        <v>59554.297954122798</v>
      </c>
      <c r="T193">
        <v>15.651735895846301</v>
      </c>
      <c r="U193">
        <v>13.7584053347799</v>
      </c>
      <c r="V193">
        <v>9.4184999999999999</v>
      </c>
      <c r="W193">
        <v>94.249860614747604</v>
      </c>
      <c r="X193">
        <v>0.11624105757063501</v>
      </c>
      <c r="Y193">
        <v>0.172465483725212</v>
      </c>
      <c r="Z193">
        <v>0.29420838684440398</v>
      </c>
      <c r="AA193">
        <v>179.402026818634</v>
      </c>
      <c r="AB193">
        <v>6.8868965230343004</v>
      </c>
      <c r="AC193">
        <v>1.41681446219808</v>
      </c>
      <c r="AD193">
        <v>3.17111775668775</v>
      </c>
      <c r="AE193">
        <v>1.31566922235406</v>
      </c>
      <c r="AF193">
        <v>106.95</v>
      </c>
      <c r="AG193">
        <v>8.7636219023668693E-2</v>
      </c>
      <c r="AH193">
        <v>3.4726315789473698</v>
      </c>
      <c r="AI193">
        <v>3.4168596002168399</v>
      </c>
      <c r="AJ193">
        <v>22585.6525</v>
      </c>
      <c r="AK193">
        <v>0.50366644747127198</v>
      </c>
      <c r="AL193">
        <v>11381481.933499999</v>
      </c>
      <c r="AM193">
        <v>887.69231219999995</v>
      </c>
    </row>
    <row r="194" spans="1:39" ht="15" x14ac:dyDescent="0.25">
      <c r="A194" t="s">
        <v>362</v>
      </c>
      <c r="B194">
        <v>1156235.05</v>
      </c>
      <c r="C194">
        <v>0.40259278331963499</v>
      </c>
      <c r="D194">
        <v>1083937.1000000001</v>
      </c>
      <c r="E194">
        <v>3.0420364821231402E-3</v>
      </c>
      <c r="F194">
        <v>0.78156538080564097</v>
      </c>
      <c r="G194">
        <v>123.666666666667</v>
      </c>
      <c r="H194">
        <v>44.102499999999999</v>
      </c>
      <c r="I194">
        <v>0.05</v>
      </c>
      <c r="J194">
        <v>-19.259499999999999</v>
      </c>
      <c r="K194">
        <v>13222.8247942986</v>
      </c>
      <c r="L194">
        <v>3056.9884866000002</v>
      </c>
      <c r="M194">
        <v>3520.2359301931601</v>
      </c>
      <c r="N194">
        <v>8.4906462483501796E-2</v>
      </c>
      <c r="O194">
        <v>0.110622600553565</v>
      </c>
      <c r="P194">
        <v>1.3622405950346301E-2</v>
      </c>
      <c r="Q194">
        <v>11482.759666702799</v>
      </c>
      <c r="R194">
        <v>192.12649999999999</v>
      </c>
      <c r="S194">
        <v>75876.479233734004</v>
      </c>
      <c r="T194">
        <v>15.466112170887399</v>
      </c>
      <c r="U194">
        <v>15.9113317871298</v>
      </c>
      <c r="V194">
        <v>19.557500000000001</v>
      </c>
      <c r="W194">
        <v>156.307732920874</v>
      </c>
      <c r="X194">
        <v>0.11597172647786</v>
      </c>
      <c r="Y194">
        <v>0.151993323365192</v>
      </c>
      <c r="Z194">
        <v>0.27271061847753197</v>
      </c>
      <c r="AA194">
        <v>168.535620025518</v>
      </c>
      <c r="AB194">
        <v>6.9279701897153103</v>
      </c>
      <c r="AC194">
        <v>1.2675784175603999</v>
      </c>
      <c r="AD194">
        <v>3.0458056803667701</v>
      </c>
      <c r="AE194">
        <v>0.75672464833270203</v>
      </c>
      <c r="AF194">
        <v>35.4</v>
      </c>
      <c r="AG194">
        <v>0.188034915735036</v>
      </c>
      <c r="AH194">
        <v>33.425263157894697</v>
      </c>
      <c r="AI194">
        <v>4.2101341037548998</v>
      </c>
      <c r="AJ194">
        <v>-18286.031578947299</v>
      </c>
      <c r="AK194">
        <v>0.29830374406327698</v>
      </c>
      <c r="AL194">
        <v>40422023.156499997</v>
      </c>
      <c r="AM194">
        <v>3056.9884866000002</v>
      </c>
    </row>
    <row r="195" spans="1:39" ht="15" x14ac:dyDescent="0.25">
      <c r="A195" t="s">
        <v>363</v>
      </c>
      <c r="B195">
        <v>705657.4</v>
      </c>
      <c r="C195">
        <v>0.428503838409168</v>
      </c>
      <c r="D195">
        <v>609071.1</v>
      </c>
      <c r="E195">
        <v>3.3575787245166298E-3</v>
      </c>
      <c r="F195">
        <v>0.68800647919411895</v>
      </c>
      <c r="G195">
        <v>91.5</v>
      </c>
      <c r="H195">
        <v>53.470500000000001</v>
      </c>
      <c r="I195">
        <v>2.7650000000000001</v>
      </c>
      <c r="J195">
        <v>-39.384500000000003</v>
      </c>
      <c r="K195">
        <v>12438.156958207501</v>
      </c>
      <c r="L195">
        <v>1694.5545199999999</v>
      </c>
      <c r="M195">
        <v>2111.3472704753799</v>
      </c>
      <c r="N195">
        <v>0.50072651737401797</v>
      </c>
      <c r="O195">
        <v>0.165677505348131</v>
      </c>
      <c r="P195">
        <v>4.4716707314911303E-3</v>
      </c>
      <c r="Q195">
        <v>9982.7893728038307</v>
      </c>
      <c r="R195">
        <v>118.259</v>
      </c>
      <c r="S195">
        <v>57805.912771966599</v>
      </c>
      <c r="T195">
        <v>15.334139473528399</v>
      </c>
      <c r="U195">
        <v>14.3291801892456</v>
      </c>
      <c r="V195">
        <v>14.6205</v>
      </c>
      <c r="W195">
        <v>115.902638076673</v>
      </c>
      <c r="X195">
        <v>0.109760171018271</v>
      </c>
      <c r="Y195">
        <v>0.19970619810769299</v>
      </c>
      <c r="Z195">
        <v>0.31241910030070402</v>
      </c>
      <c r="AA195">
        <v>190.743936642416</v>
      </c>
      <c r="AB195">
        <v>5.9705199504371604</v>
      </c>
      <c r="AC195">
        <v>1.23987668225947</v>
      </c>
      <c r="AD195">
        <v>3.1873016016657099</v>
      </c>
      <c r="AE195">
        <v>1.5067303189128201</v>
      </c>
      <c r="AF195">
        <v>165.7</v>
      </c>
      <c r="AG195">
        <v>4.11599026152299E-2</v>
      </c>
      <c r="AH195">
        <v>4.6749999999999998</v>
      </c>
      <c r="AI195">
        <v>3.34256284325599</v>
      </c>
      <c r="AJ195">
        <v>10152.773499999899</v>
      </c>
      <c r="AK195">
        <v>0.48175476952032298</v>
      </c>
      <c r="AL195">
        <v>21077135.094000001</v>
      </c>
      <c r="AM195">
        <v>1694.5545199999999</v>
      </c>
    </row>
    <row r="196" spans="1:39" ht="15" x14ac:dyDescent="0.25">
      <c r="A196" t="s">
        <v>364</v>
      </c>
      <c r="B196">
        <v>705747.2</v>
      </c>
      <c r="C196">
        <v>0.39560917277970797</v>
      </c>
      <c r="D196">
        <v>742952.15</v>
      </c>
      <c r="E196">
        <v>1.21613705646815E-3</v>
      </c>
      <c r="F196">
        <v>0.68456496084019403</v>
      </c>
      <c r="G196">
        <v>54.55</v>
      </c>
      <c r="H196">
        <v>36.914499999999997</v>
      </c>
      <c r="I196">
        <v>2.1</v>
      </c>
      <c r="J196">
        <v>4.10749999999996</v>
      </c>
      <c r="K196">
        <v>12288.764125354401</v>
      </c>
      <c r="L196">
        <v>1034.8931188500001</v>
      </c>
      <c r="M196">
        <v>1237.9964554768301</v>
      </c>
      <c r="N196">
        <v>0.32902222229323103</v>
      </c>
      <c r="O196">
        <v>0.13063758216909699</v>
      </c>
      <c r="P196">
        <v>7.5701511656640196E-3</v>
      </c>
      <c r="Q196">
        <v>10272.692927542899</v>
      </c>
      <c r="R196">
        <v>70.273499999999999</v>
      </c>
      <c r="S196">
        <v>58612.206877414697</v>
      </c>
      <c r="T196">
        <v>16.626466591247102</v>
      </c>
      <c r="U196">
        <v>14.726648293453399</v>
      </c>
      <c r="V196">
        <v>8.4894999999999996</v>
      </c>
      <c r="W196">
        <v>121.902717339066</v>
      </c>
      <c r="X196">
        <v>0.115838476723416</v>
      </c>
      <c r="Y196">
        <v>0.17051645277454999</v>
      </c>
      <c r="Z196">
        <v>0.291084955431128</v>
      </c>
      <c r="AA196">
        <v>196.26263456626501</v>
      </c>
      <c r="AB196">
        <v>5.8580399249966204</v>
      </c>
      <c r="AC196">
        <v>1.3088075944736599</v>
      </c>
      <c r="AD196">
        <v>2.8363717054012598</v>
      </c>
      <c r="AE196">
        <v>1.22166110524516</v>
      </c>
      <c r="AF196">
        <v>70.099999999999994</v>
      </c>
      <c r="AG196">
        <v>0.14956527909225001</v>
      </c>
      <c r="AH196">
        <v>4.9874999999999998</v>
      </c>
      <c r="AI196">
        <v>3.5781637300678</v>
      </c>
      <c r="AJ196">
        <v>8788.8164999999008</v>
      </c>
      <c r="AK196">
        <v>0.464071809421155</v>
      </c>
      <c r="AL196">
        <v>12717557.432499999</v>
      </c>
      <c r="AM196">
        <v>1034.8931188500001</v>
      </c>
    </row>
    <row r="197" spans="1:39" ht="15" x14ac:dyDescent="0.25">
      <c r="A197" t="s">
        <v>365</v>
      </c>
      <c r="B197">
        <v>1146674.2</v>
      </c>
      <c r="C197">
        <v>0.313448458099365</v>
      </c>
      <c r="D197">
        <v>1142173.95</v>
      </c>
      <c r="E197">
        <v>1.00580698802637E-2</v>
      </c>
      <c r="F197">
        <v>0.71146751026760702</v>
      </c>
      <c r="G197">
        <v>66.400000000000006</v>
      </c>
      <c r="H197">
        <v>76.412999999999997</v>
      </c>
      <c r="I197">
        <v>1.488</v>
      </c>
      <c r="J197">
        <v>20.990500000000001</v>
      </c>
      <c r="K197">
        <v>11538.506628477</v>
      </c>
      <c r="L197">
        <v>2100.6091716999999</v>
      </c>
      <c r="M197">
        <v>2578.6008606550299</v>
      </c>
      <c r="N197">
        <v>0.41221551125059303</v>
      </c>
      <c r="O197">
        <v>0.15323291554492399</v>
      </c>
      <c r="P197">
        <v>1.8793735422972899E-2</v>
      </c>
      <c r="Q197">
        <v>9399.6295515634592</v>
      </c>
      <c r="R197">
        <v>134.07050000000001</v>
      </c>
      <c r="S197">
        <v>62497.366042492598</v>
      </c>
      <c r="T197">
        <v>15.4273311429434</v>
      </c>
      <c r="U197">
        <v>15.6679446388281</v>
      </c>
      <c r="V197">
        <v>15.525499999999999</v>
      </c>
      <c r="W197">
        <v>135.30058108917601</v>
      </c>
      <c r="X197">
        <v>0.117743948407078</v>
      </c>
      <c r="Y197">
        <v>0.163204421793951</v>
      </c>
      <c r="Z197">
        <v>0.28668485630441198</v>
      </c>
      <c r="AA197">
        <v>169.94670156138099</v>
      </c>
      <c r="AB197">
        <v>5.8303159696194502</v>
      </c>
      <c r="AC197">
        <v>1.1403845650710001</v>
      </c>
      <c r="AD197">
        <v>3.0978690605044998</v>
      </c>
      <c r="AE197">
        <v>1.0368672402791901</v>
      </c>
      <c r="AF197">
        <v>41.25</v>
      </c>
      <c r="AG197">
        <v>0.22273175968938499</v>
      </c>
      <c r="AH197">
        <v>18.328947368421101</v>
      </c>
      <c r="AI197">
        <v>3.3301030028567999</v>
      </c>
      <c r="AJ197">
        <v>23012.881499999901</v>
      </c>
      <c r="AK197">
        <v>0.37797223545486602</v>
      </c>
      <c r="AL197">
        <v>24237892.851500001</v>
      </c>
      <c r="AM197">
        <v>2100.6091716999999</v>
      </c>
    </row>
    <row r="198" spans="1:39" ht="15" x14ac:dyDescent="0.25">
      <c r="A198" t="s">
        <v>366</v>
      </c>
      <c r="B198">
        <v>1704989.2</v>
      </c>
      <c r="C198">
        <v>0.426044208291122</v>
      </c>
      <c r="D198">
        <v>2807638.9</v>
      </c>
      <c r="E198">
        <v>1.3630655544878299E-3</v>
      </c>
      <c r="F198">
        <v>0.78025669962140798</v>
      </c>
      <c r="G198">
        <v>85</v>
      </c>
      <c r="H198">
        <v>20.242999999999999</v>
      </c>
      <c r="I198">
        <v>0</v>
      </c>
      <c r="J198">
        <v>-8.2769999999999992</v>
      </c>
      <c r="K198">
        <v>15673.980063463299</v>
      </c>
      <c r="L198">
        <v>2791.7456554</v>
      </c>
      <c r="M198">
        <v>3283.4643308484901</v>
      </c>
      <c r="N198">
        <v>5.4009940593386901E-2</v>
      </c>
      <c r="O198">
        <v>0.13112521700962401</v>
      </c>
      <c r="P198">
        <v>1.8059937946881498E-2</v>
      </c>
      <c r="Q198">
        <v>13326.7065927567</v>
      </c>
      <c r="R198">
        <v>184.238</v>
      </c>
      <c r="S198">
        <v>83429.297169964906</v>
      </c>
      <c r="T198">
        <v>16.239320878429002</v>
      </c>
      <c r="U198">
        <v>15.1529307493568</v>
      </c>
      <c r="V198">
        <v>19.626999999999999</v>
      </c>
      <c r="W198">
        <v>142.24005988689001</v>
      </c>
      <c r="X198">
        <v>0.11697108409437</v>
      </c>
      <c r="Y198">
        <v>0.14275383513615</v>
      </c>
      <c r="Z198">
        <v>0.26447223053219898</v>
      </c>
      <c r="AA198">
        <v>148.77465617135201</v>
      </c>
      <c r="AB198">
        <v>8.9182062257277703</v>
      </c>
      <c r="AC198">
        <v>1.5223021059803901</v>
      </c>
      <c r="AD198">
        <v>4.0984768419202497</v>
      </c>
      <c r="AE198">
        <v>0.43840957063156899</v>
      </c>
      <c r="AF198">
        <v>15</v>
      </c>
      <c r="AG198">
        <v>3.3805768273038099E-2</v>
      </c>
      <c r="AH198">
        <v>36.822499999999998</v>
      </c>
      <c r="AI198">
        <v>5.0147272066485904</v>
      </c>
      <c r="AJ198">
        <v>-168225.05875</v>
      </c>
      <c r="AK198">
        <v>0.180726030731056</v>
      </c>
      <c r="AL198">
        <v>43757765.744999997</v>
      </c>
      <c r="AM198">
        <v>2791.7456554</v>
      </c>
    </row>
    <row r="199" spans="1:39" ht="15" x14ac:dyDescent="0.25">
      <c r="A199" t="s">
        <v>367</v>
      </c>
      <c r="B199">
        <v>599973.05000000005</v>
      </c>
      <c r="C199">
        <v>0.40239751840749799</v>
      </c>
      <c r="D199">
        <v>616486.9</v>
      </c>
      <c r="E199">
        <v>3.8843253825060998E-3</v>
      </c>
      <c r="F199">
        <v>0.65234144195141996</v>
      </c>
      <c r="G199">
        <v>27.15</v>
      </c>
      <c r="H199">
        <v>24.462</v>
      </c>
      <c r="I199">
        <v>0.94499999999999995</v>
      </c>
      <c r="J199">
        <v>9.8649999999999807</v>
      </c>
      <c r="K199">
        <v>12845.462590220201</v>
      </c>
      <c r="L199">
        <v>935.87549969999998</v>
      </c>
      <c r="M199">
        <v>1192.4311075726</v>
      </c>
      <c r="N199">
        <v>0.55328276850498304</v>
      </c>
      <c r="O199">
        <v>0.16665257227055899</v>
      </c>
      <c r="P199">
        <v>1.44084223855871E-3</v>
      </c>
      <c r="Q199">
        <v>10081.7176306079</v>
      </c>
      <c r="R199">
        <v>72.412499999999994</v>
      </c>
      <c r="S199">
        <v>53972.925372000696</v>
      </c>
      <c r="T199">
        <v>14.7129293975488</v>
      </c>
      <c r="U199">
        <v>12.9242257856033</v>
      </c>
      <c r="V199">
        <v>9.7285000000000004</v>
      </c>
      <c r="W199">
        <v>96.199362666392503</v>
      </c>
      <c r="X199">
        <v>0.114203119148646</v>
      </c>
      <c r="Y199">
        <v>0.198054346133472</v>
      </c>
      <c r="Z199">
        <v>0.31581784829890502</v>
      </c>
      <c r="AA199">
        <v>222.84133954447199</v>
      </c>
      <c r="AB199">
        <v>5.7823933100537399</v>
      </c>
      <c r="AC199">
        <v>1.2574182858690901</v>
      </c>
      <c r="AD199">
        <v>2.7603026946549201</v>
      </c>
      <c r="AE199">
        <v>1.2584470055780299</v>
      </c>
      <c r="AF199">
        <v>59.45</v>
      </c>
      <c r="AG199">
        <v>7.4784425027943205E-2</v>
      </c>
      <c r="AH199">
        <v>7.0694999999999997</v>
      </c>
      <c r="AI199">
        <v>3.1396584386161299</v>
      </c>
      <c r="AJ199">
        <v>9014.9259999999795</v>
      </c>
      <c r="AK199">
        <v>0.49669326283737902</v>
      </c>
      <c r="AL199">
        <v>12021753.7205</v>
      </c>
      <c r="AM199">
        <v>935.87549969999998</v>
      </c>
    </row>
    <row r="200" spans="1:39" ht="15" x14ac:dyDescent="0.25">
      <c r="A200" t="s">
        <v>368</v>
      </c>
      <c r="B200">
        <v>676969.5</v>
      </c>
      <c r="C200">
        <v>0.478931684111704</v>
      </c>
      <c r="D200">
        <v>722937.3</v>
      </c>
      <c r="E200">
        <v>3.1870085278839998E-3</v>
      </c>
      <c r="F200">
        <v>0.64012461759220896</v>
      </c>
      <c r="G200">
        <v>29.6</v>
      </c>
      <c r="H200">
        <v>32.280500000000004</v>
      </c>
      <c r="I200">
        <v>2.2425000000000002</v>
      </c>
      <c r="J200">
        <v>-3.9244999999999899</v>
      </c>
      <c r="K200">
        <v>12709.674055204599</v>
      </c>
      <c r="L200">
        <v>960.65287705000003</v>
      </c>
      <c r="M200">
        <v>1221.1492306637899</v>
      </c>
      <c r="N200">
        <v>0.518908543042915</v>
      </c>
      <c r="O200">
        <v>0.168027015122965</v>
      </c>
      <c r="P200">
        <v>1.4557276446143499E-3</v>
      </c>
      <c r="Q200">
        <v>9998.4380622040208</v>
      </c>
      <c r="R200">
        <v>74.830500000000001</v>
      </c>
      <c r="S200">
        <v>53356.183601606303</v>
      </c>
      <c r="T200">
        <v>14.269582589986699</v>
      </c>
      <c r="U200">
        <v>12.837718270624899</v>
      </c>
      <c r="V200">
        <v>10.318</v>
      </c>
      <c r="W200">
        <v>93.104562613878699</v>
      </c>
      <c r="X200">
        <v>0.116555660677051</v>
      </c>
      <c r="Y200">
        <v>0.190939729422795</v>
      </c>
      <c r="Z200">
        <v>0.31126421884440397</v>
      </c>
      <c r="AA200">
        <v>217.89155583729701</v>
      </c>
      <c r="AB200">
        <v>5.8469500638143401</v>
      </c>
      <c r="AC200">
        <v>1.3573183691906301</v>
      </c>
      <c r="AD200">
        <v>2.8261719444778199</v>
      </c>
      <c r="AE200">
        <v>1.1289219822484799</v>
      </c>
      <c r="AF200">
        <v>45.5</v>
      </c>
      <c r="AG200">
        <v>9.9596266567575406E-2</v>
      </c>
      <c r="AH200">
        <v>8.0395000000000003</v>
      </c>
      <c r="AI200">
        <v>3.1701843793531799</v>
      </c>
      <c r="AJ200">
        <v>17685.338</v>
      </c>
      <c r="AK200">
        <v>0.46608435624814498</v>
      </c>
      <c r="AL200">
        <v>12209584.9475</v>
      </c>
      <c r="AM200">
        <v>960.65287705000003</v>
      </c>
    </row>
    <row r="201" spans="1:39" ht="15" x14ac:dyDescent="0.25">
      <c r="A201" t="s">
        <v>369</v>
      </c>
      <c r="B201">
        <v>933857.25</v>
      </c>
      <c r="C201">
        <v>0.50760732601219305</v>
      </c>
      <c r="D201">
        <v>891366.25</v>
      </c>
      <c r="E201">
        <v>3.16545357701035E-3</v>
      </c>
      <c r="F201">
        <v>0.68578162173400004</v>
      </c>
      <c r="G201">
        <v>65.900000000000006</v>
      </c>
      <c r="H201">
        <v>23.326499999999999</v>
      </c>
      <c r="I201">
        <v>0.5</v>
      </c>
      <c r="J201">
        <v>32.856000000000002</v>
      </c>
      <c r="K201">
        <v>12423.6064999108</v>
      </c>
      <c r="L201">
        <v>947.75441190000004</v>
      </c>
      <c r="M201">
        <v>1129.83431456633</v>
      </c>
      <c r="N201">
        <v>0.33357254103013101</v>
      </c>
      <c r="O201">
        <v>0.14716750658050901</v>
      </c>
      <c r="P201">
        <v>3.9136148071989797E-3</v>
      </c>
      <c r="Q201">
        <v>10421.464209572599</v>
      </c>
      <c r="R201">
        <v>66.97</v>
      </c>
      <c r="S201">
        <v>59078.008571001898</v>
      </c>
      <c r="T201">
        <v>16.1617142003882</v>
      </c>
      <c r="U201">
        <v>14.151924920113499</v>
      </c>
      <c r="V201">
        <v>9.5604999999999993</v>
      </c>
      <c r="W201">
        <v>99.132306040479094</v>
      </c>
      <c r="X201">
        <v>0.110933534424911</v>
      </c>
      <c r="Y201">
        <v>0.18682599393351801</v>
      </c>
      <c r="Z201">
        <v>0.30308303983096901</v>
      </c>
      <c r="AA201">
        <v>202.36202289526901</v>
      </c>
      <c r="AB201">
        <v>5.9385677057398896</v>
      </c>
      <c r="AC201">
        <v>1.2600223213471</v>
      </c>
      <c r="AD201">
        <v>2.9080249388000898</v>
      </c>
      <c r="AE201">
        <v>1.45844566183514</v>
      </c>
      <c r="AF201">
        <v>108.1</v>
      </c>
      <c r="AG201">
        <v>7.7254803331307006E-2</v>
      </c>
      <c r="AH201">
        <v>3.4725000000000001</v>
      </c>
      <c r="AI201">
        <v>3.2752818406472999</v>
      </c>
      <c r="AJ201">
        <v>16605.077500000101</v>
      </c>
      <c r="AK201">
        <v>0.47625675889976199</v>
      </c>
      <c r="AL201">
        <v>11774527.872</v>
      </c>
      <c r="AM201">
        <v>947.75441190000004</v>
      </c>
    </row>
    <row r="202" spans="1:39" ht="15" x14ac:dyDescent="0.25">
      <c r="A202" t="s">
        <v>370</v>
      </c>
      <c r="B202">
        <v>611678.94999999995</v>
      </c>
      <c r="C202">
        <v>0.46943524235109202</v>
      </c>
      <c r="D202">
        <v>345844.75</v>
      </c>
      <c r="E202">
        <v>1.9992098409493098E-3</v>
      </c>
      <c r="F202">
        <v>0.76860738347727497</v>
      </c>
      <c r="G202">
        <v>175.63157894736801</v>
      </c>
      <c r="H202">
        <v>107.6645</v>
      </c>
      <c r="I202">
        <v>2.7644999999999902</v>
      </c>
      <c r="J202">
        <v>-31.677499999999998</v>
      </c>
      <c r="K202">
        <v>11535.0339697778</v>
      </c>
      <c r="L202">
        <v>3571.5168497499999</v>
      </c>
      <c r="M202">
        <v>4217.05289184498</v>
      </c>
      <c r="N202">
        <v>0.20432558734843501</v>
      </c>
      <c r="O202">
        <v>0.13347586912081</v>
      </c>
      <c r="P202">
        <v>1.5483826557858999E-2</v>
      </c>
      <c r="Q202">
        <v>9769.2794570276092</v>
      </c>
      <c r="R202">
        <v>214.05</v>
      </c>
      <c r="S202">
        <v>67284.388547068505</v>
      </c>
      <c r="T202">
        <v>14.2160710114459</v>
      </c>
      <c r="U202">
        <v>16.685432608035502</v>
      </c>
      <c r="V202">
        <v>22.6495</v>
      </c>
      <c r="W202">
        <v>157.68634405836801</v>
      </c>
      <c r="X202">
        <v>0.120999272873079</v>
      </c>
      <c r="Y202">
        <v>0.15476795847118799</v>
      </c>
      <c r="Z202">
        <v>0.280147554663224</v>
      </c>
      <c r="AA202">
        <v>154.63881964848099</v>
      </c>
      <c r="AB202">
        <v>6.3323977451187101</v>
      </c>
      <c r="AC202">
        <v>1.1656691580579699</v>
      </c>
      <c r="AD202">
        <v>2.8193285365623799</v>
      </c>
      <c r="AE202">
        <v>1.1115507422311399</v>
      </c>
      <c r="AF202">
        <v>61.1</v>
      </c>
      <c r="AG202">
        <v>9.2920473121256994E-2</v>
      </c>
      <c r="AH202">
        <v>25.922000000000001</v>
      </c>
      <c r="AI202">
        <v>3.2686398850545699</v>
      </c>
      <c r="AJ202">
        <v>71480.595000000001</v>
      </c>
      <c r="AK202">
        <v>0.386665775755755</v>
      </c>
      <c r="AL202">
        <v>41197568.185500003</v>
      </c>
      <c r="AM202">
        <v>3571.5168497499999</v>
      </c>
    </row>
    <row r="203" spans="1:39" ht="15" x14ac:dyDescent="0.25">
      <c r="A203" t="s">
        <v>372</v>
      </c>
      <c r="B203">
        <v>380389.2</v>
      </c>
      <c r="C203">
        <v>0.44445089926570103</v>
      </c>
      <c r="D203">
        <v>379083.35</v>
      </c>
      <c r="E203">
        <v>2.1232206842554599E-3</v>
      </c>
      <c r="F203">
        <v>0.68991523093976304</v>
      </c>
      <c r="G203">
        <v>50.7</v>
      </c>
      <c r="H203">
        <v>23.321999999999999</v>
      </c>
      <c r="I203">
        <v>1.1000000000000001</v>
      </c>
      <c r="J203">
        <v>32.982999999999997</v>
      </c>
      <c r="K203">
        <v>12800.8918603517</v>
      </c>
      <c r="L203">
        <v>876.81590344999995</v>
      </c>
      <c r="M203">
        <v>1043.5983118398899</v>
      </c>
      <c r="N203">
        <v>0.29930914541739401</v>
      </c>
      <c r="O203">
        <v>0.15257027618184499</v>
      </c>
      <c r="P203">
        <v>2.24101729025271E-3</v>
      </c>
      <c r="Q203">
        <v>10755.120465566701</v>
      </c>
      <c r="R203">
        <v>63.794499999999999</v>
      </c>
      <c r="S203">
        <v>59235.649844422303</v>
      </c>
      <c r="T203">
        <v>15.0718322112408</v>
      </c>
      <c r="U203">
        <v>13.7443808392573</v>
      </c>
      <c r="V203">
        <v>9.8275000000000006</v>
      </c>
      <c r="W203">
        <v>89.220646497074597</v>
      </c>
      <c r="X203">
        <v>0.114585306994965</v>
      </c>
      <c r="Y203">
        <v>0.175783663091411</v>
      </c>
      <c r="Z203">
        <v>0.29581570571045901</v>
      </c>
      <c r="AA203">
        <v>188.917193846776</v>
      </c>
      <c r="AB203">
        <v>6.8584025262367403</v>
      </c>
      <c r="AC203">
        <v>1.3942311718512299</v>
      </c>
      <c r="AD203">
        <v>2.9094943934520399</v>
      </c>
      <c r="AE203">
        <v>1.2867100376159</v>
      </c>
      <c r="AF203">
        <v>93.9</v>
      </c>
      <c r="AG203">
        <v>0.14565987311360401</v>
      </c>
      <c r="AH203">
        <v>3.8057894736842099</v>
      </c>
      <c r="AI203">
        <v>3.5705055329164899</v>
      </c>
      <c r="AJ203">
        <v>8601.7669999999907</v>
      </c>
      <c r="AK203">
        <v>0.51027815330394899</v>
      </c>
      <c r="AL203">
        <v>11224025.5615</v>
      </c>
      <c r="AM203">
        <v>876.81590344999995</v>
      </c>
    </row>
    <row r="204" spans="1:39" ht="15" x14ac:dyDescent="0.25">
      <c r="A204" t="s">
        <v>373</v>
      </c>
      <c r="B204">
        <v>952030.65</v>
      </c>
      <c r="C204">
        <v>0.30268435779776898</v>
      </c>
      <c r="D204">
        <v>999682.1</v>
      </c>
      <c r="E204">
        <v>1.25792187723848E-2</v>
      </c>
      <c r="F204">
        <v>0.79735702759240901</v>
      </c>
      <c r="G204">
        <v>203.722222222222</v>
      </c>
      <c r="H204">
        <v>136.095</v>
      </c>
      <c r="I204">
        <v>5.1310000000000002</v>
      </c>
      <c r="J204">
        <v>-32.7575</v>
      </c>
      <c r="K204">
        <v>12358.950072810299</v>
      </c>
      <c r="L204">
        <v>5357.4700750000002</v>
      </c>
      <c r="M204">
        <v>6471.6124316047599</v>
      </c>
      <c r="N204">
        <v>0.24019143696290299</v>
      </c>
      <c r="O204">
        <v>0.14519188390427001</v>
      </c>
      <c r="P204">
        <v>1.8056086510198601E-2</v>
      </c>
      <c r="Q204">
        <v>10231.253164998499</v>
      </c>
      <c r="R204">
        <v>332.51799999999997</v>
      </c>
      <c r="S204">
        <v>72584.770819925499</v>
      </c>
      <c r="T204">
        <v>15.4142031408826</v>
      </c>
      <c r="U204">
        <v>16.111819736074398</v>
      </c>
      <c r="V204">
        <v>33.6755</v>
      </c>
      <c r="W204">
        <v>159.09103279832499</v>
      </c>
      <c r="X204">
        <v>0.12094227125163701</v>
      </c>
      <c r="Y204">
        <v>0.157610986749188</v>
      </c>
      <c r="Z204">
        <v>0.28547788661094398</v>
      </c>
      <c r="AA204">
        <v>1387.47461879197</v>
      </c>
      <c r="AB204">
        <v>0.69899696304645798</v>
      </c>
      <c r="AC204">
        <v>0.117077897712052</v>
      </c>
      <c r="AD204">
        <v>0.39416369824993203</v>
      </c>
      <c r="AE204">
        <v>0.77511006941132199</v>
      </c>
      <c r="AF204">
        <v>31.05</v>
      </c>
      <c r="AG204">
        <v>3.57863534240686E-2</v>
      </c>
      <c r="AH204">
        <v>50.738</v>
      </c>
      <c r="AI204">
        <v>3.0806719857639</v>
      </c>
      <c r="AJ204">
        <v>78558.230500000107</v>
      </c>
      <c r="AK204">
        <v>0.383537995465767</v>
      </c>
      <c r="AL204">
        <v>66212705.173500001</v>
      </c>
      <c r="AM204">
        <v>5357.4700750000002</v>
      </c>
    </row>
    <row r="205" spans="1:39" ht="15" x14ac:dyDescent="0.25">
      <c r="A205" t="s">
        <v>374</v>
      </c>
      <c r="B205">
        <v>1265451.8500000001</v>
      </c>
      <c r="C205">
        <v>0.380001627113491</v>
      </c>
      <c r="D205">
        <v>1117230.05</v>
      </c>
      <c r="E205">
        <v>2.4895665336849698E-3</v>
      </c>
      <c r="F205">
        <v>0.794604507678493</v>
      </c>
      <c r="G205">
        <v>158.470588235294</v>
      </c>
      <c r="H205">
        <v>105.054</v>
      </c>
      <c r="I205">
        <v>7.4649999999999999</v>
      </c>
      <c r="J205">
        <v>-24.997</v>
      </c>
      <c r="K205">
        <v>12282.5771165634</v>
      </c>
      <c r="L205">
        <v>4906.3013872499996</v>
      </c>
      <c r="M205">
        <v>5856.7563948241104</v>
      </c>
      <c r="N205">
        <v>0.199321697662388</v>
      </c>
      <c r="O205">
        <v>0.13563018046125</v>
      </c>
      <c r="P205">
        <v>1.7171804532624201E-2</v>
      </c>
      <c r="Q205">
        <v>10289.317342831</v>
      </c>
      <c r="R205">
        <v>299.84800000000001</v>
      </c>
      <c r="S205">
        <v>72687.680803273703</v>
      </c>
      <c r="T205">
        <v>14.618906912835801</v>
      </c>
      <c r="U205">
        <v>16.362628355866999</v>
      </c>
      <c r="V205">
        <v>30.292000000000002</v>
      </c>
      <c r="W205">
        <v>161.96690173147999</v>
      </c>
      <c r="X205">
        <v>0.116708638020825</v>
      </c>
      <c r="Y205">
        <v>0.15713381907118601</v>
      </c>
      <c r="Z205">
        <v>0.28108481440550298</v>
      </c>
      <c r="AA205">
        <v>1496.4526066579899</v>
      </c>
      <c r="AB205">
        <v>0.69387255360306499</v>
      </c>
      <c r="AC205">
        <v>0.112981477373989</v>
      </c>
      <c r="AD205">
        <v>0.37145823389184002</v>
      </c>
      <c r="AE205">
        <v>0.80004059426446295</v>
      </c>
      <c r="AF205">
        <v>29.15</v>
      </c>
      <c r="AG205">
        <v>2.3674635908001201E-2</v>
      </c>
      <c r="AH205">
        <v>49.493684210526297</v>
      </c>
      <c r="AI205">
        <v>3.4989671591991498</v>
      </c>
      <c r="AJ205">
        <v>-61767.923500000303</v>
      </c>
      <c r="AK205">
        <v>0.31945782885698298</v>
      </c>
      <c r="AL205">
        <v>60262025.145999998</v>
      </c>
      <c r="AM205">
        <v>4906.3013872499996</v>
      </c>
    </row>
    <row r="206" spans="1:39" ht="15" x14ac:dyDescent="0.25">
      <c r="A206" t="s">
        <v>376</v>
      </c>
      <c r="B206">
        <v>507967.85</v>
      </c>
      <c r="C206">
        <v>0.31152180097405102</v>
      </c>
      <c r="D206">
        <v>533665.25</v>
      </c>
      <c r="E206">
        <v>4.7052887285783298E-3</v>
      </c>
      <c r="F206">
        <v>0.69381669800924495</v>
      </c>
      <c r="G206">
        <v>56.157894736842103</v>
      </c>
      <c r="H206">
        <v>44.567999999999998</v>
      </c>
      <c r="I206">
        <v>2.75</v>
      </c>
      <c r="J206">
        <v>34.405500000000004</v>
      </c>
      <c r="K206">
        <v>11954.484145365201</v>
      </c>
      <c r="L206">
        <v>1277.3353278</v>
      </c>
      <c r="M206">
        <v>1549.0064138886401</v>
      </c>
      <c r="N206">
        <v>0.37937982732743802</v>
      </c>
      <c r="O206">
        <v>0.13641849783495799</v>
      </c>
      <c r="P206">
        <v>4.1556162931329502E-3</v>
      </c>
      <c r="Q206">
        <v>9857.8577774680307</v>
      </c>
      <c r="R206">
        <v>86.538499999999999</v>
      </c>
      <c r="S206">
        <v>58541.100851066301</v>
      </c>
      <c r="T206">
        <v>16.183548362867398</v>
      </c>
      <c r="U206">
        <v>14.7603127833277</v>
      </c>
      <c r="V206">
        <v>10.718</v>
      </c>
      <c r="W206">
        <v>119.176649356223</v>
      </c>
      <c r="X206">
        <v>0.11657217948778199</v>
      </c>
      <c r="Y206">
        <v>0.179823277145884</v>
      </c>
      <c r="Z206">
        <v>0.30212814428731599</v>
      </c>
      <c r="AA206">
        <v>206.92362001388599</v>
      </c>
      <c r="AB206">
        <v>5.4063598353983604</v>
      </c>
      <c r="AC206">
        <v>1.13760390086143</v>
      </c>
      <c r="AD206">
        <v>2.6888050433797899</v>
      </c>
      <c r="AE206">
        <v>1.10497446328289</v>
      </c>
      <c r="AF206">
        <v>59.65</v>
      </c>
      <c r="AG206">
        <v>8.6467212561920706E-2</v>
      </c>
      <c r="AH206">
        <v>7.0979999999999999</v>
      </c>
      <c r="AI206">
        <v>3.1932414833371801</v>
      </c>
      <c r="AJ206">
        <v>30143.125</v>
      </c>
      <c r="AK206">
        <v>0.420741992658062</v>
      </c>
      <c r="AL206">
        <v>15269884.9245</v>
      </c>
      <c r="AM206">
        <v>1277.3353278</v>
      </c>
    </row>
    <row r="207" spans="1:39" ht="15" x14ac:dyDescent="0.25">
      <c r="A207" t="s">
        <v>377</v>
      </c>
      <c r="B207">
        <v>950794.75</v>
      </c>
      <c r="C207">
        <v>0.48172296467473402</v>
      </c>
      <c r="D207">
        <v>943673.05</v>
      </c>
      <c r="E207">
        <v>3.7259319526012501E-3</v>
      </c>
      <c r="F207">
        <v>0.63454915083515795</v>
      </c>
      <c r="G207">
        <v>45.85</v>
      </c>
      <c r="H207">
        <v>32.548000000000002</v>
      </c>
      <c r="I207">
        <v>3.4580000000000002</v>
      </c>
      <c r="J207">
        <v>4.4504999999999901</v>
      </c>
      <c r="K207">
        <v>12329.813976499299</v>
      </c>
      <c r="L207">
        <v>993.25825659999998</v>
      </c>
      <c r="M207">
        <v>1220.94098980639</v>
      </c>
      <c r="N207">
        <v>0.42101399300867398</v>
      </c>
      <c r="O207">
        <v>0.14535792452832699</v>
      </c>
      <c r="P207">
        <v>4.1986542495759602E-3</v>
      </c>
      <c r="Q207">
        <v>10030.533528440201</v>
      </c>
      <c r="R207">
        <v>69.298000000000002</v>
      </c>
      <c r="S207">
        <v>56188.599288579797</v>
      </c>
      <c r="T207">
        <v>15.051660942595699</v>
      </c>
      <c r="U207">
        <v>14.333144630436699</v>
      </c>
      <c r="V207">
        <v>8.6509999999999998</v>
      </c>
      <c r="W207">
        <v>114.81427078950399</v>
      </c>
      <c r="X207">
        <v>0.113305628724734</v>
      </c>
      <c r="Y207">
        <v>0.176495768678437</v>
      </c>
      <c r="Z207">
        <v>0.29368419743431001</v>
      </c>
      <c r="AA207">
        <v>206.59410444008799</v>
      </c>
      <c r="AB207">
        <v>5.7662992680845599</v>
      </c>
      <c r="AC207">
        <v>1.28878847746091</v>
      </c>
      <c r="AD207">
        <v>2.83391051616145</v>
      </c>
      <c r="AE207">
        <v>1.11801048099973</v>
      </c>
      <c r="AF207">
        <v>53.1</v>
      </c>
      <c r="AG207">
        <v>7.8689638994323005E-2</v>
      </c>
      <c r="AH207">
        <v>6.2095000000000002</v>
      </c>
      <c r="AI207">
        <v>3.28312576877933</v>
      </c>
      <c r="AJ207">
        <v>9006.2364999999409</v>
      </c>
      <c r="AK207">
        <v>0.46309092910377397</v>
      </c>
      <c r="AL207">
        <v>12246689.534499999</v>
      </c>
      <c r="AM207">
        <v>993.25825659999998</v>
      </c>
    </row>
    <row r="208" spans="1:39" ht="15" x14ac:dyDescent="0.25">
      <c r="A208" t="s">
        <v>378</v>
      </c>
      <c r="B208">
        <v>486341.7</v>
      </c>
      <c r="C208">
        <v>0.39362015311139398</v>
      </c>
      <c r="D208">
        <v>494731.8</v>
      </c>
      <c r="E208">
        <v>6.2239641728591699E-3</v>
      </c>
      <c r="F208">
        <v>0.69838402965586199</v>
      </c>
      <c r="G208">
        <v>65.789473684210506</v>
      </c>
      <c r="H208">
        <v>38.026000000000003</v>
      </c>
      <c r="I208">
        <v>1.3454999999999999</v>
      </c>
      <c r="J208">
        <v>36.716999999999999</v>
      </c>
      <c r="K208">
        <v>12343.1746032544</v>
      </c>
      <c r="L208">
        <v>1164.1858783</v>
      </c>
      <c r="M208">
        <v>1401.3281387744601</v>
      </c>
      <c r="N208">
        <v>0.369817290799549</v>
      </c>
      <c r="O208">
        <v>0.153177912929508</v>
      </c>
      <c r="P208">
        <v>3.2128516757666298E-3</v>
      </c>
      <c r="Q208">
        <v>10254.378805999801</v>
      </c>
      <c r="R208">
        <v>78.409000000000006</v>
      </c>
      <c r="S208">
        <v>60561.0715096481</v>
      </c>
      <c r="T208">
        <v>15.827902409162199</v>
      </c>
      <c r="U208">
        <v>14.847605227716199</v>
      </c>
      <c r="V208">
        <v>9.5030000000000001</v>
      </c>
      <c r="W208">
        <v>122.50719544354401</v>
      </c>
      <c r="X208">
        <v>0.11374406285952</v>
      </c>
      <c r="Y208">
        <v>0.17842900900390901</v>
      </c>
      <c r="Z208">
        <v>0.29764250781978202</v>
      </c>
      <c r="AA208">
        <v>187.19459157006</v>
      </c>
      <c r="AB208">
        <v>6.1595781269429999</v>
      </c>
      <c r="AC208">
        <v>1.2391282195647899</v>
      </c>
      <c r="AD208">
        <v>3.0699949708460501</v>
      </c>
      <c r="AE208">
        <v>1.27353887278703</v>
      </c>
      <c r="AF208">
        <v>75.8</v>
      </c>
      <c r="AG208">
        <v>0.107667742689044</v>
      </c>
      <c r="AH208">
        <v>5.5105000000000004</v>
      </c>
      <c r="AI208">
        <v>3.4247631249981101</v>
      </c>
      <c r="AJ208">
        <v>828.48899999988498</v>
      </c>
      <c r="AK208">
        <v>0.44706086385831101</v>
      </c>
      <c r="AL208">
        <v>14369749.566500001</v>
      </c>
      <c r="AM208">
        <v>1164.1858783</v>
      </c>
    </row>
    <row r="209" spans="1:39" ht="15" x14ac:dyDescent="0.25">
      <c r="A209" t="s">
        <v>380</v>
      </c>
      <c r="B209">
        <v>650330.65</v>
      </c>
      <c r="C209">
        <v>0.41993469511626502</v>
      </c>
      <c r="D209">
        <v>673552.35</v>
      </c>
      <c r="E209">
        <v>3.4051394120250202E-3</v>
      </c>
      <c r="F209">
        <v>0.658630599701443</v>
      </c>
      <c r="G209">
        <v>34.1</v>
      </c>
      <c r="H209">
        <v>36.165500000000002</v>
      </c>
      <c r="I209">
        <v>3.9649999999999999</v>
      </c>
      <c r="J209">
        <v>-11.438000000000001</v>
      </c>
      <c r="K209">
        <v>12864.8133720606</v>
      </c>
      <c r="L209">
        <v>1101.78532685</v>
      </c>
      <c r="M209">
        <v>1413.8327792043499</v>
      </c>
      <c r="N209">
        <v>0.552350650048957</v>
      </c>
      <c r="O209">
        <v>0.16353136927782799</v>
      </c>
      <c r="P209">
        <v>2.8828485664090099E-3</v>
      </c>
      <c r="Q209">
        <v>10025.4165941581</v>
      </c>
      <c r="R209">
        <v>81.522000000000006</v>
      </c>
      <c r="S209">
        <v>55821.347243688797</v>
      </c>
      <c r="T209">
        <v>15.0217119305218</v>
      </c>
      <c r="U209">
        <v>13.515190094085</v>
      </c>
      <c r="V209">
        <v>10.797000000000001</v>
      </c>
      <c r="W209">
        <v>102.04550586737101</v>
      </c>
      <c r="X209">
        <v>0.115349103082348</v>
      </c>
      <c r="Y209">
        <v>0.182683603616033</v>
      </c>
      <c r="Z209">
        <v>0.30060812451306301</v>
      </c>
      <c r="AA209">
        <v>223.86198471635601</v>
      </c>
      <c r="AB209">
        <v>6.0162329187138699</v>
      </c>
      <c r="AC209">
        <v>1.3886904730773</v>
      </c>
      <c r="AD209">
        <v>2.9562548548467</v>
      </c>
      <c r="AE209">
        <v>1.2152006498407899</v>
      </c>
      <c r="AF209">
        <v>69.95</v>
      </c>
      <c r="AG209">
        <v>0.11533134340777799</v>
      </c>
      <c r="AH209">
        <v>6.1444999999999999</v>
      </c>
      <c r="AI209">
        <v>3.1186756194180099</v>
      </c>
      <c r="AJ209">
        <v>22444.258000000002</v>
      </c>
      <c r="AK209">
        <v>0.49403629834194601</v>
      </c>
      <c r="AL209">
        <v>14174262.606000001</v>
      </c>
      <c r="AM209">
        <v>1101.78532685</v>
      </c>
    </row>
    <row r="210" spans="1:39" ht="15" x14ac:dyDescent="0.25">
      <c r="A210" t="s">
        <v>381</v>
      </c>
      <c r="B210">
        <v>1056308.1499999999</v>
      </c>
      <c r="C210">
        <v>0.48982314690579498</v>
      </c>
      <c r="D210">
        <v>1016196.45</v>
      </c>
      <c r="E210">
        <v>7.49924186702493E-4</v>
      </c>
      <c r="F210">
        <v>0.70018439866549897</v>
      </c>
      <c r="G210">
        <v>107.055555555556</v>
      </c>
      <c r="H210">
        <v>60.97</v>
      </c>
      <c r="I210">
        <v>3.5030000000000001</v>
      </c>
      <c r="J210">
        <v>59.905000000000001</v>
      </c>
      <c r="K210">
        <v>12097.9500970966</v>
      </c>
      <c r="L210">
        <v>1714.87362115</v>
      </c>
      <c r="M210">
        <v>2009.8169420213801</v>
      </c>
      <c r="N210">
        <v>0.27317438024141399</v>
      </c>
      <c r="O210">
        <v>0.12695637411111399</v>
      </c>
      <c r="P210">
        <v>1.2015715266633999E-2</v>
      </c>
      <c r="Q210">
        <v>10322.5597604099</v>
      </c>
      <c r="R210">
        <v>112.925</v>
      </c>
      <c r="S210">
        <v>62355.564604826199</v>
      </c>
      <c r="T210">
        <v>15.41332742971</v>
      </c>
      <c r="U210">
        <v>15.185951925171601</v>
      </c>
      <c r="V210">
        <v>12.58</v>
      </c>
      <c r="W210">
        <v>136.317457961049</v>
      </c>
      <c r="X210">
        <v>0.109291064936614</v>
      </c>
      <c r="Y210">
        <v>0.173925152283913</v>
      </c>
      <c r="Z210">
        <v>0.28952068759591898</v>
      </c>
      <c r="AA210">
        <v>158.06876183576799</v>
      </c>
      <c r="AB210">
        <v>6.9436368611634096</v>
      </c>
      <c r="AC210">
        <v>1.20755781530055</v>
      </c>
      <c r="AD210">
        <v>3.3409205274913498</v>
      </c>
      <c r="AE210">
        <v>1.21576389417027</v>
      </c>
      <c r="AF210">
        <v>79.150000000000006</v>
      </c>
      <c r="AG210">
        <v>6.3429913279587594E-2</v>
      </c>
      <c r="AH210">
        <v>8.77</v>
      </c>
      <c r="AI210">
        <v>3.19243348430164</v>
      </c>
      <c r="AJ210">
        <v>38707.215999999898</v>
      </c>
      <c r="AK210">
        <v>0.40831385941845999</v>
      </c>
      <c r="AL210">
        <v>20746455.491500001</v>
      </c>
      <c r="AM210">
        <v>1714.87362115</v>
      </c>
    </row>
    <row r="211" spans="1:39" ht="15" x14ac:dyDescent="0.25">
      <c r="A211" t="s">
        <v>382</v>
      </c>
      <c r="B211">
        <v>715099.6</v>
      </c>
      <c r="C211">
        <v>0.47593393134446998</v>
      </c>
      <c r="D211">
        <v>657519.65</v>
      </c>
      <c r="E211">
        <v>9.8919212527708907E-3</v>
      </c>
      <c r="F211">
        <v>0.64104687267133798</v>
      </c>
      <c r="G211">
        <v>36.4</v>
      </c>
      <c r="H211">
        <v>39.580500000000001</v>
      </c>
      <c r="I211">
        <v>2.5565000000000002</v>
      </c>
      <c r="J211">
        <v>8.8510000000000097</v>
      </c>
      <c r="K211">
        <v>12384.0948384812</v>
      </c>
      <c r="L211">
        <v>1063.9096321</v>
      </c>
      <c r="M211">
        <v>1345.9413277870999</v>
      </c>
      <c r="N211">
        <v>0.50945952677403195</v>
      </c>
      <c r="O211">
        <v>0.1684969632676</v>
      </c>
      <c r="P211">
        <v>1.94549526345998E-3</v>
      </c>
      <c r="Q211">
        <v>9789.1026239325802</v>
      </c>
      <c r="R211">
        <v>74.4285</v>
      </c>
      <c r="S211">
        <v>54998.421605970798</v>
      </c>
      <c r="T211">
        <v>14.3184398449519</v>
      </c>
      <c r="U211">
        <v>14.2943849748416</v>
      </c>
      <c r="V211">
        <v>10.618499999999999</v>
      </c>
      <c r="W211">
        <v>100.19396638885</v>
      </c>
      <c r="X211">
        <v>0.117723993228932</v>
      </c>
      <c r="Y211">
        <v>0.183417061841847</v>
      </c>
      <c r="Z211">
        <v>0.30425154785254099</v>
      </c>
      <c r="AA211">
        <v>212.313379994635</v>
      </c>
      <c r="AB211">
        <v>5.6908194424307403</v>
      </c>
      <c r="AC211">
        <v>1.2800602282826601</v>
      </c>
      <c r="AD211">
        <v>2.8482788709604199</v>
      </c>
      <c r="AE211">
        <v>1.0864542030841</v>
      </c>
      <c r="AF211">
        <v>33.700000000000003</v>
      </c>
      <c r="AG211">
        <v>0.102223203825452</v>
      </c>
      <c r="AH211">
        <v>10.4868421052632</v>
      </c>
      <c r="AI211">
        <v>3.1855704593537801</v>
      </c>
      <c r="AJ211">
        <v>30007.626499999998</v>
      </c>
      <c r="AK211">
        <v>0.44990010534143299</v>
      </c>
      <c r="AL211">
        <v>13175557.783500001</v>
      </c>
      <c r="AM211">
        <v>1063.9096321</v>
      </c>
    </row>
    <row r="212" spans="1:39" ht="15" x14ac:dyDescent="0.25">
      <c r="A212" t="s">
        <v>383</v>
      </c>
      <c r="B212">
        <v>946876.5</v>
      </c>
      <c r="C212">
        <v>0.47254108272984702</v>
      </c>
      <c r="D212">
        <v>930406.8</v>
      </c>
      <c r="E212">
        <v>4.6635684017131002E-3</v>
      </c>
      <c r="F212">
        <v>0.67345675269571303</v>
      </c>
      <c r="G212">
        <v>67.5</v>
      </c>
      <c r="H212">
        <v>54.082500000000003</v>
      </c>
      <c r="I212">
        <v>3.613</v>
      </c>
      <c r="J212">
        <v>27.679500000000001</v>
      </c>
      <c r="K212">
        <v>12437.3586764341</v>
      </c>
      <c r="L212">
        <v>1506.9857065000001</v>
      </c>
      <c r="M212">
        <v>1848.9835071018899</v>
      </c>
      <c r="N212">
        <v>0.432687833758163</v>
      </c>
      <c r="O212">
        <v>0.15243220301240501</v>
      </c>
      <c r="P212">
        <v>6.4076210267625397E-3</v>
      </c>
      <c r="Q212">
        <v>10136.878820178201</v>
      </c>
      <c r="R212">
        <v>102.4105</v>
      </c>
      <c r="S212">
        <v>58896.1539002348</v>
      </c>
      <c r="T212">
        <v>15.641462545344501</v>
      </c>
      <c r="U212">
        <v>14.715148412516299</v>
      </c>
      <c r="V212">
        <v>12.093</v>
      </c>
      <c r="W212">
        <v>124.61636537666401</v>
      </c>
      <c r="X212">
        <v>0.111435168043077</v>
      </c>
      <c r="Y212">
        <v>0.18599033470082699</v>
      </c>
      <c r="Z212">
        <v>0.30298719059248302</v>
      </c>
      <c r="AA212">
        <v>188.862541145808</v>
      </c>
      <c r="AB212">
        <v>6.1516056127413599</v>
      </c>
      <c r="AC212">
        <v>1.2539089321768899</v>
      </c>
      <c r="AD212">
        <v>3.12896158522542</v>
      </c>
      <c r="AE212">
        <v>1.4930204482514</v>
      </c>
      <c r="AF212">
        <v>142.19999999999999</v>
      </c>
      <c r="AG212">
        <v>6.4393951304089495E-2</v>
      </c>
      <c r="AH212">
        <v>4.4969999999999999</v>
      </c>
      <c r="AI212">
        <v>3.2818053654313699</v>
      </c>
      <c r="AJ212">
        <v>20139.7930000001</v>
      </c>
      <c r="AK212">
        <v>0.47445189369632701</v>
      </c>
      <c r="AL212">
        <v>18742921.752</v>
      </c>
      <c r="AM212">
        <v>1506.9857065000001</v>
      </c>
    </row>
    <row r="213" spans="1:39" ht="15" x14ac:dyDescent="0.25">
      <c r="A213" t="s">
        <v>385</v>
      </c>
      <c r="B213">
        <v>2772863.25</v>
      </c>
      <c r="C213">
        <v>0.34866526503526502</v>
      </c>
      <c r="D213">
        <v>2048832.75</v>
      </c>
      <c r="E213">
        <v>3.5106899593211499E-3</v>
      </c>
      <c r="F213">
        <v>0.79062201173272295</v>
      </c>
      <c r="G213">
        <v>166.85</v>
      </c>
      <c r="H213">
        <v>104.238</v>
      </c>
      <c r="I213">
        <v>6.2409999999999997</v>
      </c>
      <c r="J213">
        <v>-22.840499999999999</v>
      </c>
      <c r="K213">
        <v>13242.2309918397</v>
      </c>
      <c r="L213">
        <v>5108.1793494000003</v>
      </c>
      <c r="M213">
        <v>6053.58385647457</v>
      </c>
      <c r="N213">
        <v>0.15150944156667201</v>
      </c>
      <c r="O213">
        <v>0.126254720329221</v>
      </c>
      <c r="P213">
        <v>2.7943154563820499E-2</v>
      </c>
      <c r="Q213">
        <v>11174.1560860931</v>
      </c>
      <c r="R213">
        <v>317.14850000000001</v>
      </c>
      <c r="S213">
        <v>76988.221673758497</v>
      </c>
      <c r="T213">
        <v>15.997868506393701</v>
      </c>
      <c r="U213">
        <v>16.1065852412986</v>
      </c>
      <c r="V213">
        <v>29.917999999999999</v>
      </c>
      <c r="W213">
        <v>170.739332488803</v>
      </c>
      <c r="X213">
        <v>0.11612169946496</v>
      </c>
      <c r="Y213">
        <v>0.15523293341876199</v>
      </c>
      <c r="Z213">
        <v>0.27798749052034599</v>
      </c>
      <c r="AA213">
        <v>152.68341157434301</v>
      </c>
      <c r="AB213">
        <v>6.9269609092048503</v>
      </c>
      <c r="AC213">
        <v>1.1983390022941001</v>
      </c>
      <c r="AD213">
        <v>3.68033265368202</v>
      </c>
      <c r="AE213">
        <v>0.66485586184741097</v>
      </c>
      <c r="AF213">
        <v>25.7</v>
      </c>
      <c r="AG213">
        <v>0.231000365165939</v>
      </c>
      <c r="AH213">
        <v>47.426315789473698</v>
      </c>
      <c r="AI213">
        <v>3.92792696644615</v>
      </c>
      <c r="AJ213">
        <v>-148224.45550000001</v>
      </c>
      <c r="AK213">
        <v>0.284986187050489</v>
      </c>
      <c r="AL213">
        <v>67643690.892499998</v>
      </c>
      <c r="AM213">
        <v>5108.1793494000003</v>
      </c>
    </row>
    <row r="214" spans="1:39" ht="15" x14ac:dyDescent="0.25">
      <c r="A214" t="s">
        <v>386</v>
      </c>
      <c r="B214">
        <v>747940.15</v>
      </c>
      <c r="C214">
        <v>0.358228212459346</v>
      </c>
      <c r="D214">
        <v>660917.4</v>
      </c>
      <c r="E214">
        <v>2.2309359252145802E-3</v>
      </c>
      <c r="F214">
        <v>0.69642908157146</v>
      </c>
      <c r="G214">
        <v>32.7222222222222</v>
      </c>
      <c r="H214">
        <v>36.68</v>
      </c>
      <c r="I214">
        <v>0.38450000000000001</v>
      </c>
      <c r="J214">
        <v>61.029999999999902</v>
      </c>
      <c r="K214">
        <v>11284.7627975467</v>
      </c>
      <c r="L214">
        <v>1161.4062151000001</v>
      </c>
      <c r="M214">
        <v>1403.8182124790501</v>
      </c>
      <c r="N214">
        <v>0.39840243382041801</v>
      </c>
      <c r="O214">
        <v>0.140724624704998</v>
      </c>
      <c r="P214">
        <v>3.8877747434916399E-3</v>
      </c>
      <c r="Q214">
        <v>9336.10458426476</v>
      </c>
      <c r="R214">
        <v>75.971000000000004</v>
      </c>
      <c r="S214">
        <v>57236.502046833702</v>
      </c>
      <c r="T214">
        <v>15.3222940332495</v>
      </c>
      <c r="U214">
        <v>15.2874941109107</v>
      </c>
      <c r="V214">
        <v>10.436999999999999</v>
      </c>
      <c r="W214">
        <v>111.27778241831901</v>
      </c>
      <c r="X214">
        <v>0.11503959873613601</v>
      </c>
      <c r="Y214">
        <v>0.172457450546288</v>
      </c>
      <c r="Z214">
        <v>0.29253870525783698</v>
      </c>
      <c r="AA214">
        <v>191.593085267622</v>
      </c>
      <c r="AB214">
        <v>5.8817713109177099</v>
      </c>
      <c r="AC214">
        <v>1.2085169002514</v>
      </c>
      <c r="AD214">
        <v>2.9752143360474301</v>
      </c>
      <c r="AE214">
        <v>0.83376635930121301</v>
      </c>
      <c r="AF214">
        <v>23</v>
      </c>
      <c r="AG214">
        <v>0.122803051006494</v>
      </c>
      <c r="AH214">
        <v>14.0452631578947</v>
      </c>
      <c r="AI214">
        <v>2.8655009497889998</v>
      </c>
      <c r="AJ214">
        <v>56911.830999999896</v>
      </c>
      <c r="AK214">
        <v>0.43229156567573701</v>
      </c>
      <c r="AL214">
        <v>13106193.649</v>
      </c>
      <c r="AM214">
        <v>1161.4062151000001</v>
      </c>
    </row>
    <row r="215" spans="1:39" ht="15" x14ac:dyDescent="0.25">
      <c r="A215" t="s">
        <v>387</v>
      </c>
      <c r="B215">
        <v>1060817.2</v>
      </c>
      <c r="C215">
        <v>0.41476817346969402</v>
      </c>
      <c r="D215">
        <v>990732.55</v>
      </c>
      <c r="E215">
        <v>4.1858022418920999E-3</v>
      </c>
      <c r="F215">
        <v>0.730124684743504</v>
      </c>
      <c r="G215">
        <v>67.55</v>
      </c>
      <c r="H215">
        <v>63.56</v>
      </c>
      <c r="I215">
        <v>6.0010000000000003</v>
      </c>
      <c r="J215">
        <v>49.169499999999999</v>
      </c>
      <c r="K215">
        <v>12596.9126381721</v>
      </c>
      <c r="L215">
        <v>1961.1615312500001</v>
      </c>
      <c r="M215">
        <v>2370.17872266514</v>
      </c>
      <c r="N215">
        <v>0.35521295033560202</v>
      </c>
      <c r="O215">
        <v>0.142212059973578</v>
      </c>
      <c r="P215">
        <v>1.7288442211279498E-2</v>
      </c>
      <c r="Q215">
        <v>10423.0876103389</v>
      </c>
      <c r="R215">
        <v>127.60250000000001</v>
      </c>
      <c r="S215">
        <v>65357.635391156102</v>
      </c>
      <c r="T215">
        <v>15.967947336455</v>
      </c>
      <c r="U215">
        <v>15.3693033541663</v>
      </c>
      <c r="V215">
        <v>14.4055</v>
      </c>
      <c r="W215">
        <v>136.13977517267699</v>
      </c>
      <c r="X215">
        <v>0.118529863099755</v>
      </c>
      <c r="Y215">
        <v>0.16343354896222301</v>
      </c>
      <c r="Z215">
        <v>0.28609430720006201</v>
      </c>
      <c r="AA215">
        <v>190.47291314240101</v>
      </c>
      <c r="AB215">
        <v>6.1799519620161396</v>
      </c>
      <c r="AC215">
        <v>1.24292794382732</v>
      </c>
      <c r="AD215">
        <v>3.2999045598271599</v>
      </c>
      <c r="AE215">
        <v>0.96094886965107995</v>
      </c>
      <c r="AF215">
        <v>31.25</v>
      </c>
      <c r="AG215">
        <v>0.122998639152251</v>
      </c>
      <c r="AH215">
        <v>20.150500000000001</v>
      </c>
      <c r="AI215">
        <v>3.6433449764338999</v>
      </c>
      <c r="AJ215">
        <v>-29003.4205</v>
      </c>
      <c r="AK215">
        <v>0.38018172694961599</v>
      </c>
      <c r="AL215">
        <v>24704580.478500001</v>
      </c>
      <c r="AM215">
        <v>1961.1615312500001</v>
      </c>
    </row>
    <row r="216" spans="1:39" ht="15" x14ac:dyDescent="0.25">
      <c r="A216" t="s">
        <v>388</v>
      </c>
      <c r="B216">
        <v>1129341.6499999999</v>
      </c>
      <c r="C216">
        <v>0.36452356491149801</v>
      </c>
      <c r="D216">
        <v>994306.95</v>
      </c>
      <c r="E216">
        <v>4.5221392607620401E-3</v>
      </c>
      <c r="F216">
        <v>0.73668682669871399</v>
      </c>
      <c r="G216">
        <v>111.333333333333</v>
      </c>
      <c r="H216">
        <v>58.1175</v>
      </c>
      <c r="I216">
        <v>0.4425</v>
      </c>
      <c r="J216">
        <v>0.89450000000000796</v>
      </c>
      <c r="K216">
        <v>11639.288551760001</v>
      </c>
      <c r="L216">
        <v>2433.4248715499998</v>
      </c>
      <c r="M216">
        <v>2847.8301649353398</v>
      </c>
      <c r="N216">
        <v>0.20367309619643501</v>
      </c>
      <c r="O216">
        <v>0.12813653909988501</v>
      </c>
      <c r="P216">
        <v>9.8283906068429294E-3</v>
      </c>
      <c r="Q216">
        <v>9945.5840442096905</v>
      </c>
      <c r="R216">
        <v>147.22800000000001</v>
      </c>
      <c r="S216">
        <v>67597.698586546001</v>
      </c>
      <c r="T216">
        <v>15.766022767408399</v>
      </c>
      <c r="U216">
        <v>16.5282749989812</v>
      </c>
      <c r="V216">
        <v>15.9595</v>
      </c>
      <c r="W216">
        <v>152.475006832921</v>
      </c>
      <c r="X216">
        <v>0.113354127977344</v>
      </c>
      <c r="Y216">
        <v>0.16198191470499099</v>
      </c>
      <c r="Z216">
        <v>0.27971974064986399</v>
      </c>
      <c r="AA216">
        <v>167.25355064722299</v>
      </c>
      <c r="AB216">
        <v>6.16734285800983</v>
      </c>
      <c r="AC216">
        <v>1.1517684578793099</v>
      </c>
      <c r="AD216">
        <v>3.0532459199219102</v>
      </c>
      <c r="AE216">
        <v>1.00280792351395</v>
      </c>
      <c r="AF216">
        <v>35.85</v>
      </c>
      <c r="AG216">
        <v>8.9806794808152596E-2</v>
      </c>
      <c r="AH216">
        <v>25.914999999999999</v>
      </c>
      <c r="AI216">
        <v>3.3247485013647902</v>
      </c>
      <c r="AJ216">
        <v>-14131.764999999999</v>
      </c>
      <c r="AK216">
        <v>0.35952186347433301</v>
      </c>
      <c r="AL216">
        <v>28323334.249000002</v>
      </c>
      <c r="AM216">
        <v>2433.4248715499998</v>
      </c>
    </row>
    <row r="217" spans="1:39" ht="15" x14ac:dyDescent="0.25">
      <c r="A217" t="s">
        <v>389</v>
      </c>
      <c r="B217">
        <v>411977.2</v>
      </c>
      <c r="C217">
        <v>0.36401916686365698</v>
      </c>
      <c r="D217">
        <v>408038.40000000002</v>
      </c>
      <c r="E217">
        <v>5.08439608242849E-3</v>
      </c>
      <c r="F217">
        <v>0.70533425127008198</v>
      </c>
      <c r="G217">
        <v>70.349999999999994</v>
      </c>
      <c r="H217">
        <v>45.408999999999999</v>
      </c>
      <c r="I217">
        <v>2</v>
      </c>
      <c r="J217">
        <v>14.3005</v>
      </c>
      <c r="K217">
        <v>12353.5235536205</v>
      </c>
      <c r="L217">
        <v>1427.77862615</v>
      </c>
      <c r="M217">
        <v>1700.34771946448</v>
      </c>
      <c r="N217">
        <v>0.35075601198093997</v>
      </c>
      <c r="O217">
        <v>0.13626210386312401</v>
      </c>
      <c r="P217">
        <v>7.9982571813624094E-3</v>
      </c>
      <c r="Q217">
        <v>10373.2293610245</v>
      </c>
      <c r="R217">
        <v>96.682000000000002</v>
      </c>
      <c r="S217">
        <v>61619.6172969115</v>
      </c>
      <c r="T217">
        <v>15.9890155354668</v>
      </c>
      <c r="U217">
        <v>14.767781243147599</v>
      </c>
      <c r="V217">
        <v>11.81</v>
      </c>
      <c r="W217">
        <v>120.895734644369</v>
      </c>
      <c r="X217">
        <v>0.113620317075297</v>
      </c>
      <c r="Y217">
        <v>0.17211185468864401</v>
      </c>
      <c r="Z217">
        <v>0.29113875856694998</v>
      </c>
      <c r="AA217">
        <v>187.05827017467999</v>
      </c>
      <c r="AB217">
        <v>6.1483408224120497</v>
      </c>
      <c r="AC217">
        <v>1.2143537819317101</v>
      </c>
      <c r="AD217">
        <v>3.0295173335260399</v>
      </c>
      <c r="AE217">
        <v>1.3486781365382801</v>
      </c>
      <c r="AF217">
        <v>96.75</v>
      </c>
      <c r="AG217">
        <v>0.115294034755049</v>
      </c>
      <c r="AH217">
        <v>5.8819999999999997</v>
      </c>
      <c r="AI217">
        <v>3.32403390013426</v>
      </c>
      <c r="AJ217">
        <v>44734.248500000002</v>
      </c>
      <c r="AK217">
        <v>0.50505845476279598</v>
      </c>
      <c r="AL217">
        <v>17638096.887499999</v>
      </c>
      <c r="AM217">
        <v>1427.77862615</v>
      </c>
    </row>
    <row r="218" spans="1:39" ht="15" x14ac:dyDescent="0.25">
      <c r="A218" t="s">
        <v>390</v>
      </c>
      <c r="B218">
        <v>269007.2</v>
      </c>
      <c r="C218">
        <v>0.45555341303897101</v>
      </c>
      <c r="D218">
        <v>348709.25</v>
      </c>
      <c r="E218">
        <v>2.1691691834290999E-3</v>
      </c>
      <c r="F218">
        <v>0.73786300088037704</v>
      </c>
      <c r="G218">
        <v>53.9</v>
      </c>
      <c r="H218">
        <v>20.855789473684201</v>
      </c>
      <c r="I218">
        <v>0.4</v>
      </c>
      <c r="J218">
        <v>90.085499999999996</v>
      </c>
      <c r="K218">
        <v>11558.484698844801</v>
      </c>
      <c r="L218">
        <v>1151.8043749999999</v>
      </c>
      <c r="M218">
        <v>1315.5774432395001</v>
      </c>
      <c r="N218">
        <v>0.20514489146648701</v>
      </c>
      <c r="O218">
        <v>0.117620755434272</v>
      </c>
      <c r="P218">
        <v>3.45307730750719E-3</v>
      </c>
      <c r="Q218">
        <v>10119.5967693985</v>
      </c>
      <c r="R218">
        <v>74.164500000000004</v>
      </c>
      <c r="S218">
        <v>62898.222060419801</v>
      </c>
      <c r="T218">
        <v>16.954877333495102</v>
      </c>
      <c r="U218">
        <v>15.530400326301701</v>
      </c>
      <c r="V218">
        <v>8.2725000000000009</v>
      </c>
      <c r="W218">
        <v>139.23292535509199</v>
      </c>
      <c r="X218">
        <v>0.110219224386873</v>
      </c>
      <c r="Y218">
        <v>0.176423978261983</v>
      </c>
      <c r="Z218">
        <v>0.29414956302671003</v>
      </c>
      <c r="AA218">
        <v>175.63407848663499</v>
      </c>
      <c r="AB218">
        <v>6.0676655630039296</v>
      </c>
      <c r="AC218">
        <v>1.2765915037413</v>
      </c>
      <c r="AD218">
        <v>3.0182420842517499</v>
      </c>
      <c r="AE218">
        <v>1.3792594862457701</v>
      </c>
      <c r="AF218">
        <v>67.400000000000006</v>
      </c>
      <c r="AG218">
        <v>0.15788071627331601</v>
      </c>
      <c r="AH218">
        <v>7.0285000000000002</v>
      </c>
      <c r="AI218">
        <v>3.2029981435137498</v>
      </c>
      <c r="AJ218">
        <v>62019.037499999999</v>
      </c>
      <c r="AK218">
        <v>0.52388284734163804</v>
      </c>
      <c r="AL218">
        <v>13313113.2445</v>
      </c>
      <c r="AM218">
        <v>1151.8043749999999</v>
      </c>
    </row>
    <row r="219" spans="1:39" ht="15" x14ac:dyDescent="0.25">
      <c r="A219" t="s">
        <v>391</v>
      </c>
      <c r="B219">
        <v>657129.35</v>
      </c>
      <c r="C219">
        <v>0.38363399426404898</v>
      </c>
      <c r="D219">
        <v>715209.9</v>
      </c>
      <c r="E219">
        <v>9.4842695841071602E-3</v>
      </c>
      <c r="F219">
        <v>0.73156189628087098</v>
      </c>
      <c r="G219">
        <v>76.894736842105303</v>
      </c>
      <c r="H219">
        <v>68.623000000000005</v>
      </c>
      <c r="I219">
        <v>7.0484999999999998</v>
      </c>
      <c r="J219">
        <v>-36.247</v>
      </c>
      <c r="K219">
        <v>12152.905115768201</v>
      </c>
      <c r="L219">
        <v>1897.7510003</v>
      </c>
      <c r="M219">
        <v>2305.8663366986498</v>
      </c>
      <c r="N219">
        <v>0.404627698617264</v>
      </c>
      <c r="O219">
        <v>0.15037645529096699</v>
      </c>
      <c r="P219">
        <v>1.7298664864258E-2</v>
      </c>
      <c r="Q219">
        <v>10001.9621575377</v>
      </c>
      <c r="R219">
        <v>126.5385</v>
      </c>
      <c r="S219">
        <v>62940.488321736098</v>
      </c>
      <c r="T219">
        <v>14.7769255997187</v>
      </c>
      <c r="U219">
        <v>14.997419759993999</v>
      </c>
      <c r="V219">
        <v>14.141</v>
      </c>
      <c r="W219">
        <v>134.202036652288</v>
      </c>
      <c r="X219">
        <v>0.11437277037256199</v>
      </c>
      <c r="Y219">
        <v>0.16390271066470699</v>
      </c>
      <c r="Z219">
        <v>0.285136074311169</v>
      </c>
      <c r="AA219">
        <v>181.43130997985</v>
      </c>
      <c r="AB219">
        <v>6.0612898322144098</v>
      </c>
      <c r="AC219">
        <v>1.1573446758741299</v>
      </c>
      <c r="AD219">
        <v>3.09278590648089</v>
      </c>
      <c r="AE219">
        <v>1.0841846438779601</v>
      </c>
      <c r="AF219">
        <v>71.05</v>
      </c>
      <c r="AG219">
        <v>0.20905342911003499</v>
      </c>
      <c r="AH219">
        <v>9.2031578947368402</v>
      </c>
      <c r="AI219">
        <v>3.5103070584226601</v>
      </c>
      <c r="AJ219">
        <v>27113.327000000001</v>
      </c>
      <c r="AK219">
        <v>0.46147855474740601</v>
      </c>
      <c r="AL219">
        <v>23063187.84</v>
      </c>
      <c r="AM219">
        <v>1897.7510003</v>
      </c>
    </row>
    <row r="220" spans="1:39" ht="15" x14ac:dyDescent="0.25">
      <c r="A220" t="s">
        <v>393</v>
      </c>
      <c r="B220">
        <v>612827.6</v>
      </c>
      <c r="C220">
        <v>0.362648224365822</v>
      </c>
      <c r="D220">
        <v>607032.05000000005</v>
      </c>
      <c r="E220">
        <v>4.4788593333984902E-3</v>
      </c>
      <c r="F220">
        <v>0.69538236088015903</v>
      </c>
      <c r="G220">
        <v>52</v>
      </c>
      <c r="H220">
        <v>35.365499999999997</v>
      </c>
      <c r="I220">
        <v>1.9</v>
      </c>
      <c r="J220">
        <v>35.344000000000001</v>
      </c>
      <c r="K220">
        <v>12103.295466334601</v>
      </c>
      <c r="L220">
        <v>993.29588064999996</v>
      </c>
      <c r="M220">
        <v>1182.3233076009201</v>
      </c>
      <c r="N220">
        <v>0.32398424081796301</v>
      </c>
      <c r="O220">
        <v>0.133116533880594</v>
      </c>
      <c r="P220">
        <v>6.4268371331838801E-3</v>
      </c>
      <c r="Q220">
        <v>10168.2453959183</v>
      </c>
      <c r="R220">
        <v>67.525499999999994</v>
      </c>
      <c r="S220">
        <v>58772.978111972501</v>
      </c>
      <c r="T220">
        <v>15.5874447430971</v>
      </c>
      <c r="U220">
        <v>14.7099374406706</v>
      </c>
      <c r="V220">
        <v>9.2720000000000002</v>
      </c>
      <c r="W220">
        <v>107.12854623058701</v>
      </c>
      <c r="X220">
        <v>0.12012971765668901</v>
      </c>
      <c r="Y220">
        <v>0.16975012759694</v>
      </c>
      <c r="Z220">
        <v>0.29540083139107198</v>
      </c>
      <c r="AA220">
        <v>184.82403237176899</v>
      </c>
      <c r="AB220">
        <v>6.1016532618822996</v>
      </c>
      <c r="AC220">
        <v>1.23587974667858</v>
      </c>
      <c r="AD220">
        <v>3.1377140419190099</v>
      </c>
      <c r="AE220">
        <v>1.24990819105763</v>
      </c>
      <c r="AF220">
        <v>51.3</v>
      </c>
      <c r="AG220">
        <v>0.17020088015318799</v>
      </c>
      <c r="AH220">
        <v>7.0674999999999999</v>
      </c>
      <c r="AI220">
        <v>3.6292927673894799</v>
      </c>
      <c r="AJ220">
        <v>6703.3769999999204</v>
      </c>
      <c r="AK220">
        <v>0.412167386014687</v>
      </c>
      <c r="AL220">
        <v>12022153.528999999</v>
      </c>
      <c r="AM220">
        <v>993.29588064999996</v>
      </c>
    </row>
    <row r="221" spans="1:39" ht="15" x14ac:dyDescent="0.25">
      <c r="A221" t="s">
        <v>394</v>
      </c>
      <c r="B221">
        <v>443364.15</v>
      </c>
      <c r="C221">
        <v>0.30825155469034599</v>
      </c>
      <c r="D221">
        <v>434977.35</v>
      </c>
      <c r="E221">
        <v>6.2562145814483499E-3</v>
      </c>
      <c r="F221">
        <v>0.68962330277452599</v>
      </c>
      <c r="G221">
        <v>22.7777777777778</v>
      </c>
      <c r="H221">
        <v>51.588500000000003</v>
      </c>
      <c r="I221">
        <v>12.272500000000001</v>
      </c>
      <c r="J221">
        <v>-14.291</v>
      </c>
      <c r="K221">
        <v>13875.1088427293</v>
      </c>
      <c r="L221">
        <v>1020.28628355</v>
      </c>
      <c r="M221">
        <v>1390.59293005205</v>
      </c>
      <c r="N221">
        <v>0.86212830347914104</v>
      </c>
      <c r="O221">
        <v>0.18488148967726101</v>
      </c>
      <c r="P221">
        <v>1.0053532930296699E-2</v>
      </c>
      <c r="Q221">
        <v>10180.249682752299</v>
      </c>
      <c r="R221">
        <v>80.0535</v>
      </c>
      <c r="S221">
        <v>58832.122386903698</v>
      </c>
      <c r="T221">
        <v>15.146121031560099</v>
      </c>
      <c r="U221">
        <v>12.7450552886507</v>
      </c>
      <c r="V221">
        <v>10.435</v>
      </c>
      <c r="W221">
        <v>97.775398519405897</v>
      </c>
      <c r="X221">
        <v>0.106460880788786</v>
      </c>
      <c r="Y221">
        <v>0.194021251515966</v>
      </c>
      <c r="Z221">
        <v>0.30417016224316201</v>
      </c>
      <c r="AA221">
        <v>210.62171810473899</v>
      </c>
      <c r="AB221">
        <v>6.4038757026996302</v>
      </c>
      <c r="AC221">
        <v>1.3529270625648999</v>
      </c>
      <c r="AD221">
        <v>3.2849621104686499</v>
      </c>
      <c r="AE221">
        <v>1.1397688822962999</v>
      </c>
      <c r="AF221">
        <v>36.25</v>
      </c>
      <c r="AG221">
        <v>9.1213882748773206E-2</v>
      </c>
      <c r="AH221">
        <v>14.6675</v>
      </c>
      <c r="AI221">
        <v>3.1839785451517</v>
      </c>
      <c r="AJ221">
        <v>12317.368999999901</v>
      </c>
      <c r="AK221">
        <v>0.54326772793858502</v>
      </c>
      <c r="AL221">
        <v>14156583.234999999</v>
      </c>
      <c r="AM221">
        <v>1020.28628355</v>
      </c>
    </row>
    <row r="222" spans="1:39" ht="15" x14ac:dyDescent="0.25">
      <c r="A222" t="s">
        <v>395</v>
      </c>
      <c r="B222">
        <v>1168081.1052631601</v>
      </c>
      <c r="C222">
        <v>0.54097595128046105</v>
      </c>
      <c r="D222">
        <v>1055217.8947368399</v>
      </c>
      <c r="E222">
        <v>6.0868847851278298E-3</v>
      </c>
      <c r="F222">
        <v>0.72195167714856701</v>
      </c>
      <c r="G222">
        <v>53.526315789473699</v>
      </c>
      <c r="H222">
        <v>40.868421052631597</v>
      </c>
      <c r="I222">
        <v>0</v>
      </c>
      <c r="J222">
        <v>58.951578947368397</v>
      </c>
      <c r="K222">
        <v>12759.279798916899</v>
      </c>
      <c r="L222">
        <v>1541.7437520000001</v>
      </c>
      <c r="M222">
        <v>1799.37592380603</v>
      </c>
      <c r="N222">
        <v>0.24684400687345201</v>
      </c>
      <c r="O222">
        <v>0.115495528174755</v>
      </c>
      <c r="P222">
        <v>1.09217622334237E-2</v>
      </c>
      <c r="Q222">
        <v>10932.423652969001</v>
      </c>
      <c r="R222">
        <v>101.34789473684199</v>
      </c>
      <c r="S222">
        <v>68529.3881782916</v>
      </c>
      <c r="T222">
        <v>16.175134113345901</v>
      </c>
      <c r="U222">
        <v>15.212390508981599</v>
      </c>
      <c r="V222">
        <v>11.515263157894699</v>
      </c>
      <c r="W222">
        <v>133.88697512683399</v>
      </c>
      <c r="X222">
        <v>0.11782561271304599</v>
      </c>
      <c r="Y222">
        <v>0.146805160900981</v>
      </c>
      <c r="Z222">
        <v>0.27146544415289497</v>
      </c>
      <c r="AA222">
        <v>177.231035800081</v>
      </c>
      <c r="AB222">
        <v>6.6061419756177804</v>
      </c>
      <c r="AC222">
        <v>1.2431572243286</v>
      </c>
      <c r="AD222">
        <v>3.4893727044878999</v>
      </c>
      <c r="AE222">
        <v>0.89400045291711505</v>
      </c>
      <c r="AF222">
        <v>33.473684210526301</v>
      </c>
      <c r="AG222">
        <v>8.0513968594921104E-2</v>
      </c>
      <c r="AH222">
        <v>17.162105263157901</v>
      </c>
      <c r="AI222">
        <v>3.5427672340573801</v>
      </c>
      <c r="AJ222">
        <v>-10592.374210526399</v>
      </c>
      <c r="AK222">
        <v>0.39855551030393099</v>
      </c>
      <c r="AL222">
        <v>19671539.91</v>
      </c>
      <c r="AM222">
        <v>1541.7437520000001</v>
      </c>
    </row>
    <row r="223" spans="1:39" ht="15" x14ac:dyDescent="0.25">
      <c r="A223" t="s">
        <v>396</v>
      </c>
      <c r="B223">
        <v>754195.05</v>
      </c>
      <c r="C223">
        <v>0.450566914959521</v>
      </c>
      <c r="D223">
        <v>632055.44999999995</v>
      </c>
      <c r="E223">
        <v>3.2247030129691199E-3</v>
      </c>
      <c r="F223">
        <v>0.70420831226594705</v>
      </c>
      <c r="G223">
        <v>71.599999999999994</v>
      </c>
      <c r="H223">
        <v>33.436</v>
      </c>
      <c r="I223">
        <v>1.95</v>
      </c>
      <c r="J223">
        <v>36.396500000000003</v>
      </c>
      <c r="K223">
        <v>12605.9163515911</v>
      </c>
      <c r="L223">
        <v>1129.4164836499999</v>
      </c>
      <c r="M223">
        <v>1360.31184217754</v>
      </c>
      <c r="N223">
        <v>0.32940198964307899</v>
      </c>
      <c r="O223">
        <v>0.15598375484184501</v>
      </c>
      <c r="P223">
        <v>2.1282296963047302E-3</v>
      </c>
      <c r="Q223">
        <v>10466.2249328135</v>
      </c>
      <c r="R223">
        <v>78.846000000000004</v>
      </c>
      <c r="S223">
        <v>58042.539463003799</v>
      </c>
      <c r="T223">
        <v>14.348857266063</v>
      </c>
      <c r="U223">
        <v>14.324334571823499</v>
      </c>
      <c r="V223">
        <v>12.109500000000001</v>
      </c>
      <c r="W223">
        <v>93.2669791196994</v>
      </c>
      <c r="X223">
        <v>0.110327756229102</v>
      </c>
      <c r="Y223">
        <v>0.185944206734244</v>
      </c>
      <c r="Z223">
        <v>0.30033818608504598</v>
      </c>
      <c r="AA223">
        <v>164.441773861656</v>
      </c>
      <c r="AB223">
        <v>7.6359081698171902</v>
      </c>
      <c r="AC223">
        <v>1.5117929796081</v>
      </c>
      <c r="AD223">
        <v>3.55685721900731</v>
      </c>
      <c r="AE223">
        <v>1.5524177968914901</v>
      </c>
      <c r="AF223">
        <v>115.85</v>
      </c>
      <c r="AG223">
        <v>3.3289298177733698E-2</v>
      </c>
      <c r="AH223">
        <v>4.0659999999999998</v>
      </c>
      <c r="AI223">
        <v>3.7495509467024402</v>
      </c>
      <c r="AJ223">
        <v>-2557.1370000001002</v>
      </c>
      <c r="AK223">
        <v>0.44929838314388798</v>
      </c>
      <c r="AL223">
        <v>14237329.719000001</v>
      </c>
      <c r="AM223">
        <v>1129.4164836499999</v>
      </c>
    </row>
    <row r="224" spans="1:39" ht="15" x14ac:dyDescent="0.25">
      <c r="A224" t="s">
        <v>397</v>
      </c>
      <c r="B224">
        <v>666904.5</v>
      </c>
      <c r="C224">
        <v>0.34642542352806599</v>
      </c>
      <c r="D224">
        <v>629693.80000000005</v>
      </c>
      <c r="E224">
        <v>6.1019501863716899E-3</v>
      </c>
      <c r="F224">
        <v>0.70589132278564104</v>
      </c>
      <c r="G224">
        <v>65.736842105263193</v>
      </c>
      <c r="H224">
        <v>60.701000000000001</v>
      </c>
      <c r="I224">
        <v>1.7635000000000001</v>
      </c>
      <c r="J224">
        <v>9.4004999999999708</v>
      </c>
      <c r="K224">
        <v>11819.6387092348</v>
      </c>
      <c r="L224">
        <v>1775.2444614999999</v>
      </c>
      <c r="M224">
        <v>2182.9022650462002</v>
      </c>
      <c r="N224">
        <v>0.42435105814298602</v>
      </c>
      <c r="O224">
        <v>0.155439341642469</v>
      </c>
      <c r="P224">
        <v>6.5321124506997896E-3</v>
      </c>
      <c r="Q224">
        <v>9612.3168185250506</v>
      </c>
      <c r="R224">
        <v>116.76949999999999</v>
      </c>
      <c r="S224">
        <v>61204.406788587803</v>
      </c>
      <c r="T224">
        <v>14.8056641503132</v>
      </c>
      <c r="U224">
        <v>15.2029807569614</v>
      </c>
      <c r="V224">
        <v>12.6815</v>
      </c>
      <c r="W224">
        <v>139.98694645743799</v>
      </c>
      <c r="X224">
        <v>0.112216261897822</v>
      </c>
      <c r="Y224">
        <v>0.17163150516265799</v>
      </c>
      <c r="Z224">
        <v>0.29172294164412199</v>
      </c>
      <c r="AA224">
        <v>174.27464594852901</v>
      </c>
      <c r="AB224">
        <v>5.9135596988946597</v>
      </c>
      <c r="AC224">
        <v>1.1486686069983201</v>
      </c>
      <c r="AD224">
        <v>2.8699494456818702</v>
      </c>
      <c r="AE224">
        <v>1.06762344188328</v>
      </c>
      <c r="AF224">
        <v>60.2</v>
      </c>
      <c r="AG224">
        <v>0.10693204230384799</v>
      </c>
      <c r="AH224">
        <v>10.1415789473684</v>
      </c>
      <c r="AI224">
        <v>3.4258720425734399</v>
      </c>
      <c r="AJ224">
        <v>24312.518</v>
      </c>
      <c r="AK224">
        <v>0.451109389051568</v>
      </c>
      <c r="AL224">
        <v>20982748.155499998</v>
      </c>
      <c r="AM224">
        <v>1775.2444614999999</v>
      </c>
    </row>
    <row r="225" spans="1:39" ht="15" x14ac:dyDescent="0.25">
      <c r="A225" t="s">
        <v>398</v>
      </c>
      <c r="B225">
        <v>496944.55</v>
      </c>
      <c r="C225">
        <v>0.391548250197365</v>
      </c>
      <c r="D225">
        <v>534411.1</v>
      </c>
      <c r="E225">
        <v>9.4099381215784102E-3</v>
      </c>
      <c r="F225">
        <v>0.73255177121904902</v>
      </c>
      <c r="G225">
        <v>77.631578947368396</v>
      </c>
      <c r="H225">
        <v>71.709000000000003</v>
      </c>
      <c r="I225">
        <v>8.5259999999999998</v>
      </c>
      <c r="J225">
        <v>-55.5535</v>
      </c>
      <c r="K225">
        <v>12370.031175510099</v>
      </c>
      <c r="L225">
        <v>2177.8245897500001</v>
      </c>
      <c r="M225">
        <v>2689.3199901462099</v>
      </c>
      <c r="N225">
        <v>0.45410208469247099</v>
      </c>
      <c r="O225">
        <v>0.15722097994554499</v>
      </c>
      <c r="P225">
        <v>2.2328010703369799E-2</v>
      </c>
      <c r="Q225">
        <v>10017.3122457381</v>
      </c>
      <c r="R225">
        <v>143.67599999999999</v>
      </c>
      <c r="S225">
        <v>64312.959224226703</v>
      </c>
      <c r="T225">
        <v>14.0879478827362</v>
      </c>
      <c r="U225">
        <v>15.1578871192823</v>
      </c>
      <c r="V225">
        <v>16.420000000000002</v>
      </c>
      <c r="W225">
        <v>132.63243542935399</v>
      </c>
      <c r="X225">
        <v>0.11281341251464699</v>
      </c>
      <c r="Y225">
        <v>0.17148853304662101</v>
      </c>
      <c r="Z225">
        <v>0.29260092963067702</v>
      </c>
      <c r="AA225">
        <v>177.902619808547</v>
      </c>
      <c r="AB225">
        <v>6.1753688783857799</v>
      </c>
      <c r="AC225">
        <v>1.1158892173692601</v>
      </c>
      <c r="AD225">
        <v>3.24233105091953</v>
      </c>
      <c r="AE225">
        <v>1.11281005530055</v>
      </c>
      <c r="AF225">
        <v>59.7</v>
      </c>
      <c r="AG225">
        <v>0.117119455021319</v>
      </c>
      <c r="AH225">
        <v>13.3989473684211</v>
      </c>
      <c r="AI225">
        <v>3.4790994898082501</v>
      </c>
      <c r="AJ225">
        <v>5246.6095000000196</v>
      </c>
      <c r="AK225">
        <v>0.427654455401205</v>
      </c>
      <c r="AL225">
        <v>26939758.07</v>
      </c>
      <c r="AM225">
        <v>2177.8245897500001</v>
      </c>
    </row>
    <row r="226" spans="1:39" ht="15" x14ac:dyDescent="0.25">
      <c r="A226" t="s">
        <v>399</v>
      </c>
      <c r="B226">
        <v>744075.9</v>
      </c>
      <c r="C226">
        <v>0.38158971113454598</v>
      </c>
      <c r="D226">
        <v>722252.1</v>
      </c>
      <c r="E226">
        <v>6.1802851029297903E-3</v>
      </c>
      <c r="F226">
        <v>0.67000447052997503</v>
      </c>
      <c r="G226">
        <v>31.315789473684202</v>
      </c>
      <c r="H226">
        <v>43.371499999999997</v>
      </c>
      <c r="I226">
        <v>6.8114999999999997</v>
      </c>
      <c r="J226">
        <v>-35.624499999999998</v>
      </c>
      <c r="K226">
        <v>13712.9506245186</v>
      </c>
      <c r="L226">
        <v>1114.4584278</v>
      </c>
      <c r="M226">
        <v>1510.3145473633599</v>
      </c>
      <c r="N226">
        <v>0.81523034739259603</v>
      </c>
      <c r="O226">
        <v>0.18101768062200299</v>
      </c>
      <c r="P226">
        <v>9.2665089539376699E-3</v>
      </c>
      <c r="Q226">
        <v>10118.761962651801</v>
      </c>
      <c r="R226">
        <v>86.898499999999999</v>
      </c>
      <c r="S226">
        <v>57464.027641443703</v>
      </c>
      <c r="T226">
        <v>14.627410139415501</v>
      </c>
      <c r="U226">
        <v>12.824829287041799</v>
      </c>
      <c r="V226">
        <v>10.909000000000001</v>
      </c>
      <c r="W226">
        <v>102.15954054450501</v>
      </c>
      <c r="X226">
        <v>0.110812824048933</v>
      </c>
      <c r="Y226">
        <v>0.19168435550110599</v>
      </c>
      <c r="Z226">
        <v>0.30731160774351601</v>
      </c>
      <c r="AA226">
        <v>195.25429982126801</v>
      </c>
      <c r="AB226">
        <v>6.9222081976886303</v>
      </c>
      <c r="AC226">
        <v>1.4485778330977399</v>
      </c>
      <c r="AD226">
        <v>3.5175576164461102</v>
      </c>
      <c r="AE226">
        <v>1.2736674291598</v>
      </c>
      <c r="AF226">
        <v>68.900000000000006</v>
      </c>
      <c r="AG226">
        <v>9.3914946615952594E-2</v>
      </c>
      <c r="AH226">
        <v>10.561</v>
      </c>
      <c r="AI226">
        <v>3.1137819822424202</v>
      </c>
      <c r="AJ226">
        <v>34701.274500000101</v>
      </c>
      <c r="AK226">
        <v>0.55202946430523503</v>
      </c>
      <c r="AL226">
        <v>15282513.3935</v>
      </c>
      <c r="AM226">
        <v>1114.4584278</v>
      </c>
    </row>
    <row r="227" spans="1:39" ht="15" x14ac:dyDescent="0.25">
      <c r="A227" t="s">
        <v>400</v>
      </c>
      <c r="B227">
        <v>1486566.65</v>
      </c>
      <c r="C227">
        <v>0.42437001861711499</v>
      </c>
      <c r="D227">
        <v>1410341.75</v>
      </c>
      <c r="E227">
        <v>3.8698546312993902E-3</v>
      </c>
      <c r="F227">
        <v>0.72294878658204897</v>
      </c>
      <c r="G227">
        <v>100.26315789473701</v>
      </c>
      <c r="H227">
        <v>70.850499999999997</v>
      </c>
      <c r="I227">
        <v>3.7444999999999999</v>
      </c>
      <c r="J227">
        <v>18.562000000000001</v>
      </c>
      <c r="K227">
        <v>11696.2010374333</v>
      </c>
      <c r="L227">
        <v>2305.9505946999998</v>
      </c>
      <c r="M227">
        <v>2756.6563415372898</v>
      </c>
      <c r="N227">
        <v>0.28659445216170298</v>
      </c>
      <c r="O227">
        <v>0.13787356170194201</v>
      </c>
      <c r="P227">
        <v>2.3529570028389499E-2</v>
      </c>
      <c r="Q227">
        <v>9783.9042653242905</v>
      </c>
      <c r="R227">
        <v>140.39150000000001</v>
      </c>
      <c r="S227">
        <v>66118.475406274607</v>
      </c>
      <c r="T227">
        <v>15.5208826745209</v>
      </c>
      <c r="U227">
        <v>16.425143934639902</v>
      </c>
      <c r="V227">
        <v>17.1935</v>
      </c>
      <c r="W227">
        <v>134.117579009509</v>
      </c>
      <c r="X227">
        <v>0.116094410050016</v>
      </c>
      <c r="Y227">
        <v>0.166471957618854</v>
      </c>
      <c r="Z227">
        <v>0.28712859780320998</v>
      </c>
      <c r="AA227">
        <v>158.25419279959701</v>
      </c>
      <c r="AB227">
        <v>6.2599585957550099</v>
      </c>
      <c r="AC227">
        <v>1.19216455183354</v>
      </c>
      <c r="AD227">
        <v>3.3123617669702399</v>
      </c>
      <c r="AE227">
        <v>1.1462122230726099</v>
      </c>
      <c r="AF227">
        <v>36.75</v>
      </c>
      <c r="AG227">
        <v>8.8754131263712704E-2</v>
      </c>
      <c r="AH227">
        <v>23.957000000000001</v>
      </c>
      <c r="AI227">
        <v>3.1890469915247701</v>
      </c>
      <c r="AJ227">
        <v>29105.5829999999</v>
      </c>
      <c r="AK227">
        <v>0.41750340377412698</v>
      </c>
      <c r="AL227">
        <v>26970861.738000002</v>
      </c>
      <c r="AM227">
        <v>2305.9505946999998</v>
      </c>
    </row>
    <row r="228" spans="1:39" ht="15" x14ac:dyDescent="0.25">
      <c r="A228" t="s">
        <v>401</v>
      </c>
      <c r="B228">
        <v>550223.55000000005</v>
      </c>
      <c r="C228">
        <v>0.53657271572638798</v>
      </c>
      <c r="D228">
        <v>497884.55</v>
      </c>
      <c r="E228">
        <v>2.2197737172675001E-3</v>
      </c>
      <c r="F228">
        <v>0.69207556361438904</v>
      </c>
      <c r="G228">
        <v>50.7</v>
      </c>
      <c r="H228">
        <v>21.6235</v>
      </c>
      <c r="I228">
        <v>0.85</v>
      </c>
      <c r="J228">
        <v>35.709000000000003</v>
      </c>
      <c r="K228">
        <v>12566.2313757719</v>
      </c>
      <c r="L228">
        <v>922.49630424999998</v>
      </c>
      <c r="M228">
        <v>1099.40776612326</v>
      </c>
      <c r="N228">
        <v>0.31003742571362197</v>
      </c>
      <c r="O228">
        <v>0.15427970317529899</v>
      </c>
      <c r="P228">
        <v>2.37787407916328E-3</v>
      </c>
      <c r="Q228">
        <v>10544.1332685659</v>
      </c>
      <c r="R228">
        <v>65.418000000000006</v>
      </c>
      <c r="S228">
        <v>58988.166292151996</v>
      </c>
      <c r="T228">
        <v>15.9520315509493</v>
      </c>
      <c r="U228">
        <v>14.101566912012</v>
      </c>
      <c r="V228">
        <v>9.3379999999999992</v>
      </c>
      <c r="W228">
        <v>98.789494993574607</v>
      </c>
      <c r="X228">
        <v>0.11314512222346799</v>
      </c>
      <c r="Y228">
        <v>0.17977132985415401</v>
      </c>
      <c r="Z228">
        <v>0.29915230135814402</v>
      </c>
      <c r="AA228">
        <v>157.52794816684499</v>
      </c>
      <c r="AB228">
        <v>7.6999079060232702</v>
      </c>
      <c r="AC228">
        <v>1.6435966816440699</v>
      </c>
      <c r="AD228">
        <v>3.6674235879078401</v>
      </c>
      <c r="AE228">
        <v>1.4211076231103801</v>
      </c>
      <c r="AF228">
        <v>108.15</v>
      </c>
      <c r="AG228">
        <v>0.130988640100314</v>
      </c>
      <c r="AH228">
        <v>3.6269999999999998</v>
      </c>
      <c r="AI228">
        <v>3.4439304359453802</v>
      </c>
      <c r="AJ228">
        <v>8215.1954999999707</v>
      </c>
      <c r="AK228">
        <v>0.504043573064898</v>
      </c>
      <c r="AL228">
        <v>11592302.002499999</v>
      </c>
      <c r="AM228">
        <v>922.49630424999998</v>
      </c>
    </row>
    <row r="229" spans="1:39" ht="15" x14ac:dyDescent="0.25">
      <c r="A229" t="s">
        <v>402</v>
      </c>
      <c r="B229">
        <v>588184.44999999995</v>
      </c>
      <c r="C229">
        <v>0.53489579565470702</v>
      </c>
      <c r="D229">
        <v>594145.44999999995</v>
      </c>
      <c r="E229">
        <v>4.0561219701905496E-3</v>
      </c>
      <c r="F229">
        <v>0.67568264630424602</v>
      </c>
      <c r="G229">
        <v>46.2</v>
      </c>
      <c r="H229">
        <v>24.8155</v>
      </c>
      <c r="I229">
        <v>0.54900000000000004</v>
      </c>
      <c r="J229">
        <v>63.563499999999998</v>
      </c>
      <c r="K229">
        <v>13212.965818303101</v>
      </c>
      <c r="L229">
        <v>800.01139130000001</v>
      </c>
      <c r="M229">
        <v>946.37780859274403</v>
      </c>
      <c r="N229">
        <v>0.31305442869135802</v>
      </c>
      <c r="O229">
        <v>0.14424100763426201</v>
      </c>
      <c r="P229">
        <v>1.4811155352107499E-3</v>
      </c>
      <c r="Q229">
        <v>11169.4537546461</v>
      </c>
      <c r="R229">
        <v>59.6905</v>
      </c>
      <c r="S229">
        <v>57564.761980549702</v>
      </c>
      <c r="T229">
        <v>15.0844774294067</v>
      </c>
      <c r="U229">
        <v>13.402658568784</v>
      </c>
      <c r="V229">
        <v>7.8559999999999999</v>
      </c>
      <c r="W229">
        <v>101.834443902749</v>
      </c>
      <c r="X229">
        <v>0.11026494718100199</v>
      </c>
      <c r="Y229">
        <v>0.18770956005095099</v>
      </c>
      <c r="Z229">
        <v>0.30196807720422397</v>
      </c>
      <c r="AA229">
        <v>204.57264956447099</v>
      </c>
      <c r="AB229">
        <v>6.2407570155159702</v>
      </c>
      <c r="AC229">
        <v>1.2620081088619799</v>
      </c>
      <c r="AD229">
        <v>3.0373178584074498</v>
      </c>
      <c r="AE229">
        <v>1.4812434021088501</v>
      </c>
      <c r="AF229">
        <v>85.6</v>
      </c>
      <c r="AG229">
        <v>0.113476051159702</v>
      </c>
      <c r="AH229">
        <v>4.0149999999999997</v>
      </c>
      <c r="AI229">
        <v>3.21217007166514</v>
      </c>
      <c r="AJ229">
        <v>19175.437999999998</v>
      </c>
      <c r="AK229">
        <v>0.50721152775165501</v>
      </c>
      <c r="AL229">
        <v>10570523.1675</v>
      </c>
      <c r="AM229">
        <v>800.01139130000001</v>
      </c>
    </row>
    <row r="230" spans="1:39" ht="15" x14ac:dyDescent="0.25">
      <c r="A230" t="s">
        <v>403</v>
      </c>
      <c r="B230">
        <v>951877.55</v>
      </c>
      <c r="C230">
        <v>0.472996123831814</v>
      </c>
      <c r="D230">
        <v>927897.55</v>
      </c>
      <c r="E230">
        <v>4.1573020676494302E-3</v>
      </c>
      <c r="F230">
        <v>0.63202766600993399</v>
      </c>
      <c r="G230">
        <v>40.526315789473699</v>
      </c>
      <c r="H230">
        <v>22.5745</v>
      </c>
      <c r="I230">
        <v>0.1</v>
      </c>
      <c r="J230">
        <v>53.194499999999998</v>
      </c>
      <c r="K230">
        <v>13252.7651273422</v>
      </c>
      <c r="L230">
        <v>889.94353439999998</v>
      </c>
      <c r="M230">
        <v>1074.6328822191299</v>
      </c>
      <c r="N230">
        <v>0.38025153419216701</v>
      </c>
      <c r="O230">
        <v>0.15704904743673401</v>
      </c>
      <c r="P230">
        <v>4.7224254545918498E-4</v>
      </c>
      <c r="Q230">
        <v>10975.1086470058</v>
      </c>
      <c r="R230">
        <v>63.167000000000002</v>
      </c>
      <c r="S230">
        <v>57838.9049028765</v>
      </c>
      <c r="T230">
        <v>14.771162157455599</v>
      </c>
      <c r="U230">
        <v>14.0887415011003</v>
      </c>
      <c r="V230">
        <v>9.7765000000000004</v>
      </c>
      <c r="W230">
        <v>91.028848197207594</v>
      </c>
      <c r="X230">
        <v>0.110734486488544</v>
      </c>
      <c r="Y230">
        <v>0.19495959825706999</v>
      </c>
      <c r="Z230">
        <v>0.30948648033951598</v>
      </c>
      <c r="AA230">
        <v>169.27523396365299</v>
      </c>
      <c r="AB230">
        <v>9.2618779398508</v>
      </c>
      <c r="AC230">
        <v>1.4968362724650099</v>
      </c>
      <c r="AD230">
        <v>3.7628284468028901</v>
      </c>
      <c r="AE230">
        <v>1.42336774855143</v>
      </c>
      <c r="AF230">
        <v>101.15</v>
      </c>
      <c r="AG230">
        <v>0.23294608986957399</v>
      </c>
      <c r="AH230">
        <v>3.75</v>
      </c>
      <c r="AI230">
        <v>3.4021671259383002</v>
      </c>
      <c r="AJ230">
        <v>40501.639999999898</v>
      </c>
      <c r="AK230">
        <v>0.50756434947937401</v>
      </c>
      <c r="AL230">
        <v>11794212.638</v>
      </c>
      <c r="AM230">
        <v>889.94353439999998</v>
      </c>
    </row>
    <row r="231" spans="1:39" ht="15" x14ac:dyDescent="0.25">
      <c r="A231" t="s">
        <v>404</v>
      </c>
      <c r="B231">
        <v>704171</v>
      </c>
      <c r="C231">
        <v>0.37208808194587201</v>
      </c>
      <c r="D231">
        <v>676708.3</v>
      </c>
      <c r="E231">
        <v>7.8239126169820997E-3</v>
      </c>
      <c r="F231">
        <v>0.69507291240962998</v>
      </c>
      <c r="G231">
        <v>73.736842105263193</v>
      </c>
      <c r="H231">
        <v>57.409500000000001</v>
      </c>
      <c r="I231">
        <v>9.0114999999999998</v>
      </c>
      <c r="J231">
        <v>-32.100499999999997</v>
      </c>
      <c r="K231">
        <v>12278.8593673259</v>
      </c>
      <c r="L231">
        <v>1819.10056515</v>
      </c>
      <c r="M231">
        <v>2243.68544317959</v>
      </c>
      <c r="N231">
        <v>0.45604961929721199</v>
      </c>
      <c r="O231">
        <v>0.15898725438313099</v>
      </c>
      <c r="P231">
        <v>6.97142112038995E-3</v>
      </c>
      <c r="Q231">
        <v>9955.2635965076897</v>
      </c>
      <c r="R231">
        <v>122.06</v>
      </c>
      <c r="S231">
        <v>60504.587567589697</v>
      </c>
      <c r="T231">
        <v>14.327379977060501</v>
      </c>
      <c r="U231">
        <v>14.9033308631001</v>
      </c>
      <c r="V231">
        <v>13.3935</v>
      </c>
      <c r="W231">
        <v>135.819656187703</v>
      </c>
      <c r="X231">
        <v>0.10947425211559</v>
      </c>
      <c r="Y231">
        <v>0.18264834638989699</v>
      </c>
      <c r="Z231">
        <v>0.30033118855041002</v>
      </c>
      <c r="AA231">
        <v>195.19841662559199</v>
      </c>
      <c r="AB231">
        <v>5.8502579237595</v>
      </c>
      <c r="AC231">
        <v>1.2767125218134101</v>
      </c>
      <c r="AD231">
        <v>2.80953326881367</v>
      </c>
      <c r="AE231">
        <v>1.148597169614</v>
      </c>
      <c r="AF231">
        <v>85.55</v>
      </c>
      <c r="AG231">
        <v>9.0650814998170806E-2</v>
      </c>
      <c r="AH231">
        <v>8.3589473684210507</v>
      </c>
      <c r="AI231">
        <v>3.3372278204782502</v>
      </c>
      <c r="AJ231">
        <v>38896.114500000098</v>
      </c>
      <c r="AK231">
        <v>0.477310976259891</v>
      </c>
      <c r="AL231">
        <v>22336480.0145</v>
      </c>
      <c r="AM231">
        <v>1819.10056515</v>
      </c>
    </row>
    <row r="232" spans="1:39" ht="15" x14ac:dyDescent="0.25">
      <c r="A232" t="s">
        <v>405</v>
      </c>
      <c r="B232">
        <v>1234456.3999999999</v>
      </c>
      <c r="C232">
        <v>0.57100945859752805</v>
      </c>
      <c r="D232">
        <v>1100422.3</v>
      </c>
      <c r="E232">
        <v>6.1439249136154301E-3</v>
      </c>
      <c r="F232">
        <v>0.64565590761784697</v>
      </c>
      <c r="G232">
        <v>59</v>
      </c>
      <c r="H232">
        <v>29.173999999999999</v>
      </c>
      <c r="I232">
        <v>0.05</v>
      </c>
      <c r="J232">
        <v>40.9315</v>
      </c>
      <c r="K232">
        <v>13003.203577362599</v>
      </c>
      <c r="L232">
        <v>944.04339515000004</v>
      </c>
      <c r="M232">
        <v>1147.0398785365301</v>
      </c>
      <c r="N232">
        <v>0.38150163435312701</v>
      </c>
      <c r="O232">
        <v>0.154205401306652</v>
      </c>
      <c r="P232">
        <v>6.8930660215741901E-3</v>
      </c>
      <c r="Q232">
        <v>10701.9718169363</v>
      </c>
      <c r="R232">
        <v>68.516000000000005</v>
      </c>
      <c r="S232">
        <v>57516.002539552799</v>
      </c>
      <c r="T232">
        <v>14.7330550528344</v>
      </c>
      <c r="U232">
        <v>13.778437082579201</v>
      </c>
      <c r="V232">
        <v>9.5145</v>
      </c>
      <c r="W232">
        <v>99.221545551526603</v>
      </c>
      <c r="X232">
        <v>0.111107939699055</v>
      </c>
      <c r="Y232">
        <v>0.187404435788429</v>
      </c>
      <c r="Z232">
        <v>0.30319928910960298</v>
      </c>
      <c r="AA232">
        <v>193.53654814879499</v>
      </c>
      <c r="AB232">
        <v>6.7057486608332804</v>
      </c>
      <c r="AC232">
        <v>1.3527299954188901</v>
      </c>
      <c r="AD232">
        <v>3.1857420518874799</v>
      </c>
      <c r="AE232">
        <v>1.42597896435778</v>
      </c>
      <c r="AF232">
        <v>97.2</v>
      </c>
      <c r="AG232">
        <v>0.103979183002777</v>
      </c>
      <c r="AH232">
        <v>4.0705</v>
      </c>
      <c r="AI232">
        <v>2.9328705215422999</v>
      </c>
      <c r="AJ232">
        <v>54502.532500000001</v>
      </c>
      <c r="AK232">
        <v>0.53465085789929601</v>
      </c>
      <c r="AL232">
        <v>12275588.453</v>
      </c>
      <c r="AM232">
        <v>944.04339515000004</v>
      </c>
    </row>
    <row r="233" spans="1:39" ht="15" x14ac:dyDescent="0.25">
      <c r="A233" t="s">
        <v>406</v>
      </c>
      <c r="B233">
        <v>915130.75</v>
      </c>
      <c r="C233">
        <v>0.45139425926867199</v>
      </c>
      <c r="D233">
        <v>866227.5</v>
      </c>
      <c r="E233">
        <v>2.8449775272820299E-3</v>
      </c>
      <c r="F233">
        <v>0.67181761155011299</v>
      </c>
      <c r="G233">
        <v>75.349999999999994</v>
      </c>
      <c r="H233">
        <v>53.689500000000002</v>
      </c>
      <c r="I233">
        <v>2.8454999999999999</v>
      </c>
      <c r="J233">
        <v>6.1329999999999796</v>
      </c>
      <c r="K233">
        <v>12656.4079317619</v>
      </c>
      <c r="L233">
        <v>1452.0497869999999</v>
      </c>
      <c r="M233">
        <v>1764.3096269492401</v>
      </c>
      <c r="N233">
        <v>0.398529805472848</v>
      </c>
      <c r="O233">
        <v>0.14963161975933001</v>
      </c>
      <c r="P233">
        <v>3.9525539353975304E-3</v>
      </c>
      <c r="Q233">
        <v>10416.388461971899</v>
      </c>
      <c r="R233">
        <v>105.8</v>
      </c>
      <c r="S233">
        <v>57138.575439508502</v>
      </c>
      <c r="T233">
        <v>15.6280718336484</v>
      </c>
      <c r="U233">
        <v>13.724478137996201</v>
      </c>
      <c r="V233">
        <v>13.2485</v>
      </c>
      <c r="W233">
        <v>109.601070838208</v>
      </c>
      <c r="X233">
        <v>0.110209862027168</v>
      </c>
      <c r="Y233">
        <v>0.19759900189937399</v>
      </c>
      <c r="Z233">
        <v>0.313249913549424</v>
      </c>
      <c r="AA233">
        <v>196.49636159479701</v>
      </c>
      <c r="AB233">
        <v>5.8997722752324098</v>
      </c>
      <c r="AC233">
        <v>1.14166302692567</v>
      </c>
      <c r="AD233">
        <v>3.14467260731278</v>
      </c>
      <c r="AE233">
        <v>1.5033206447079099</v>
      </c>
      <c r="AF233">
        <v>131.80000000000001</v>
      </c>
      <c r="AG233">
        <v>8.4508235918755198E-2</v>
      </c>
      <c r="AH233">
        <v>5.6395</v>
      </c>
      <c r="AI233">
        <v>3.38578692098447</v>
      </c>
      <c r="AJ233">
        <v>37028.301500000103</v>
      </c>
      <c r="AK233">
        <v>0.461955387637285</v>
      </c>
      <c r="AL233">
        <v>18377734.441500001</v>
      </c>
      <c r="AM233">
        <v>1452.0497869999999</v>
      </c>
    </row>
    <row r="234" spans="1:39" ht="15" x14ac:dyDescent="0.25">
      <c r="A234" t="s">
        <v>407</v>
      </c>
      <c r="B234">
        <v>1291122.6499999999</v>
      </c>
      <c r="C234">
        <v>0.59781648730663794</v>
      </c>
      <c r="D234">
        <v>1041828.3</v>
      </c>
      <c r="E234">
        <v>5.4449677205989297E-3</v>
      </c>
      <c r="F234">
        <v>0.64945500987033999</v>
      </c>
      <c r="G234">
        <v>64.210526315789494</v>
      </c>
      <c r="H234">
        <v>32.384999999999998</v>
      </c>
      <c r="I234">
        <v>0.4975</v>
      </c>
      <c r="J234">
        <v>-6.1384999999999899</v>
      </c>
      <c r="K234">
        <v>13591.9092862823</v>
      </c>
      <c r="L234">
        <v>1109.3383468</v>
      </c>
      <c r="M234">
        <v>1376.6441402967</v>
      </c>
      <c r="N234">
        <v>0.50624820211073995</v>
      </c>
      <c r="O234">
        <v>0.158648113316982</v>
      </c>
      <c r="P234">
        <v>1.6766436095581299E-3</v>
      </c>
      <c r="Q234">
        <v>10952.7406074967</v>
      </c>
      <c r="R234">
        <v>77.332499999999996</v>
      </c>
      <c r="S234">
        <v>57978.605224194202</v>
      </c>
      <c r="T234">
        <v>15.4417612258753</v>
      </c>
      <c r="U234">
        <v>14.345046995764999</v>
      </c>
      <c r="V234">
        <v>11.3855</v>
      </c>
      <c r="W234">
        <v>97.434310904220297</v>
      </c>
      <c r="X234">
        <v>0.105244850486559</v>
      </c>
      <c r="Y234">
        <v>0.215450691915924</v>
      </c>
      <c r="Z234">
        <v>0.32574453918192697</v>
      </c>
      <c r="AA234">
        <v>207.023042755597</v>
      </c>
      <c r="AB234">
        <v>7.0664735132932099</v>
      </c>
      <c r="AC234">
        <v>1.16418941637718</v>
      </c>
      <c r="AD234">
        <v>3.1180173940797302</v>
      </c>
      <c r="AE234">
        <v>1.49621896928906</v>
      </c>
      <c r="AF234">
        <v>171.4</v>
      </c>
      <c r="AG234">
        <v>0.11450237725000199</v>
      </c>
      <c r="AH234">
        <v>3.0525000000000002</v>
      </c>
      <c r="AI234">
        <v>3.2008835420685098</v>
      </c>
      <c r="AJ234">
        <v>34964.046499999902</v>
      </c>
      <c r="AK234">
        <v>0.52760128145002605</v>
      </c>
      <c r="AL234">
        <v>15078026.1775</v>
      </c>
      <c r="AM234">
        <v>1109.3383468</v>
      </c>
    </row>
    <row r="235" spans="1:39" ht="15" x14ac:dyDescent="0.25">
      <c r="A235" t="s">
        <v>408</v>
      </c>
      <c r="B235">
        <v>885201.6</v>
      </c>
      <c r="C235">
        <v>0.37082508460385899</v>
      </c>
      <c r="D235">
        <v>916511.5</v>
      </c>
      <c r="E235">
        <v>1.8299586484368701E-2</v>
      </c>
      <c r="F235">
        <v>0.69569027477749901</v>
      </c>
      <c r="G235">
        <v>83.3</v>
      </c>
      <c r="H235">
        <v>40.325499999999998</v>
      </c>
      <c r="I235">
        <v>0.94899999999999995</v>
      </c>
      <c r="J235">
        <v>75.094499999999996</v>
      </c>
      <c r="K235">
        <v>12256.5949858896</v>
      </c>
      <c r="L235">
        <v>1304.5673439</v>
      </c>
      <c r="M235">
        <v>1566.8441131904401</v>
      </c>
      <c r="N235">
        <v>0.33853475887240497</v>
      </c>
      <c r="O235">
        <v>0.14408449209534099</v>
      </c>
      <c r="P235">
        <v>1.11529060328183E-3</v>
      </c>
      <c r="Q235">
        <v>10204.9421709488</v>
      </c>
      <c r="R235">
        <v>90.471000000000004</v>
      </c>
      <c r="S235">
        <v>58011.990637884002</v>
      </c>
      <c r="T235">
        <v>15.6370549678903</v>
      </c>
      <c r="U235">
        <v>14.419729459163699</v>
      </c>
      <c r="V235">
        <v>11.747999999999999</v>
      </c>
      <c r="W235">
        <v>111.045909422881</v>
      </c>
      <c r="X235">
        <v>0.11052040480875901</v>
      </c>
      <c r="Y235">
        <v>0.17534452650669699</v>
      </c>
      <c r="Z235">
        <v>0.31364121895597102</v>
      </c>
      <c r="AA235">
        <v>188.17062311718999</v>
      </c>
      <c r="AB235">
        <v>6.2818457315986498</v>
      </c>
      <c r="AC235">
        <v>1.2968331858339499</v>
      </c>
      <c r="AD235">
        <v>3.03581095501184</v>
      </c>
      <c r="AE235">
        <v>1.4834318129642099</v>
      </c>
      <c r="AF235">
        <v>125.1</v>
      </c>
      <c r="AG235">
        <v>4.8847020575737199E-2</v>
      </c>
      <c r="AH235">
        <v>3.99</v>
      </c>
      <c r="AI235">
        <v>3.5853218997225702</v>
      </c>
      <c r="AJ235">
        <v>5357.9520000000502</v>
      </c>
      <c r="AK235">
        <v>0.42555615795731799</v>
      </c>
      <c r="AL235">
        <v>15989553.566</v>
      </c>
      <c r="AM235">
        <v>1304.5673439</v>
      </c>
    </row>
    <row r="236" spans="1:39" ht="15" x14ac:dyDescent="0.25">
      <c r="A236" t="s">
        <v>409</v>
      </c>
      <c r="B236">
        <v>814795.55</v>
      </c>
      <c r="C236">
        <v>0.44342011293920502</v>
      </c>
      <c r="D236">
        <v>798248.5</v>
      </c>
      <c r="E236">
        <v>7.7648362833181396E-3</v>
      </c>
      <c r="F236">
        <v>0.67771718511024803</v>
      </c>
      <c r="G236">
        <v>45.0555555555556</v>
      </c>
      <c r="H236">
        <v>31.950500000000002</v>
      </c>
      <c r="I236">
        <v>3.6775000000000002</v>
      </c>
      <c r="J236">
        <v>-4.43349999999998</v>
      </c>
      <c r="K236">
        <v>13992.544258816801</v>
      </c>
      <c r="L236">
        <v>1188.65508905</v>
      </c>
      <c r="M236">
        <v>1646.62596450822</v>
      </c>
      <c r="N236">
        <v>0.93634598947414505</v>
      </c>
      <c r="O236">
        <v>0.17385013445334899</v>
      </c>
      <c r="P236">
        <v>1.3225346145250699E-3</v>
      </c>
      <c r="Q236">
        <v>10100.842146605801</v>
      </c>
      <c r="R236">
        <v>90.837999999999994</v>
      </c>
      <c r="S236">
        <v>57836.554602699303</v>
      </c>
      <c r="T236">
        <v>14.7614434487769</v>
      </c>
      <c r="U236">
        <v>13.085438792685901</v>
      </c>
      <c r="V236">
        <v>11.128500000000001</v>
      </c>
      <c r="W236">
        <v>106.81179755133201</v>
      </c>
      <c r="X236">
        <v>0.10667132038873101</v>
      </c>
      <c r="Y236">
        <v>0.20284708953030001</v>
      </c>
      <c r="Z236">
        <v>0.31182415999339103</v>
      </c>
      <c r="AA236">
        <v>195.224419714102</v>
      </c>
      <c r="AB236">
        <v>6.7095742444124102</v>
      </c>
      <c r="AC236">
        <v>1.33929010857363</v>
      </c>
      <c r="AD236">
        <v>3.6029277044832102</v>
      </c>
      <c r="AE236">
        <v>1.3105600200398999</v>
      </c>
      <c r="AF236">
        <v>139.55000000000001</v>
      </c>
      <c r="AG236">
        <v>4.2499927347216297E-2</v>
      </c>
      <c r="AH236">
        <v>3.8005</v>
      </c>
      <c r="AI236">
        <v>3.3295180737244499</v>
      </c>
      <c r="AJ236">
        <v>-32497.375999999898</v>
      </c>
      <c r="AK236">
        <v>0.54107462882704904</v>
      </c>
      <c r="AL236">
        <v>16632308.942</v>
      </c>
      <c r="AM236">
        <v>1188.65508905</v>
      </c>
    </row>
    <row r="237" spans="1:39" ht="15" x14ac:dyDescent="0.25">
      <c r="A237" t="s">
        <v>410</v>
      </c>
      <c r="B237">
        <v>636646.80000000005</v>
      </c>
      <c r="C237">
        <v>0.40388876970986098</v>
      </c>
      <c r="D237">
        <v>666251.65</v>
      </c>
      <c r="E237">
        <v>9.2713424190085398E-3</v>
      </c>
      <c r="F237">
        <v>0.68598540134674002</v>
      </c>
      <c r="G237">
        <v>30.842105263157901</v>
      </c>
      <c r="H237">
        <v>28.254000000000001</v>
      </c>
      <c r="I237">
        <v>3.28</v>
      </c>
      <c r="J237">
        <v>0.155000000000001</v>
      </c>
      <c r="K237">
        <v>14146.349490818</v>
      </c>
      <c r="L237">
        <v>1055.7342751000001</v>
      </c>
      <c r="M237">
        <v>1471.53240231311</v>
      </c>
      <c r="N237">
        <v>0.93587863594408005</v>
      </c>
      <c r="O237">
        <v>0.17811236088000301</v>
      </c>
      <c r="P237">
        <v>8.0886106489165002E-4</v>
      </c>
      <c r="Q237">
        <v>10149.138409405001</v>
      </c>
      <c r="R237">
        <v>81.524000000000001</v>
      </c>
      <c r="S237">
        <v>57767.4603797655</v>
      </c>
      <c r="T237">
        <v>15.234777488837601</v>
      </c>
      <c r="U237">
        <v>12.9499812950787</v>
      </c>
      <c r="V237">
        <v>10.6785</v>
      </c>
      <c r="W237">
        <v>98.8654094769865</v>
      </c>
      <c r="X237">
        <v>0.105291849819891</v>
      </c>
      <c r="Y237">
        <v>0.210138893492339</v>
      </c>
      <c r="Z237">
        <v>0.31909815070826603</v>
      </c>
      <c r="AA237">
        <v>214.663723007888</v>
      </c>
      <c r="AB237">
        <v>6.7305482710973097</v>
      </c>
      <c r="AC237">
        <v>1.2007873458623901</v>
      </c>
      <c r="AD237">
        <v>3.4941436456287298</v>
      </c>
      <c r="AE237">
        <v>1.2304128543021799</v>
      </c>
      <c r="AF237">
        <v>83.25</v>
      </c>
      <c r="AG237">
        <v>5.9459823029682099E-2</v>
      </c>
      <c r="AH237">
        <v>4.9385000000000003</v>
      </c>
      <c r="AI237">
        <v>3.36889565515779</v>
      </c>
      <c r="AJ237">
        <v>-43473.585499999899</v>
      </c>
      <c r="AK237">
        <v>0.53422481181736903</v>
      </c>
      <c r="AL237">
        <v>14934786.025</v>
      </c>
      <c r="AM237">
        <v>1055.7342751000001</v>
      </c>
    </row>
    <row r="238" spans="1:39" ht="15" x14ac:dyDescent="0.25">
      <c r="A238" t="s">
        <v>411</v>
      </c>
      <c r="B238">
        <v>349742.9</v>
      </c>
      <c r="C238">
        <v>0.56218683811287096</v>
      </c>
      <c r="D238">
        <v>339657.6</v>
      </c>
      <c r="E238">
        <v>2.6952060401728701E-4</v>
      </c>
      <c r="F238">
        <v>0.72727701640952003</v>
      </c>
      <c r="G238">
        <v>49.894736842105303</v>
      </c>
      <c r="H238">
        <v>31.114000000000001</v>
      </c>
      <c r="I238">
        <v>0.48949999999999999</v>
      </c>
      <c r="J238">
        <v>45.040999999999997</v>
      </c>
      <c r="K238">
        <v>11815.0534015175</v>
      </c>
      <c r="L238">
        <v>1247.91805415</v>
      </c>
      <c r="M238">
        <v>1417.9613071752699</v>
      </c>
      <c r="N238">
        <v>0.16587074829283599</v>
      </c>
      <c r="O238">
        <v>0.110642788154905</v>
      </c>
      <c r="P238">
        <v>1.36527907368123E-2</v>
      </c>
      <c r="Q238">
        <v>10398.1810899142</v>
      </c>
      <c r="R238">
        <v>81.293499999999995</v>
      </c>
      <c r="S238">
        <v>64311.124610208703</v>
      </c>
      <c r="T238">
        <v>16.095997835005299</v>
      </c>
      <c r="U238">
        <v>15.350772868064499</v>
      </c>
      <c r="V238">
        <v>9.6449999999999996</v>
      </c>
      <c r="W238">
        <v>129.38497191809199</v>
      </c>
      <c r="X238">
        <v>0.113639548235191</v>
      </c>
      <c r="Y238">
        <v>0.15665779920600501</v>
      </c>
      <c r="Z238">
        <v>0.27501044032163502</v>
      </c>
      <c r="AA238">
        <v>169.86187457988399</v>
      </c>
      <c r="AB238">
        <v>6.6987557748909401</v>
      </c>
      <c r="AC238">
        <v>1.1723412527120101</v>
      </c>
      <c r="AD238">
        <v>3.2327149783204199</v>
      </c>
      <c r="AE238">
        <v>1.11856219550785</v>
      </c>
      <c r="AF238">
        <v>39.75</v>
      </c>
      <c r="AG238">
        <v>0.17538112388532501</v>
      </c>
      <c r="AH238">
        <v>11.042</v>
      </c>
      <c r="AI238">
        <v>3.32326967101916</v>
      </c>
      <c r="AJ238">
        <v>60138.616000000002</v>
      </c>
      <c r="AK238">
        <v>0.43943879911620798</v>
      </c>
      <c r="AL238">
        <v>14744218.4505</v>
      </c>
      <c r="AM238">
        <v>1247.91805415</v>
      </c>
    </row>
    <row r="239" spans="1:39" ht="15" x14ac:dyDescent="0.25">
      <c r="A239" t="s">
        <v>412</v>
      </c>
      <c r="B239">
        <v>463379.9</v>
      </c>
      <c r="C239">
        <v>0.58553644656043802</v>
      </c>
      <c r="D239">
        <v>488196.6</v>
      </c>
      <c r="E239">
        <v>6.1220956298523705E-4</v>
      </c>
      <c r="F239">
        <v>0.70983504814704901</v>
      </c>
      <c r="G239">
        <v>56.157894736842103</v>
      </c>
      <c r="H239">
        <v>27.868500000000001</v>
      </c>
      <c r="I239">
        <v>0.45</v>
      </c>
      <c r="J239">
        <v>42.922499999999999</v>
      </c>
      <c r="K239">
        <v>11905.7334574051</v>
      </c>
      <c r="L239">
        <v>1182.37295685</v>
      </c>
      <c r="M239">
        <v>1341.5322778329401</v>
      </c>
      <c r="N239">
        <v>0.179371172201891</v>
      </c>
      <c r="O239">
        <v>0.110169050083006</v>
      </c>
      <c r="P239">
        <v>5.69537599028012E-3</v>
      </c>
      <c r="Q239">
        <v>10493.237847574999</v>
      </c>
      <c r="R239">
        <v>77.872</v>
      </c>
      <c r="S239">
        <v>64032.533105609204</v>
      </c>
      <c r="T239">
        <v>16.312024861310899</v>
      </c>
      <c r="U239">
        <v>15.1835442373382</v>
      </c>
      <c r="V239">
        <v>8.8855000000000004</v>
      </c>
      <c r="W239">
        <v>133.067689702324</v>
      </c>
      <c r="X239">
        <v>0.114286738870935</v>
      </c>
      <c r="Y239">
        <v>0.15809528884826701</v>
      </c>
      <c r="Z239">
        <v>0.27728513521206</v>
      </c>
      <c r="AA239">
        <v>182.16024711340199</v>
      </c>
      <c r="AB239">
        <v>6.3465302636463203</v>
      </c>
      <c r="AC239">
        <v>1.13039671030013</v>
      </c>
      <c r="AD239">
        <v>3.0391976069422899</v>
      </c>
      <c r="AE239">
        <v>1.1026104860002099</v>
      </c>
      <c r="AF239">
        <v>47.15</v>
      </c>
      <c r="AG239">
        <v>0.17360314282476699</v>
      </c>
      <c r="AH239">
        <v>8.8964999999999996</v>
      </c>
      <c r="AI239">
        <v>3.2773484699383202</v>
      </c>
      <c r="AJ239">
        <v>61720.18</v>
      </c>
      <c r="AK239">
        <v>0.45219140525109103</v>
      </c>
      <c r="AL239">
        <v>14077017.271500001</v>
      </c>
      <c r="AM239">
        <v>1182.37295685</v>
      </c>
    </row>
    <row r="240" spans="1:39" ht="15" x14ac:dyDescent="0.25">
      <c r="A240" t="s">
        <v>413</v>
      </c>
      <c r="B240">
        <v>30503.85</v>
      </c>
      <c r="C240">
        <v>0.55043187807322003</v>
      </c>
      <c r="D240">
        <v>43163.1</v>
      </c>
      <c r="E240">
        <v>2.7742171210227199E-3</v>
      </c>
      <c r="F240">
        <v>0.70597272814287604</v>
      </c>
      <c r="G240">
        <v>33.6</v>
      </c>
      <c r="H240">
        <v>13.4163157894737</v>
      </c>
      <c r="I240">
        <v>0</v>
      </c>
      <c r="J240">
        <v>67.468000000000004</v>
      </c>
      <c r="K240">
        <v>13375.402173535</v>
      </c>
      <c r="L240">
        <v>545.34118894999995</v>
      </c>
      <c r="M240">
        <v>636.76268366824502</v>
      </c>
      <c r="N240">
        <v>0.246406776753333</v>
      </c>
      <c r="O240">
        <v>0.13247388050606901</v>
      </c>
      <c r="P240">
        <v>1.6101218242667999E-3</v>
      </c>
      <c r="Q240">
        <v>11455.0646749273</v>
      </c>
      <c r="R240">
        <v>42.420999999999999</v>
      </c>
      <c r="S240">
        <v>58427.294076047197</v>
      </c>
      <c r="T240">
        <v>17.674029372244899</v>
      </c>
      <c r="U240">
        <v>12.855453406331799</v>
      </c>
      <c r="V240">
        <v>5.7294999999999998</v>
      </c>
      <c r="W240">
        <v>95.181287887250207</v>
      </c>
      <c r="X240">
        <v>0.114868924250827</v>
      </c>
      <c r="Y240">
        <v>0.164120702321674</v>
      </c>
      <c r="Z240">
        <v>0.28953487655447502</v>
      </c>
      <c r="AA240">
        <v>231.62297761370999</v>
      </c>
      <c r="AB240">
        <v>5.9069120019190304</v>
      </c>
      <c r="AC240">
        <v>1.14616155986432</v>
      </c>
      <c r="AD240">
        <v>2.8722072968418701</v>
      </c>
      <c r="AE240">
        <v>1.1720649098201401</v>
      </c>
      <c r="AF240">
        <v>56.6</v>
      </c>
      <c r="AG240">
        <v>0.11055332178027399</v>
      </c>
      <c r="AH240">
        <v>3.3504999999999998</v>
      </c>
      <c r="AI240">
        <v>3.73078905996192</v>
      </c>
      <c r="AJ240">
        <v>1292.4779999999701</v>
      </c>
      <c r="AK240">
        <v>0.52409697352398499</v>
      </c>
      <c r="AL240">
        <v>7294157.7240000004</v>
      </c>
      <c r="AM240">
        <v>545.34118894999995</v>
      </c>
    </row>
    <row r="241" spans="1:39" ht="15" x14ac:dyDescent="0.25">
      <c r="A241" t="s">
        <v>414</v>
      </c>
      <c r="B241">
        <v>423081.45</v>
      </c>
      <c r="C241">
        <v>0.62503865681514204</v>
      </c>
      <c r="D241">
        <v>423729.1</v>
      </c>
      <c r="E241">
        <v>1.08532903713784E-3</v>
      </c>
      <c r="F241">
        <v>0.66729535415750796</v>
      </c>
      <c r="G241">
        <v>38.700000000000003</v>
      </c>
      <c r="H241">
        <v>14.6775</v>
      </c>
      <c r="I241">
        <v>0.5</v>
      </c>
      <c r="J241">
        <v>55.205500000000001</v>
      </c>
      <c r="K241">
        <v>13634.9885160589</v>
      </c>
      <c r="L241">
        <v>593.39852725000003</v>
      </c>
      <c r="M241">
        <v>692.370475487666</v>
      </c>
      <c r="N241">
        <v>0.25056767723887202</v>
      </c>
      <c r="O241">
        <v>0.14148067983766599</v>
      </c>
      <c r="P241">
        <v>1.36816113070324E-3</v>
      </c>
      <c r="Q241">
        <v>11685.914392581801</v>
      </c>
      <c r="R241">
        <v>44.605499999999999</v>
      </c>
      <c r="S241">
        <v>57301.1189427313</v>
      </c>
      <c r="T241">
        <v>16.0686462431763</v>
      </c>
      <c r="U241">
        <v>13.3032591776799</v>
      </c>
      <c r="V241">
        <v>6.6894999999999998</v>
      </c>
      <c r="W241">
        <v>88.705961170491094</v>
      </c>
      <c r="X241">
        <v>0.114751150158167</v>
      </c>
      <c r="Y241">
        <v>0.18090777702543001</v>
      </c>
      <c r="Z241">
        <v>0.29934865110876901</v>
      </c>
      <c r="AA241">
        <v>217.958495110168</v>
      </c>
      <c r="AB241">
        <v>6.1659516415544804</v>
      </c>
      <c r="AC241">
        <v>1.1297999516763499</v>
      </c>
      <c r="AD241">
        <v>2.9418165170244199</v>
      </c>
      <c r="AE241">
        <v>1.25475464749021</v>
      </c>
      <c r="AF241">
        <v>71.099999999999994</v>
      </c>
      <c r="AG241">
        <v>0.127347760501235</v>
      </c>
      <c r="AH241">
        <v>3.2425000000000002</v>
      </c>
      <c r="AI241">
        <v>3.61220342053331</v>
      </c>
      <c r="AJ241">
        <v>3389.6354999999198</v>
      </c>
      <c r="AK241">
        <v>0.52481593010222605</v>
      </c>
      <c r="AL241">
        <v>8090982.1045000004</v>
      </c>
      <c r="AM241">
        <v>593.39852725000003</v>
      </c>
    </row>
    <row r="242" spans="1:39" ht="15" x14ac:dyDescent="0.25">
      <c r="A242" t="s">
        <v>415</v>
      </c>
      <c r="B242">
        <v>948909.2</v>
      </c>
      <c r="C242">
        <v>0.418950030917696</v>
      </c>
      <c r="D242">
        <v>851606.3</v>
      </c>
      <c r="E242">
        <v>9.96857173653275E-4</v>
      </c>
      <c r="F242">
        <v>0.68736147505516998</v>
      </c>
      <c r="G242">
        <v>74.473684210526301</v>
      </c>
      <c r="H242">
        <v>60.984000000000002</v>
      </c>
      <c r="I242">
        <v>1.05</v>
      </c>
      <c r="J242">
        <v>70.154499999999899</v>
      </c>
      <c r="K242">
        <v>11820.7682980965</v>
      </c>
      <c r="L242">
        <v>1525.6045046500001</v>
      </c>
      <c r="M242">
        <v>1803.4436015895101</v>
      </c>
      <c r="N242">
        <v>0.29892426491269702</v>
      </c>
      <c r="O242">
        <v>0.13994802712579901</v>
      </c>
      <c r="P242">
        <v>4.3139854922687798E-3</v>
      </c>
      <c r="Q242">
        <v>9999.6569607751808</v>
      </c>
      <c r="R242">
        <v>98.227500000000006</v>
      </c>
      <c r="S242">
        <v>61356.352569290699</v>
      </c>
      <c r="T242">
        <v>14.3966811738057</v>
      </c>
      <c r="U242">
        <v>15.5313380127765</v>
      </c>
      <c r="V242">
        <v>12.135</v>
      </c>
      <c r="W242">
        <v>125.71936585496501</v>
      </c>
      <c r="X242">
        <v>0.114869814413562</v>
      </c>
      <c r="Y242">
        <v>0.16355866040092301</v>
      </c>
      <c r="Z242">
        <v>0.28496058023106202</v>
      </c>
      <c r="AA242">
        <v>161.138485925222</v>
      </c>
      <c r="AB242">
        <v>7.2995506045552796</v>
      </c>
      <c r="AC242">
        <v>1.2540759135447701</v>
      </c>
      <c r="AD242">
        <v>3.5210590313935901</v>
      </c>
      <c r="AE242">
        <v>1.1364843489696801</v>
      </c>
      <c r="AF242">
        <v>67.599999999999994</v>
      </c>
      <c r="AG242">
        <v>4.7115724365667598E-2</v>
      </c>
      <c r="AH242">
        <v>8.1690000000000005</v>
      </c>
      <c r="AI242">
        <v>3.3191584381454602</v>
      </c>
      <c r="AJ242">
        <v>56768.663999999902</v>
      </c>
      <c r="AK242">
        <v>0.40748710741994498</v>
      </c>
      <c r="AL242">
        <v>18033817.364</v>
      </c>
      <c r="AM242">
        <v>1525.6045046500001</v>
      </c>
    </row>
    <row r="243" spans="1:39" ht="15" x14ac:dyDescent="0.25">
      <c r="A243" t="s">
        <v>416</v>
      </c>
      <c r="B243">
        <v>688162.5</v>
      </c>
      <c r="C243">
        <v>0.38152692486975398</v>
      </c>
      <c r="D243">
        <v>678073.25</v>
      </c>
      <c r="E243">
        <v>3.2754587330129201E-3</v>
      </c>
      <c r="F243">
        <v>0.706851657740866</v>
      </c>
      <c r="G243">
        <v>54.5555555555556</v>
      </c>
      <c r="H243">
        <v>27.349499999999999</v>
      </c>
      <c r="I243">
        <v>0.7</v>
      </c>
      <c r="J243">
        <v>12.21</v>
      </c>
      <c r="K243">
        <v>11946.0962314477</v>
      </c>
      <c r="L243">
        <v>984.57640764999996</v>
      </c>
      <c r="M243">
        <v>1164.45008485433</v>
      </c>
      <c r="N243">
        <v>0.32205004638168999</v>
      </c>
      <c r="O243">
        <v>0.13599451917559899</v>
      </c>
      <c r="P243">
        <v>5.3469305267686501E-3</v>
      </c>
      <c r="Q243">
        <v>10100.771742802001</v>
      </c>
      <c r="R243">
        <v>66.078500000000005</v>
      </c>
      <c r="S243">
        <v>60390.245624522402</v>
      </c>
      <c r="T243">
        <v>15.666215183456</v>
      </c>
      <c r="U243">
        <v>14.9001022670006</v>
      </c>
      <c r="V243">
        <v>8.5365000000000002</v>
      </c>
      <c r="W243">
        <v>115.33724684004</v>
      </c>
      <c r="X243">
        <v>0.118532520171201</v>
      </c>
      <c r="Y243">
        <v>0.16333550730799701</v>
      </c>
      <c r="Z243">
        <v>0.28684047472507901</v>
      </c>
      <c r="AA243">
        <v>199.001213595655</v>
      </c>
      <c r="AB243">
        <v>5.5968930378361099</v>
      </c>
      <c r="AC243">
        <v>1.1296013410782</v>
      </c>
      <c r="AD243">
        <v>2.8628821901895498</v>
      </c>
      <c r="AE243">
        <v>1.0789837507873901</v>
      </c>
      <c r="AF243">
        <v>40.9</v>
      </c>
      <c r="AG243">
        <v>0.220977654471187</v>
      </c>
      <c r="AH243">
        <v>6.8849999999999998</v>
      </c>
      <c r="AI243">
        <v>3.3501791448815301</v>
      </c>
      <c r="AJ243">
        <v>12500.6095</v>
      </c>
      <c r="AK243">
        <v>0.43509404654109501</v>
      </c>
      <c r="AL243">
        <v>11761844.513</v>
      </c>
      <c r="AM243">
        <v>984.57640764999996</v>
      </c>
    </row>
    <row r="244" spans="1:39" ht="15" x14ac:dyDescent="0.25">
      <c r="A244" t="s">
        <v>417</v>
      </c>
      <c r="B244">
        <v>1124438.55</v>
      </c>
      <c r="C244">
        <v>0.39730918689844102</v>
      </c>
      <c r="D244">
        <v>1041035.55</v>
      </c>
      <c r="E244">
        <v>9.86126857729357E-3</v>
      </c>
      <c r="F244">
        <v>0.67104846569019005</v>
      </c>
      <c r="G244">
        <v>69.55</v>
      </c>
      <c r="H244">
        <v>30.497</v>
      </c>
      <c r="I244">
        <v>1.0369999999999999</v>
      </c>
      <c r="J244">
        <v>70.144999999999996</v>
      </c>
      <c r="K244">
        <v>12269.9757774145</v>
      </c>
      <c r="L244">
        <v>1207.9814905000001</v>
      </c>
      <c r="M244">
        <v>1446.6923755919599</v>
      </c>
      <c r="N244">
        <v>0.32711360907230702</v>
      </c>
      <c r="O244">
        <v>0.144440156428043</v>
      </c>
      <c r="P244">
        <v>1.1433510868020999E-3</v>
      </c>
      <c r="Q244">
        <v>10245.3734311934</v>
      </c>
      <c r="R244">
        <v>81.243499999999997</v>
      </c>
      <c r="S244">
        <v>59330.783576532303</v>
      </c>
      <c r="T244">
        <v>15.703410118963401</v>
      </c>
      <c r="U244">
        <v>14.8686539907808</v>
      </c>
      <c r="V244">
        <v>10.2035</v>
      </c>
      <c r="W244">
        <v>118.38893423825201</v>
      </c>
      <c r="X244">
        <v>0.11009156014946</v>
      </c>
      <c r="Y244">
        <v>0.16425774515456301</v>
      </c>
      <c r="Z244">
        <v>0.30478565609668701</v>
      </c>
      <c r="AA244">
        <v>169.40582418634301</v>
      </c>
      <c r="AB244">
        <v>7.05716895744753</v>
      </c>
      <c r="AC244">
        <v>1.4837346406429699</v>
      </c>
      <c r="AD244">
        <v>3.4867589307224298</v>
      </c>
      <c r="AE244">
        <v>1.48690307186364</v>
      </c>
      <c r="AF244">
        <v>125.55</v>
      </c>
      <c r="AG244">
        <v>0.13817970360767401</v>
      </c>
      <c r="AH244">
        <v>3.9824999999999999</v>
      </c>
      <c r="AI244">
        <v>3.08994867818764</v>
      </c>
      <c r="AJ244">
        <v>22627.803000000102</v>
      </c>
      <c r="AK244">
        <v>0.47742913288914801</v>
      </c>
      <c r="AL244">
        <v>14821903.628</v>
      </c>
      <c r="AM244">
        <v>1207.9814905000001</v>
      </c>
    </row>
    <row r="245" spans="1:39" ht="15" x14ac:dyDescent="0.25">
      <c r="A245" t="s">
        <v>418</v>
      </c>
      <c r="B245">
        <v>1165861.8</v>
      </c>
      <c r="C245">
        <v>0.44454013171274398</v>
      </c>
      <c r="D245">
        <v>1103401.6000000001</v>
      </c>
      <c r="E245">
        <v>5.3702591990195296E-3</v>
      </c>
      <c r="F245">
        <v>0.653112246192454</v>
      </c>
      <c r="G245">
        <v>60.315789473684198</v>
      </c>
      <c r="H245">
        <v>30.692499999999999</v>
      </c>
      <c r="I245">
        <v>1.4345000000000001</v>
      </c>
      <c r="J245">
        <v>32.68</v>
      </c>
      <c r="K245">
        <v>12949.672651061201</v>
      </c>
      <c r="L245">
        <v>1108.5427948500001</v>
      </c>
      <c r="M245">
        <v>1346.5713161461099</v>
      </c>
      <c r="N245">
        <v>0.394479478628673</v>
      </c>
      <c r="O245">
        <v>0.15395139474348599</v>
      </c>
      <c r="P245">
        <v>9.1769727314645996E-4</v>
      </c>
      <c r="Q245">
        <v>10660.6060450514</v>
      </c>
      <c r="R245">
        <v>77.959500000000006</v>
      </c>
      <c r="S245">
        <v>58551.210865898298</v>
      </c>
      <c r="T245">
        <v>15.077700600953101</v>
      </c>
      <c r="U245">
        <v>14.219470299963399</v>
      </c>
      <c r="V245">
        <v>11.0915</v>
      </c>
      <c r="W245">
        <v>99.945254911418601</v>
      </c>
      <c r="X245">
        <v>0.110944613470895</v>
      </c>
      <c r="Y245">
        <v>0.18889401498551101</v>
      </c>
      <c r="Z245">
        <v>0.30555882972138798</v>
      </c>
      <c r="AA245">
        <v>165.858098446149</v>
      </c>
      <c r="AB245">
        <v>8.7498561792399503</v>
      </c>
      <c r="AC245">
        <v>1.48273525950067</v>
      </c>
      <c r="AD245">
        <v>3.9474860383507502</v>
      </c>
      <c r="AE245">
        <v>1.46315199072185</v>
      </c>
      <c r="AF245">
        <v>125.75</v>
      </c>
      <c r="AG245">
        <v>0.122394789583641</v>
      </c>
      <c r="AH245">
        <v>3.5049999999999999</v>
      </c>
      <c r="AI245">
        <v>3.5927280354005</v>
      </c>
      <c r="AJ245">
        <v>10622.4090000001</v>
      </c>
      <c r="AK245">
        <v>0.45066094585193101</v>
      </c>
      <c r="AL245">
        <v>14355266.312999999</v>
      </c>
      <c r="AM245">
        <v>1108.5427948500001</v>
      </c>
    </row>
    <row r="246" spans="1:39" ht="15" x14ac:dyDescent="0.25">
      <c r="A246" t="s">
        <v>419</v>
      </c>
      <c r="B246">
        <v>425782.55</v>
      </c>
      <c r="C246">
        <v>0.43413768918766599</v>
      </c>
      <c r="D246">
        <v>338376.75</v>
      </c>
      <c r="E246">
        <v>4.1995397873087299E-3</v>
      </c>
      <c r="F246">
        <v>0.65511896458477503</v>
      </c>
      <c r="G246">
        <v>49.894736842105303</v>
      </c>
      <c r="H246">
        <v>27.941500000000001</v>
      </c>
      <c r="I246">
        <v>1.3</v>
      </c>
      <c r="J246">
        <v>23.970500000000001</v>
      </c>
      <c r="K246">
        <v>12960.7740408626</v>
      </c>
      <c r="L246">
        <v>845.89837520000003</v>
      </c>
      <c r="M246">
        <v>1016.79632032166</v>
      </c>
      <c r="N246">
        <v>0.35145674423326401</v>
      </c>
      <c r="O246">
        <v>0.155287601207347</v>
      </c>
      <c r="P246">
        <v>1.4498086128963601E-3</v>
      </c>
      <c r="Q246">
        <v>10782.3931729334</v>
      </c>
      <c r="R246">
        <v>60.8705</v>
      </c>
      <c r="S246">
        <v>57359.9481686531</v>
      </c>
      <c r="T246">
        <v>15.2134449363813</v>
      </c>
      <c r="U246">
        <v>13.8966884648557</v>
      </c>
      <c r="V246">
        <v>8.6219999999999999</v>
      </c>
      <c r="W246">
        <v>98.109298909765698</v>
      </c>
      <c r="X246">
        <v>0.112349699994469</v>
      </c>
      <c r="Y246">
        <v>0.18675405735395301</v>
      </c>
      <c r="Z246">
        <v>0.30399475527113601</v>
      </c>
      <c r="AA246">
        <v>177.945784520996</v>
      </c>
      <c r="AB246">
        <v>7.34861207229011</v>
      </c>
      <c r="AC246">
        <v>1.4944413799655301</v>
      </c>
      <c r="AD246">
        <v>3.2903976108801198</v>
      </c>
      <c r="AE246">
        <v>1.4659918287776901</v>
      </c>
      <c r="AF246">
        <v>80.150000000000006</v>
      </c>
      <c r="AG246">
        <v>0.13436562803610499</v>
      </c>
      <c r="AH246">
        <v>4.3795000000000002</v>
      </c>
      <c r="AI246">
        <v>3.2349567291947499</v>
      </c>
      <c r="AJ246">
        <v>11636.3934999999</v>
      </c>
      <c r="AK246">
        <v>0.515422434635739</v>
      </c>
      <c r="AL246">
        <v>10963497.702500001</v>
      </c>
      <c r="AM246">
        <v>845.89837520000003</v>
      </c>
    </row>
    <row r="247" spans="1:39" ht="15" x14ac:dyDescent="0.25">
      <c r="A247" t="s">
        <v>420</v>
      </c>
      <c r="B247">
        <v>890706.35</v>
      </c>
      <c r="C247">
        <v>0.37492601939514297</v>
      </c>
      <c r="D247">
        <v>731789.8</v>
      </c>
      <c r="E247">
        <v>1.4994014683325301E-2</v>
      </c>
      <c r="F247">
        <v>0.70373616706600906</v>
      </c>
      <c r="G247">
        <v>96.5</v>
      </c>
      <c r="H247">
        <v>51.622500000000002</v>
      </c>
      <c r="I247">
        <v>1.5</v>
      </c>
      <c r="J247">
        <v>29.675000000000001</v>
      </c>
      <c r="K247">
        <v>12219.8791918637</v>
      </c>
      <c r="L247">
        <v>1801.13735385</v>
      </c>
      <c r="M247">
        <v>2199.6478072671898</v>
      </c>
      <c r="N247">
        <v>0.41639470673731799</v>
      </c>
      <c r="O247">
        <v>0.15503798358470799</v>
      </c>
      <c r="P247">
        <v>1.9776113367402002E-3</v>
      </c>
      <c r="Q247">
        <v>10006.002233305</v>
      </c>
      <c r="R247">
        <v>124.32599999999999</v>
      </c>
      <c r="S247">
        <v>58308.138957257499</v>
      </c>
      <c r="T247">
        <v>15.8241236748548</v>
      </c>
      <c r="U247">
        <v>14.4872138880846</v>
      </c>
      <c r="V247">
        <v>15.1435</v>
      </c>
      <c r="W247">
        <v>118.937983547397</v>
      </c>
      <c r="X247">
        <v>0.109434164565179</v>
      </c>
      <c r="Y247">
        <v>0.17675180696185799</v>
      </c>
      <c r="Z247">
        <v>0.30427637775826799</v>
      </c>
      <c r="AA247">
        <v>189.39074761335999</v>
      </c>
      <c r="AB247">
        <v>6.6533375122299798</v>
      </c>
      <c r="AC247">
        <v>1.23294047454149</v>
      </c>
      <c r="AD247">
        <v>3.12190764213342</v>
      </c>
      <c r="AE247">
        <v>1.39143249326186</v>
      </c>
      <c r="AF247">
        <v>161.75</v>
      </c>
      <c r="AG247">
        <v>0.149277773005834</v>
      </c>
      <c r="AH247">
        <v>4.9329999999999998</v>
      </c>
      <c r="AI247">
        <v>3.21869017859022</v>
      </c>
      <c r="AJ247">
        <v>17177.648499999999</v>
      </c>
      <c r="AK247">
        <v>0.46997063541949202</v>
      </c>
      <c r="AL247">
        <v>22009680.872000001</v>
      </c>
      <c r="AM247">
        <v>1801.13735385</v>
      </c>
    </row>
    <row r="248" spans="1:39" ht="15" x14ac:dyDescent="0.25">
      <c r="A248" t="s">
        <v>421</v>
      </c>
      <c r="B248">
        <v>475203.7</v>
      </c>
      <c r="C248">
        <v>0.42699520098615501</v>
      </c>
      <c r="D248">
        <v>490173.85</v>
      </c>
      <c r="E248">
        <v>2.8180925124724398E-3</v>
      </c>
      <c r="F248">
        <v>0.66318400830052304</v>
      </c>
      <c r="G248">
        <v>33.65</v>
      </c>
      <c r="H248">
        <v>34.252499999999998</v>
      </c>
      <c r="I248">
        <v>4.1464999999999996</v>
      </c>
      <c r="J248">
        <v>-5.3679999999999701</v>
      </c>
      <c r="K248">
        <v>12779.023455610901</v>
      </c>
      <c r="L248">
        <v>1063.5212619500001</v>
      </c>
      <c r="M248">
        <v>1360.12813240982</v>
      </c>
      <c r="N248">
        <v>0.550673905452709</v>
      </c>
      <c r="O248">
        <v>0.16103637767051199</v>
      </c>
      <c r="P248">
        <v>3.0251497690802699E-3</v>
      </c>
      <c r="Q248">
        <v>9992.2667785132999</v>
      </c>
      <c r="R248">
        <v>79.709500000000006</v>
      </c>
      <c r="S248">
        <v>54844.080592652099</v>
      </c>
      <c r="T248">
        <v>14.2385788394106</v>
      </c>
      <c r="U248">
        <v>13.3424656025944</v>
      </c>
      <c r="V248">
        <v>10.297499999999999</v>
      </c>
      <c r="W248">
        <v>103.279559305657</v>
      </c>
      <c r="X248">
        <v>0.116680640314911</v>
      </c>
      <c r="Y248">
        <v>0.18131704852495401</v>
      </c>
      <c r="Z248">
        <v>0.30172586134010898</v>
      </c>
      <c r="AA248">
        <v>199.607386890193</v>
      </c>
      <c r="AB248">
        <v>6.2924191835852197</v>
      </c>
      <c r="AC248">
        <v>1.3268585596742499</v>
      </c>
      <c r="AD248">
        <v>3.2968037069679799</v>
      </c>
      <c r="AE248">
        <v>1.3288734624449801</v>
      </c>
      <c r="AF248">
        <v>78.55</v>
      </c>
      <c r="AG248">
        <v>6.3780234769269806E-2</v>
      </c>
      <c r="AH248">
        <v>5.4725000000000001</v>
      </c>
      <c r="AI248">
        <v>3.20020180852072</v>
      </c>
      <c r="AJ248">
        <v>6756.5864999999803</v>
      </c>
      <c r="AK248">
        <v>0.49148497629828902</v>
      </c>
      <c r="AL248">
        <v>13590763.152000001</v>
      </c>
      <c r="AM248">
        <v>1063.5212619500001</v>
      </c>
    </row>
    <row r="249" spans="1:39" ht="15" x14ac:dyDescent="0.25">
      <c r="A249" t="s">
        <v>422</v>
      </c>
      <c r="B249">
        <v>1192108.05</v>
      </c>
      <c r="C249">
        <v>0.38253504481898998</v>
      </c>
      <c r="D249">
        <v>1068672.1000000001</v>
      </c>
      <c r="E249">
        <v>6.4109393811742198E-3</v>
      </c>
      <c r="F249">
        <v>0.72696603425745498</v>
      </c>
      <c r="G249">
        <v>104.31578947368401</v>
      </c>
      <c r="H249">
        <v>82.561499999999995</v>
      </c>
      <c r="I249">
        <v>3.6880000000000002</v>
      </c>
      <c r="J249">
        <v>61.161000000000101</v>
      </c>
      <c r="K249">
        <v>11638.4328450053</v>
      </c>
      <c r="L249">
        <v>2623.0616205000001</v>
      </c>
      <c r="M249">
        <v>3198.94089578698</v>
      </c>
      <c r="N249">
        <v>0.38105529982153902</v>
      </c>
      <c r="O249">
        <v>0.15571076495417799</v>
      </c>
      <c r="P249">
        <v>1.2587504537429101E-2</v>
      </c>
      <c r="Q249">
        <v>9543.2605706176</v>
      </c>
      <c r="R249">
        <v>159.18700000000001</v>
      </c>
      <c r="S249">
        <v>66095.677159567</v>
      </c>
      <c r="T249">
        <v>14.376802125801699</v>
      </c>
      <c r="U249">
        <v>16.477863270870099</v>
      </c>
      <c r="V249">
        <v>18.104500000000002</v>
      </c>
      <c r="W249">
        <v>144.88451050843699</v>
      </c>
      <c r="X249">
        <v>0.110650693476609</v>
      </c>
      <c r="Y249">
        <v>0.16733270497524699</v>
      </c>
      <c r="Z249">
        <v>0.284583833992962</v>
      </c>
      <c r="AA249">
        <v>166.56688374584101</v>
      </c>
      <c r="AB249">
        <v>5.977703149261</v>
      </c>
      <c r="AC249">
        <v>1.2278942721608199</v>
      </c>
      <c r="AD249">
        <v>2.9326745235688798</v>
      </c>
      <c r="AE249">
        <v>1.3833232697756199</v>
      </c>
      <c r="AF249">
        <v>78.599999999999994</v>
      </c>
      <c r="AG249">
        <v>0.17772026770659999</v>
      </c>
      <c r="AH249">
        <v>15.102499999999999</v>
      </c>
      <c r="AI249">
        <v>3.4270874418176298</v>
      </c>
      <c r="AJ249">
        <v>474.05200000014202</v>
      </c>
      <c r="AK249">
        <v>0.412329555996923</v>
      </c>
      <c r="AL249">
        <v>30528326.5185</v>
      </c>
      <c r="AM249">
        <v>2623.0616205000001</v>
      </c>
    </row>
    <row r="250" spans="1:39" ht="15" x14ac:dyDescent="0.25">
      <c r="A250" t="s">
        <v>423</v>
      </c>
      <c r="B250">
        <v>3540307.35</v>
      </c>
      <c r="C250">
        <v>0.39534797975956498</v>
      </c>
      <c r="D250">
        <v>3204026.5</v>
      </c>
      <c r="E250">
        <v>9.4652912619133198E-3</v>
      </c>
      <c r="F250">
        <v>0.75243546250200699</v>
      </c>
      <c r="G250">
        <v>174.36842105263199</v>
      </c>
      <c r="H250">
        <v>391.601</v>
      </c>
      <c r="I250">
        <v>46.64</v>
      </c>
      <c r="J250">
        <v>-64.152500000000003</v>
      </c>
      <c r="K250">
        <v>12744.2291838893</v>
      </c>
      <c r="L250">
        <v>6633.8697405000003</v>
      </c>
      <c r="M250">
        <v>8439.0986078142796</v>
      </c>
      <c r="N250">
        <v>0.44446265147463798</v>
      </c>
      <c r="O250">
        <v>0.16104302081449601</v>
      </c>
      <c r="P250">
        <v>5.90660886371982E-2</v>
      </c>
      <c r="Q250">
        <v>10018.0789771453</v>
      </c>
      <c r="R250">
        <v>430.50700000000001</v>
      </c>
      <c r="S250">
        <v>70467.922578494705</v>
      </c>
      <c r="T250">
        <v>14.6450580362224</v>
      </c>
      <c r="U250">
        <v>15.4094352484396</v>
      </c>
      <c r="V250">
        <v>41.539000000000001</v>
      </c>
      <c r="W250">
        <v>159.70220131683499</v>
      </c>
      <c r="X250">
        <v>0.118458942207012</v>
      </c>
      <c r="Y250">
        <v>0.15840000116751701</v>
      </c>
      <c r="Z250">
        <v>0.28312193417919002</v>
      </c>
      <c r="AA250">
        <v>146.656633014725</v>
      </c>
      <c r="AB250">
        <v>6.7170908370944202</v>
      </c>
      <c r="AC250">
        <v>1.1526467610784701</v>
      </c>
      <c r="AD250">
        <v>3.8350577833715902</v>
      </c>
      <c r="AE250">
        <v>0.63077906764658798</v>
      </c>
      <c r="AF250">
        <v>32.950000000000003</v>
      </c>
      <c r="AG250">
        <v>8.09321545460569E-2</v>
      </c>
      <c r="AH250">
        <v>43.3855</v>
      </c>
      <c r="AI250">
        <v>3.61777927059889</v>
      </c>
      <c r="AJ250">
        <v>-95820.209000000294</v>
      </c>
      <c r="AK250">
        <v>0.32828429905433099</v>
      </c>
      <c r="AL250">
        <v>84543556.349000007</v>
      </c>
      <c r="AM250">
        <v>6633.8697405000003</v>
      </c>
    </row>
    <row r="251" spans="1:39" ht="15" x14ac:dyDescent="0.25">
      <c r="A251" t="s">
        <v>424</v>
      </c>
      <c r="B251">
        <v>4044337.95</v>
      </c>
      <c r="C251">
        <v>0.38423105201410701</v>
      </c>
      <c r="D251">
        <v>3085000.2</v>
      </c>
      <c r="E251">
        <v>2.4749221258955202E-3</v>
      </c>
      <c r="F251">
        <v>0.79752363170795104</v>
      </c>
      <c r="G251">
        <v>225.65</v>
      </c>
      <c r="H251">
        <v>185.92699999999999</v>
      </c>
      <c r="I251">
        <v>8.359</v>
      </c>
      <c r="J251">
        <v>-11.525499999999999</v>
      </c>
      <c r="K251">
        <v>13405.862047427499</v>
      </c>
      <c r="L251">
        <v>7799.2199764999996</v>
      </c>
      <c r="M251">
        <v>9443.7106951589103</v>
      </c>
      <c r="N251">
        <v>0.18681067895123499</v>
      </c>
      <c r="O251">
        <v>0.13238299740371501</v>
      </c>
      <c r="P251">
        <v>5.5379710157095599E-2</v>
      </c>
      <c r="Q251">
        <v>11071.417841728</v>
      </c>
      <c r="R251">
        <v>489.17700000000002</v>
      </c>
      <c r="S251">
        <v>78836.182757979201</v>
      </c>
      <c r="T251">
        <v>14.9721879810375</v>
      </c>
      <c r="U251">
        <v>15.9435541256028</v>
      </c>
      <c r="V251">
        <v>47.414999999999999</v>
      </c>
      <c r="W251">
        <v>164.488452525572</v>
      </c>
      <c r="X251">
        <v>0.11597165585488201</v>
      </c>
      <c r="Y251">
        <v>0.150966271268863</v>
      </c>
      <c r="Z251">
        <v>0.27400716735029801</v>
      </c>
      <c r="AA251">
        <v>155.30778765693699</v>
      </c>
      <c r="AB251">
        <v>6.55541061287584</v>
      </c>
      <c r="AC251">
        <v>1.1833679346205499</v>
      </c>
      <c r="AD251">
        <v>3.56579285781747</v>
      </c>
      <c r="AE251">
        <v>0.568324441029181</v>
      </c>
      <c r="AF251">
        <v>29.5</v>
      </c>
      <c r="AG251">
        <v>0.10243057067252601</v>
      </c>
      <c r="AH251">
        <v>53.396315789473697</v>
      </c>
      <c r="AI251">
        <v>3.9574243637808402</v>
      </c>
      <c r="AJ251">
        <v>-298184.64649999997</v>
      </c>
      <c r="AK251">
        <v>0.272794587972986</v>
      </c>
      <c r="AL251">
        <v>104555267.0825</v>
      </c>
      <c r="AM251">
        <v>7799.2199764999996</v>
      </c>
    </row>
    <row r="252" spans="1:39" ht="15" x14ac:dyDescent="0.25">
      <c r="A252" t="s">
        <v>425</v>
      </c>
      <c r="B252">
        <v>900732.3</v>
      </c>
      <c r="C252">
        <v>0.43397186384846498</v>
      </c>
      <c r="D252">
        <v>958648.5</v>
      </c>
      <c r="E252">
        <v>2.6413254747439602E-3</v>
      </c>
      <c r="F252">
        <v>0.68882716328998095</v>
      </c>
      <c r="G252">
        <v>72</v>
      </c>
      <c r="H252">
        <v>48.582999999999998</v>
      </c>
      <c r="I252">
        <v>0.65</v>
      </c>
      <c r="J252">
        <v>42.241</v>
      </c>
      <c r="K252">
        <v>12232.098139575901</v>
      </c>
      <c r="L252">
        <v>1383.3339908999999</v>
      </c>
      <c r="M252">
        <v>1643.2590781902099</v>
      </c>
      <c r="N252">
        <v>0.31588429780844501</v>
      </c>
      <c r="O252">
        <v>0.13924338447339199</v>
      </c>
      <c r="P252">
        <v>1.92015787038664E-3</v>
      </c>
      <c r="Q252">
        <v>10297.2667919996</v>
      </c>
      <c r="R252">
        <v>91.747</v>
      </c>
      <c r="S252">
        <v>60883.638206153897</v>
      </c>
      <c r="T252">
        <v>15.6588226318027</v>
      </c>
      <c r="U252">
        <v>15.0777027139852</v>
      </c>
      <c r="V252">
        <v>11.631</v>
      </c>
      <c r="W252">
        <v>118.935086484395</v>
      </c>
      <c r="X252">
        <v>0.11301065543767499</v>
      </c>
      <c r="Y252">
        <v>0.171565746011798</v>
      </c>
      <c r="Z252">
        <v>0.29094302014687101</v>
      </c>
      <c r="AA252">
        <v>181.68891363428401</v>
      </c>
      <c r="AB252">
        <v>6.4423738677776399</v>
      </c>
      <c r="AC252">
        <v>1.1840277504516401</v>
      </c>
      <c r="AD252">
        <v>3.1461468740407499</v>
      </c>
      <c r="AE252">
        <v>1.04551747212532</v>
      </c>
      <c r="AF252">
        <v>67.150000000000006</v>
      </c>
      <c r="AG252">
        <v>0.14017522544862601</v>
      </c>
      <c r="AH252">
        <v>7.4969999999999999</v>
      </c>
      <c r="AI252">
        <v>3.1507820466368899</v>
      </c>
      <c r="AJ252">
        <v>55152.033499999998</v>
      </c>
      <c r="AK252">
        <v>0.428863249955374</v>
      </c>
      <c r="AL252">
        <v>16921077.136500001</v>
      </c>
      <c r="AM252">
        <v>1383.3339908999999</v>
      </c>
    </row>
    <row r="253" spans="1:39" ht="15" x14ac:dyDescent="0.25">
      <c r="A253" t="s">
        <v>426</v>
      </c>
      <c r="B253">
        <v>417251.75</v>
      </c>
      <c r="C253">
        <v>0.324741792637813</v>
      </c>
      <c r="D253">
        <v>423109.3</v>
      </c>
      <c r="E253">
        <v>4.5953047489835702E-3</v>
      </c>
      <c r="F253">
        <v>0.69396581893417997</v>
      </c>
      <c r="G253">
        <v>20.705882352941199</v>
      </c>
      <c r="H253">
        <v>74.314999999999998</v>
      </c>
      <c r="I253">
        <v>9.9860000000000007</v>
      </c>
      <c r="J253">
        <v>-57.310499999999998</v>
      </c>
      <c r="K253">
        <v>13909.3652477221</v>
      </c>
      <c r="L253">
        <v>1199.41784545</v>
      </c>
      <c r="M253">
        <v>1678.4854450960099</v>
      </c>
      <c r="N253">
        <v>0.91438659989132098</v>
      </c>
      <c r="O253">
        <v>0.18034590803411299</v>
      </c>
      <c r="P253">
        <v>3.1911619578779702E-3</v>
      </c>
      <c r="Q253">
        <v>9939.4015871526808</v>
      </c>
      <c r="R253">
        <v>88.525499999999994</v>
      </c>
      <c r="S253">
        <v>59434.5691128545</v>
      </c>
      <c r="T253">
        <v>14.6731732664599</v>
      </c>
      <c r="U253">
        <v>13.548840113300701</v>
      </c>
      <c r="V253">
        <v>11.5275</v>
      </c>
      <c r="W253">
        <v>104.048392578616</v>
      </c>
      <c r="X253">
        <v>0.106779591867427</v>
      </c>
      <c r="Y253">
        <v>0.19976587660657399</v>
      </c>
      <c r="Z253">
        <v>0.311047062950357</v>
      </c>
      <c r="AA253">
        <v>200.31438660966299</v>
      </c>
      <c r="AB253">
        <v>6.5037324027051504</v>
      </c>
      <c r="AC253">
        <v>1.29816015231791</v>
      </c>
      <c r="AD253">
        <v>3.6801474586038099</v>
      </c>
      <c r="AE253">
        <v>1.06417608858225</v>
      </c>
      <c r="AF253">
        <v>24.2</v>
      </c>
      <c r="AG253">
        <v>0.115148779458337</v>
      </c>
      <c r="AH253">
        <v>27.7805</v>
      </c>
      <c r="AI253">
        <v>3.2400181696113801</v>
      </c>
      <c r="AJ253">
        <v>3738.1365000000201</v>
      </c>
      <c r="AK253">
        <v>0.527838477049974</v>
      </c>
      <c r="AL253">
        <v>16683140.897</v>
      </c>
      <c r="AM253">
        <v>1199.41784545</v>
      </c>
    </row>
    <row r="254" spans="1:39" ht="15" x14ac:dyDescent="0.25">
      <c r="A254" t="s">
        <v>427</v>
      </c>
      <c r="B254">
        <v>1047667.7</v>
      </c>
      <c r="C254">
        <v>0.51144273028670095</v>
      </c>
      <c r="D254">
        <v>946400.75</v>
      </c>
      <c r="E254">
        <v>9.7668750673350407E-4</v>
      </c>
      <c r="F254">
        <v>0.71010637613611605</v>
      </c>
      <c r="G254">
        <v>95.5</v>
      </c>
      <c r="H254">
        <v>58.444499999999998</v>
      </c>
      <c r="I254">
        <v>3.181</v>
      </c>
      <c r="J254">
        <v>40.281500000000001</v>
      </c>
      <c r="K254">
        <v>11647.8865548249</v>
      </c>
      <c r="L254">
        <v>1926.94561965</v>
      </c>
      <c r="M254">
        <v>2269.0045894373602</v>
      </c>
      <c r="N254">
        <v>0.27505985708422398</v>
      </c>
      <c r="O254">
        <v>0.13048729452244201</v>
      </c>
      <c r="P254">
        <v>9.2410156355291206E-3</v>
      </c>
      <c r="Q254">
        <v>9891.9341456976199</v>
      </c>
      <c r="R254">
        <v>120.795</v>
      </c>
      <c r="S254">
        <v>63572.196299515701</v>
      </c>
      <c r="T254">
        <v>15.362390827434901</v>
      </c>
      <c r="U254">
        <v>15.9521968595554</v>
      </c>
      <c r="V254">
        <v>12.984500000000001</v>
      </c>
      <c r="W254">
        <v>148.40352879587201</v>
      </c>
      <c r="X254">
        <v>0.110014474994388</v>
      </c>
      <c r="Y254">
        <v>0.16839355726003999</v>
      </c>
      <c r="Z254">
        <v>0.283624368562782</v>
      </c>
      <c r="AA254">
        <v>157.26912420862399</v>
      </c>
      <c r="AB254">
        <v>6.7441624350909501</v>
      </c>
      <c r="AC254">
        <v>1.25587499284357</v>
      </c>
      <c r="AD254">
        <v>3.0812755360889601</v>
      </c>
      <c r="AE254">
        <v>1.2138752751286199</v>
      </c>
      <c r="AF254">
        <v>66.7</v>
      </c>
      <c r="AG254">
        <v>0.12932883206781401</v>
      </c>
      <c r="AH254">
        <v>10.542</v>
      </c>
      <c r="AI254">
        <v>3.2282389534442602</v>
      </c>
      <c r="AJ254">
        <v>63200.259499999796</v>
      </c>
      <c r="AK254">
        <v>0.42403938388346801</v>
      </c>
      <c r="AL254">
        <v>22444843.975000001</v>
      </c>
      <c r="AM254">
        <v>1926.94561965</v>
      </c>
    </row>
    <row r="255" spans="1:39" ht="15" x14ac:dyDescent="0.25">
      <c r="A255" t="s">
        <v>428</v>
      </c>
      <c r="B255">
        <v>1230492.3999999999</v>
      </c>
      <c r="C255">
        <v>0.35281142780900199</v>
      </c>
      <c r="D255">
        <v>1164285.55</v>
      </c>
      <c r="E255">
        <v>5.4107840423931498E-3</v>
      </c>
      <c r="F255">
        <v>0.72240207879243501</v>
      </c>
      <c r="G255">
        <v>118.611111111111</v>
      </c>
      <c r="H255">
        <v>75.919499999999999</v>
      </c>
      <c r="I255">
        <v>1.5</v>
      </c>
      <c r="J255">
        <v>32.051499999999997</v>
      </c>
      <c r="K255">
        <v>11453.6088233147</v>
      </c>
      <c r="L255">
        <v>2256.8368751500002</v>
      </c>
      <c r="M255">
        <v>2683.5476656073902</v>
      </c>
      <c r="N255">
        <v>0.31399684197507599</v>
      </c>
      <c r="O255">
        <v>0.13837691097157501</v>
      </c>
      <c r="P255">
        <v>1.1946291930473699E-2</v>
      </c>
      <c r="Q255">
        <v>9632.3710129253195</v>
      </c>
      <c r="R255">
        <v>137.05799999999999</v>
      </c>
      <c r="S255">
        <v>64593.181871908302</v>
      </c>
      <c r="T255">
        <v>16.1322213953217</v>
      </c>
      <c r="U255">
        <v>16.4662907320259</v>
      </c>
      <c r="V255">
        <v>14.948499999999999</v>
      </c>
      <c r="W255">
        <v>150.97413621099099</v>
      </c>
      <c r="X255">
        <v>0.116148747453362</v>
      </c>
      <c r="Y255">
        <v>0.165597660071099</v>
      </c>
      <c r="Z255">
        <v>0.28623104304671199</v>
      </c>
      <c r="AA255">
        <v>156.753487101936</v>
      </c>
      <c r="AB255">
        <v>6.5781061619503598</v>
      </c>
      <c r="AC255">
        <v>1.2721453100281701</v>
      </c>
      <c r="AD255">
        <v>3.41939658456038</v>
      </c>
      <c r="AE255">
        <v>1.17866115826492</v>
      </c>
      <c r="AF255">
        <v>63.35</v>
      </c>
      <c r="AG255">
        <v>0.133799380754824</v>
      </c>
      <c r="AH255">
        <v>12.3895</v>
      </c>
      <c r="AI255">
        <v>3.24297453670275</v>
      </c>
      <c r="AJ255">
        <v>12560.120999999799</v>
      </c>
      <c r="AK255">
        <v>0.40756194807930002</v>
      </c>
      <c r="AL255">
        <v>25848926.745999999</v>
      </c>
      <c r="AM255">
        <v>2256.8368751500002</v>
      </c>
    </row>
    <row r="256" spans="1:39" ht="15" x14ac:dyDescent="0.25">
      <c r="A256" t="s">
        <v>429</v>
      </c>
      <c r="B256">
        <v>621917.69999999995</v>
      </c>
      <c r="C256">
        <v>0.36210787760410501</v>
      </c>
      <c r="D256">
        <v>607274.19999999995</v>
      </c>
      <c r="E256">
        <v>3.00028405600034E-3</v>
      </c>
      <c r="F256">
        <v>0.66701977651816002</v>
      </c>
      <c r="G256">
        <v>39.842105263157897</v>
      </c>
      <c r="H256">
        <v>30.257999999999999</v>
      </c>
      <c r="I256">
        <v>2.2000000000000002</v>
      </c>
      <c r="J256">
        <v>0.46800000000000402</v>
      </c>
      <c r="K256">
        <v>12680.400768421099</v>
      </c>
      <c r="L256">
        <v>838.44414964999999</v>
      </c>
      <c r="M256">
        <v>1024.08103465056</v>
      </c>
      <c r="N256">
        <v>0.42329952251220898</v>
      </c>
      <c r="O256">
        <v>0.143388425454678</v>
      </c>
      <c r="P256">
        <v>4.0806232012331597E-3</v>
      </c>
      <c r="Q256">
        <v>10381.8032750971</v>
      </c>
      <c r="R256">
        <v>64.996499999999997</v>
      </c>
      <c r="S256">
        <v>55784.371219988803</v>
      </c>
      <c r="T256">
        <v>14.966959759371701</v>
      </c>
      <c r="U256">
        <v>12.8998353703661</v>
      </c>
      <c r="V256">
        <v>8.4175000000000004</v>
      </c>
      <c r="W256">
        <v>99.607264585684604</v>
      </c>
      <c r="X256">
        <v>0.11394804952999001</v>
      </c>
      <c r="Y256">
        <v>0.17941883165427</v>
      </c>
      <c r="Z256">
        <v>0.29759691600638999</v>
      </c>
      <c r="AA256">
        <v>220.258260585503</v>
      </c>
      <c r="AB256">
        <v>5.7598692535640499</v>
      </c>
      <c r="AC256">
        <v>1.3338633729391101</v>
      </c>
      <c r="AD256">
        <v>2.7734384517603301</v>
      </c>
      <c r="AE256">
        <v>1.1015185566871399</v>
      </c>
      <c r="AF256">
        <v>47.6</v>
      </c>
      <c r="AG256">
        <v>8.5017996666474305E-2</v>
      </c>
      <c r="AH256">
        <v>6.1425000000000001</v>
      </c>
      <c r="AI256">
        <v>3.1002767550541201</v>
      </c>
      <c r="AJ256">
        <v>14197.072</v>
      </c>
      <c r="AK256">
        <v>0.47997664636231602</v>
      </c>
      <c r="AL256">
        <v>10631807.839500001</v>
      </c>
      <c r="AM256">
        <v>838.44414964999999</v>
      </c>
    </row>
    <row r="257" spans="1:39" ht="15" x14ac:dyDescent="0.25">
      <c r="A257" t="s">
        <v>430</v>
      </c>
      <c r="B257">
        <v>825840.5</v>
      </c>
      <c r="C257">
        <v>0.451221799024001</v>
      </c>
      <c r="D257">
        <v>764045.7</v>
      </c>
      <c r="E257">
        <v>1.20801790333963E-2</v>
      </c>
      <c r="F257">
        <v>0.70540189102556605</v>
      </c>
      <c r="G257">
        <v>83.25</v>
      </c>
      <c r="H257">
        <v>34.479999999999997</v>
      </c>
      <c r="I257">
        <v>1.6</v>
      </c>
      <c r="J257">
        <v>58.692</v>
      </c>
      <c r="K257">
        <v>12013.471123200099</v>
      </c>
      <c r="L257">
        <v>1347.5293433500001</v>
      </c>
      <c r="M257">
        <v>1607.52712111754</v>
      </c>
      <c r="N257">
        <v>0.31651691074842803</v>
      </c>
      <c r="O257">
        <v>0.14606755572437</v>
      </c>
      <c r="P257">
        <v>1.9682496808613899E-3</v>
      </c>
      <c r="Q257">
        <v>10070.4396469192</v>
      </c>
      <c r="R257">
        <v>90.405000000000001</v>
      </c>
      <c r="S257">
        <v>59608.175604225398</v>
      </c>
      <c r="T257">
        <v>14.97372932913</v>
      </c>
      <c r="U257">
        <v>14.9054736281179</v>
      </c>
      <c r="V257">
        <v>12.797000000000001</v>
      </c>
      <c r="W257">
        <v>105.30040973275</v>
      </c>
      <c r="X257">
        <v>0.115602695985615</v>
      </c>
      <c r="Y257">
        <v>0.18042482727003401</v>
      </c>
      <c r="Z257">
        <v>0.30065597668180899</v>
      </c>
      <c r="AA257">
        <v>167.951444706475</v>
      </c>
      <c r="AB257">
        <v>6.9018035476395099</v>
      </c>
      <c r="AC257">
        <v>1.3854739273460801</v>
      </c>
      <c r="AD257">
        <v>3.0919763431785601</v>
      </c>
      <c r="AE257">
        <v>1.4919214068079301</v>
      </c>
      <c r="AF257">
        <v>131.5</v>
      </c>
      <c r="AG257">
        <v>9.4076719575645798E-2</v>
      </c>
      <c r="AH257">
        <v>4.3179999999999996</v>
      </c>
      <c r="AI257">
        <v>3.39949838331423</v>
      </c>
      <c r="AJ257">
        <v>4958.7959999999703</v>
      </c>
      <c r="AK257">
        <v>0.43658129896345199</v>
      </c>
      <c r="AL257">
        <v>16188504.854</v>
      </c>
      <c r="AM257">
        <v>1347.5293433500001</v>
      </c>
    </row>
    <row r="258" spans="1:39" ht="15" x14ac:dyDescent="0.25">
      <c r="A258" t="s">
        <v>431</v>
      </c>
      <c r="B258">
        <v>422751.75</v>
      </c>
      <c r="C258">
        <v>0.527380406161568</v>
      </c>
      <c r="D258">
        <v>406163.1</v>
      </c>
      <c r="E258">
        <v>2.73687749131378E-3</v>
      </c>
      <c r="F258">
        <v>0.68242687950604097</v>
      </c>
      <c r="G258">
        <v>48.6</v>
      </c>
      <c r="H258">
        <v>30.291</v>
      </c>
      <c r="I258">
        <v>2.2725</v>
      </c>
      <c r="J258">
        <v>20.105</v>
      </c>
      <c r="K258">
        <v>12592.2346623633</v>
      </c>
      <c r="L258">
        <v>899.33040219999998</v>
      </c>
      <c r="M258">
        <v>1078.15280610071</v>
      </c>
      <c r="N258">
        <v>0.361447876280858</v>
      </c>
      <c r="O258">
        <v>0.153900041198896</v>
      </c>
      <c r="P258">
        <v>3.4059783729170601E-3</v>
      </c>
      <c r="Q258">
        <v>10503.686860916199</v>
      </c>
      <c r="R258">
        <v>64.001999999999995</v>
      </c>
      <c r="S258">
        <v>57100.107441954897</v>
      </c>
      <c r="T258">
        <v>15.0862473047717</v>
      </c>
      <c r="U258">
        <v>14.0515984219243</v>
      </c>
      <c r="V258">
        <v>9.3484999999999996</v>
      </c>
      <c r="W258">
        <v>96.200502989784397</v>
      </c>
      <c r="X258">
        <v>0.11085949384570901</v>
      </c>
      <c r="Y258">
        <v>0.18802185527621901</v>
      </c>
      <c r="Z258">
        <v>0.30414968931373398</v>
      </c>
      <c r="AA258">
        <v>165.71801602105299</v>
      </c>
      <c r="AB258">
        <v>7.3683029316889801</v>
      </c>
      <c r="AC258">
        <v>1.45884187801208</v>
      </c>
      <c r="AD258">
        <v>3.44959078808537</v>
      </c>
      <c r="AE258">
        <v>1.4008687938843101</v>
      </c>
      <c r="AF258">
        <v>102.9</v>
      </c>
      <c r="AG258">
        <v>8.2091375990652804E-2</v>
      </c>
      <c r="AH258">
        <v>3.4765000000000001</v>
      </c>
      <c r="AI258">
        <v>3.4813178753163299</v>
      </c>
      <c r="AJ258">
        <v>-4967.6359999999404</v>
      </c>
      <c r="AK258">
        <v>0.49565333276921802</v>
      </c>
      <c r="AL258">
        <v>11324579.463500001</v>
      </c>
      <c r="AM258">
        <v>899.33040219999998</v>
      </c>
    </row>
    <row r="259" spans="1:39" ht="15" x14ac:dyDescent="0.25">
      <c r="A259" t="s">
        <v>432</v>
      </c>
      <c r="B259">
        <v>592453.30000000005</v>
      </c>
      <c r="C259">
        <v>0.47136188542256202</v>
      </c>
      <c r="D259">
        <v>577685.5</v>
      </c>
      <c r="E259">
        <v>2.1712215885114801E-3</v>
      </c>
      <c r="F259">
        <v>0.69888930670848104</v>
      </c>
      <c r="G259">
        <v>67.95</v>
      </c>
      <c r="H259">
        <v>27.0147368421053</v>
      </c>
      <c r="I259">
        <v>0.15</v>
      </c>
      <c r="J259">
        <v>52.2575</v>
      </c>
      <c r="K259">
        <v>12447.738872776599</v>
      </c>
      <c r="L259">
        <v>1080.2405917999999</v>
      </c>
      <c r="M259">
        <v>1281.8409129266699</v>
      </c>
      <c r="N259">
        <v>0.243473554869613</v>
      </c>
      <c r="O259">
        <v>0.148794723064581</v>
      </c>
      <c r="P259">
        <v>1.9133459857826501E-3</v>
      </c>
      <c r="Q259">
        <v>10490.0324766504</v>
      </c>
      <c r="R259">
        <v>73.756</v>
      </c>
      <c r="S259">
        <v>60304.357530234804</v>
      </c>
      <c r="T259">
        <v>15.9370085145615</v>
      </c>
      <c r="U259">
        <v>14.6461385080536</v>
      </c>
      <c r="V259">
        <v>11.3</v>
      </c>
      <c r="W259">
        <v>95.596512548672493</v>
      </c>
      <c r="X259">
        <v>0.115086352628451</v>
      </c>
      <c r="Y259">
        <v>0.17657654677457199</v>
      </c>
      <c r="Z259">
        <v>0.29780679970087898</v>
      </c>
      <c r="AA259">
        <v>190.62832073072599</v>
      </c>
      <c r="AB259">
        <v>6.4855032877349004</v>
      </c>
      <c r="AC259">
        <v>1.2594070665236701</v>
      </c>
      <c r="AD259">
        <v>2.8684499825057199</v>
      </c>
      <c r="AE259">
        <v>1.33100977803455</v>
      </c>
      <c r="AF259">
        <v>103.75</v>
      </c>
      <c r="AG259">
        <v>0.14809346611441501</v>
      </c>
      <c r="AH259">
        <v>3.9536842105263199</v>
      </c>
      <c r="AI259">
        <v>3.4014044357298201</v>
      </c>
      <c r="AJ259">
        <v>26871.888499999899</v>
      </c>
      <c r="AK259">
        <v>0.48318814198113602</v>
      </c>
      <c r="AL259">
        <v>13446552.806500001</v>
      </c>
      <c r="AM259">
        <v>1080.2405917999999</v>
      </c>
    </row>
    <row r="260" spans="1:39" ht="15" x14ac:dyDescent="0.25">
      <c r="A260" t="s">
        <v>433</v>
      </c>
      <c r="B260">
        <v>902106.1</v>
      </c>
      <c r="C260">
        <v>0.42313625477366501</v>
      </c>
      <c r="D260">
        <v>863279.9</v>
      </c>
      <c r="E260">
        <v>1.74199344684941E-3</v>
      </c>
      <c r="F260">
        <v>0.695096326018529</v>
      </c>
      <c r="G260">
        <v>65.235294117647101</v>
      </c>
      <c r="H260">
        <v>44.776000000000003</v>
      </c>
      <c r="I260">
        <v>2.8029999999999999</v>
      </c>
      <c r="J260">
        <v>29.853499999999901</v>
      </c>
      <c r="K260">
        <v>11716.5121512797</v>
      </c>
      <c r="L260">
        <v>1489.7531323000001</v>
      </c>
      <c r="M260">
        <v>1780.47999140872</v>
      </c>
      <c r="N260">
        <v>0.346226016825808</v>
      </c>
      <c r="O260">
        <v>0.13959241644885001</v>
      </c>
      <c r="P260">
        <v>4.2796016747801103E-3</v>
      </c>
      <c r="Q260">
        <v>9803.3736752019504</v>
      </c>
      <c r="R260">
        <v>96.523499999999999</v>
      </c>
      <c r="S260">
        <v>61663.220656109697</v>
      </c>
      <c r="T260">
        <v>15.7723248742534</v>
      </c>
      <c r="U260">
        <v>15.434097730604501</v>
      </c>
      <c r="V260">
        <v>11.897500000000001</v>
      </c>
      <c r="W260">
        <v>125.21564465644001</v>
      </c>
      <c r="X260">
        <v>0.116685069020252</v>
      </c>
      <c r="Y260">
        <v>0.15965630968056399</v>
      </c>
      <c r="Z260">
        <v>0.28185498861834501</v>
      </c>
      <c r="AA260">
        <v>175.99983132453701</v>
      </c>
      <c r="AB260">
        <v>6.5035160984346501</v>
      </c>
      <c r="AC260">
        <v>1.24543209038419</v>
      </c>
      <c r="AD260">
        <v>3.0948517103406901</v>
      </c>
      <c r="AE260">
        <v>1.1420179868898099</v>
      </c>
      <c r="AF260">
        <v>55.05</v>
      </c>
      <c r="AG260">
        <v>0.228483062696718</v>
      </c>
      <c r="AH260">
        <v>8.6395</v>
      </c>
      <c r="AI260">
        <v>3.4986430608590799</v>
      </c>
      <c r="AJ260">
        <v>16062.9575</v>
      </c>
      <c r="AK260">
        <v>0.41018112186660999</v>
      </c>
      <c r="AL260">
        <v>17454710.677000001</v>
      </c>
      <c r="AM260">
        <v>1489.7531323000001</v>
      </c>
    </row>
    <row r="261" spans="1:39" ht="15" x14ac:dyDescent="0.25">
      <c r="A261" t="s">
        <v>434</v>
      </c>
      <c r="B261">
        <v>553776.35</v>
      </c>
      <c r="C261">
        <v>0.32891602853927099</v>
      </c>
      <c r="D261">
        <v>515126.3</v>
      </c>
      <c r="E261">
        <v>6.2803590249301804E-3</v>
      </c>
      <c r="F261">
        <v>0.72471135862603697</v>
      </c>
      <c r="G261">
        <v>77.631578947368396</v>
      </c>
      <c r="H261">
        <v>93.885000000000005</v>
      </c>
      <c r="I261">
        <v>2.7665000000000002</v>
      </c>
      <c r="J261">
        <v>-65.082499999999996</v>
      </c>
      <c r="K261">
        <v>12167.011724257</v>
      </c>
      <c r="L261">
        <v>2334.7400479500002</v>
      </c>
      <c r="M261">
        <v>2902.86311530483</v>
      </c>
      <c r="N261">
        <v>0.46809163039781998</v>
      </c>
      <c r="O261">
        <v>0.15753667217596701</v>
      </c>
      <c r="P261">
        <v>1.6666079028440601E-2</v>
      </c>
      <c r="Q261">
        <v>9785.7902381721397</v>
      </c>
      <c r="R261">
        <v>149.59299999999999</v>
      </c>
      <c r="S261">
        <v>64915.0146798313</v>
      </c>
      <c r="T261">
        <v>14.754032608477701</v>
      </c>
      <c r="U261">
        <v>15.607281409892201</v>
      </c>
      <c r="V261">
        <v>17.121500000000001</v>
      </c>
      <c r="W261">
        <v>136.36305510323299</v>
      </c>
      <c r="X261">
        <v>0.11521001148504301</v>
      </c>
      <c r="Y261">
        <v>0.16304083689068599</v>
      </c>
      <c r="Z261">
        <v>0.29568437523234598</v>
      </c>
      <c r="AA261">
        <v>165.75521987546199</v>
      </c>
      <c r="AB261">
        <v>6.3591091107425504</v>
      </c>
      <c r="AC261">
        <v>1.2085644310713299</v>
      </c>
      <c r="AD261">
        <v>3.4937967342501701</v>
      </c>
      <c r="AE261">
        <v>1.2193039866958399</v>
      </c>
      <c r="AF261">
        <v>47.25</v>
      </c>
      <c r="AG261">
        <v>0.149547703647917</v>
      </c>
      <c r="AH261">
        <v>19.106315789473701</v>
      </c>
      <c r="AI261">
        <v>3.4719921573618899</v>
      </c>
      <c r="AJ261">
        <v>-16742.66</v>
      </c>
      <c r="AK261">
        <v>0.412631233833746</v>
      </c>
      <c r="AL261">
        <v>28406809.536499999</v>
      </c>
      <c r="AM261">
        <v>2334.7400479500002</v>
      </c>
    </row>
    <row r="262" spans="1:39" ht="15" x14ac:dyDescent="0.25">
      <c r="A262" t="s">
        <v>435</v>
      </c>
      <c r="B262">
        <v>1015950.75</v>
      </c>
      <c r="C262">
        <v>0.36621216553762997</v>
      </c>
      <c r="D262">
        <v>882037.05</v>
      </c>
      <c r="E262">
        <v>1.75290491396313E-3</v>
      </c>
      <c r="F262">
        <v>0.72652433620032597</v>
      </c>
      <c r="G262">
        <v>136.777777777778</v>
      </c>
      <c r="H262">
        <v>81.114500000000007</v>
      </c>
      <c r="I262">
        <v>5.1029999999999998</v>
      </c>
      <c r="J262">
        <v>36.386499999999998</v>
      </c>
      <c r="K262">
        <v>11514.606961564599</v>
      </c>
      <c r="L262">
        <v>2572.5922145999998</v>
      </c>
      <c r="M262">
        <v>3094.53690884046</v>
      </c>
      <c r="N262">
        <v>0.32446686848105299</v>
      </c>
      <c r="O262">
        <v>0.14605725140485301</v>
      </c>
      <c r="P262">
        <v>1.07572905425677E-2</v>
      </c>
      <c r="Q262">
        <v>9572.47856339178</v>
      </c>
      <c r="R262">
        <v>155.76050000000001</v>
      </c>
      <c r="S262">
        <v>66092.7111205986</v>
      </c>
      <c r="T262">
        <v>15.183246073298401</v>
      </c>
      <c r="U262">
        <v>16.516332540021399</v>
      </c>
      <c r="V262">
        <v>17.163</v>
      </c>
      <c r="W262">
        <v>149.89175637126399</v>
      </c>
      <c r="X262">
        <v>0.111710298508155</v>
      </c>
      <c r="Y262">
        <v>0.162910605033739</v>
      </c>
      <c r="Z262">
        <v>0.27940863926145698</v>
      </c>
      <c r="AA262">
        <v>167.99539684030299</v>
      </c>
      <c r="AB262">
        <v>5.9786120287058502</v>
      </c>
      <c r="AC262">
        <v>1.2328756490441</v>
      </c>
      <c r="AD262">
        <v>2.9945029861726602</v>
      </c>
      <c r="AE262">
        <v>1.3948803206406999</v>
      </c>
      <c r="AF262">
        <v>79.849999999999994</v>
      </c>
      <c r="AG262">
        <v>1.4721205273516801E-2</v>
      </c>
      <c r="AH262">
        <v>13.4445</v>
      </c>
      <c r="AI262">
        <v>3.4868891015418502</v>
      </c>
      <c r="AJ262">
        <v>6653.1980000000904</v>
      </c>
      <c r="AK262">
        <v>0.39256869430575297</v>
      </c>
      <c r="AL262">
        <v>29622388.223499998</v>
      </c>
      <c r="AM262">
        <v>2572.5922145999998</v>
      </c>
    </row>
    <row r="263" spans="1:39" ht="15" x14ac:dyDescent="0.25">
      <c r="A263" t="s">
        <v>436</v>
      </c>
      <c r="B263">
        <v>800192.2</v>
      </c>
      <c r="C263">
        <v>0.38508999293385499</v>
      </c>
      <c r="D263">
        <v>772866.3</v>
      </c>
      <c r="E263">
        <v>2.4651273764989298E-3</v>
      </c>
      <c r="F263">
        <v>0.69368626356130503</v>
      </c>
      <c r="G263">
        <v>80.6666666666667</v>
      </c>
      <c r="H263">
        <v>39.679000000000002</v>
      </c>
      <c r="I263">
        <v>2.5529999999999999</v>
      </c>
      <c r="J263">
        <v>64.950500000000005</v>
      </c>
      <c r="K263">
        <v>12437.509287384901</v>
      </c>
      <c r="L263">
        <v>1442.09828315</v>
      </c>
      <c r="M263">
        <v>1707.6190875464199</v>
      </c>
      <c r="N263">
        <v>0.29534643860726201</v>
      </c>
      <c r="O263">
        <v>0.140177225305644</v>
      </c>
      <c r="P263">
        <v>4.4269659527331603E-3</v>
      </c>
      <c r="Q263">
        <v>10503.5782984666</v>
      </c>
      <c r="R263">
        <v>94.632999999999996</v>
      </c>
      <c r="S263">
        <v>61863.175609988102</v>
      </c>
      <c r="T263">
        <v>15.9410565024886</v>
      </c>
      <c r="U263">
        <v>15.238852019380101</v>
      </c>
      <c r="V263">
        <v>12.317500000000001</v>
      </c>
      <c r="W263">
        <v>117.077189620459</v>
      </c>
      <c r="X263">
        <v>0.112297572946778</v>
      </c>
      <c r="Y263">
        <v>0.174482233725059</v>
      </c>
      <c r="Z263">
        <v>0.29331090790171999</v>
      </c>
      <c r="AA263">
        <v>168.06479338606201</v>
      </c>
      <c r="AB263">
        <v>7.3182610861797999</v>
      </c>
      <c r="AC263">
        <v>1.2978456420961799</v>
      </c>
      <c r="AD263">
        <v>3.5569011983737799</v>
      </c>
      <c r="AE263">
        <v>1.2326953394159299</v>
      </c>
      <c r="AF263">
        <v>80.099999999999994</v>
      </c>
      <c r="AG263">
        <v>0.10920579303596099</v>
      </c>
      <c r="AH263">
        <v>6.4610000000000003</v>
      </c>
      <c r="AI263">
        <v>2.9377034802610398</v>
      </c>
      <c r="AJ263">
        <v>78236.572999999902</v>
      </c>
      <c r="AK263">
        <v>0.48751165606172198</v>
      </c>
      <c r="AL263">
        <v>17936110.789999999</v>
      </c>
      <c r="AM263">
        <v>1442.09828315</v>
      </c>
    </row>
    <row r="264" spans="1:39" ht="15" x14ac:dyDescent="0.25">
      <c r="A264" t="s">
        <v>437</v>
      </c>
      <c r="B264">
        <v>598075.4</v>
      </c>
      <c r="C264">
        <v>0.58247843355512796</v>
      </c>
      <c r="D264">
        <v>580427.05000000005</v>
      </c>
      <c r="E264">
        <v>3.4343349398415898E-3</v>
      </c>
      <c r="F264">
        <v>0.65848928516086302</v>
      </c>
      <c r="G264">
        <v>49.35</v>
      </c>
      <c r="H264">
        <v>18.446999999999999</v>
      </c>
      <c r="I264">
        <v>0.54900000000000004</v>
      </c>
      <c r="J264">
        <v>54.929499999999997</v>
      </c>
      <c r="K264">
        <v>13295.1807175216</v>
      </c>
      <c r="L264">
        <v>705.0553615</v>
      </c>
      <c r="M264">
        <v>827.437141319126</v>
      </c>
      <c r="N264">
        <v>0.27029047455871302</v>
      </c>
      <c r="O264">
        <v>0.139498784947542</v>
      </c>
      <c r="P264">
        <v>2.1407229593842299E-3</v>
      </c>
      <c r="Q264">
        <v>11328.7620036683</v>
      </c>
      <c r="R264">
        <v>51.082000000000001</v>
      </c>
      <c r="S264">
        <v>57371.001106064803</v>
      </c>
      <c r="T264">
        <v>16.3961865236287</v>
      </c>
      <c r="U264">
        <v>13.8024228005951</v>
      </c>
      <c r="V264">
        <v>6.4095000000000004</v>
      </c>
      <c r="W264">
        <v>110.001616584757</v>
      </c>
      <c r="X264">
        <v>0.112895438389585</v>
      </c>
      <c r="Y264">
        <v>0.18808441814450699</v>
      </c>
      <c r="Z264">
        <v>0.304505040999134</v>
      </c>
      <c r="AA264">
        <v>206.48874960721801</v>
      </c>
      <c r="AB264">
        <v>6.3611557739068303</v>
      </c>
      <c r="AC264">
        <v>1.2413048026596001</v>
      </c>
      <c r="AD264">
        <v>3.0966428262332899</v>
      </c>
      <c r="AE264">
        <v>1.4321169933426301</v>
      </c>
      <c r="AF264">
        <v>85</v>
      </c>
      <c r="AG264">
        <v>0.12900960259441899</v>
      </c>
      <c r="AH264">
        <v>3.339</v>
      </c>
      <c r="AI264">
        <v>3.4786880026414502</v>
      </c>
      <c r="AJ264">
        <v>1592.6734999999801</v>
      </c>
      <c r="AK264">
        <v>0.53175059943305003</v>
      </c>
      <c r="AL264">
        <v>9373838.4470000006</v>
      </c>
      <c r="AM264">
        <v>705.0553615</v>
      </c>
    </row>
    <row r="265" spans="1:39" ht="15" x14ac:dyDescent="0.25">
      <c r="A265" t="s">
        <v>438</v>
      </c>
      <c r="B265">
        <v>1218920.05</v>
      </c>
      <c r="C265">
        <v>0.39360196760190502</v>
      </c>
      <c r="D265">
        <v>1186377.8</v>
      </c>
      <c r="E265">
        <v>4.0693527410053301E-3</v>
      </c>
      <c r="F265">
        <v>0.70191064789352797</v>
      </c>
      <c r="G265">
        <v>65.684210526315795</v>
      </c>
      <c r="H265">
        <v>59.644500000000001</v>
      </c>
      <c r="I265">
        <v>0.1</v>
      </c>
      <c r="J265">
        <v>7.7914999999999797</v>
      </c>
      <c r="K265">
        <v>11593.9971512106</v>
      </c>
      <c r="L265">
        <v>1865.5843338499999</v>
      </c>
      <c r="M265">
        <v>2271.7381578351001</v>
      </c>
      <c r="N265">
        <v>0.40011480390144499</v>
      </c>
      <c r="O265">
        <v>0.146991171358136</v>
      </c>
      <c r="P265">
        <v>7.8065417819760596E-3</v>
      </c>
      <c r="Q265">
        <v>9521.1586676047209</v>
      </c>
      <c r="R265">
        <v>120.4295</v>
      </c>
      <c r="S265">
        <v>61704.4154339261</v>
      </c>
      <c r="T265">
        <v>14.5217741500214</v>
      </c>
      <c r="U265">
        <v>15.491090919168499</v>
      </c>
      <c r="V265">
        <v>13.766</v>
      </c>
      <c r="W265">
        <v>135.52116328999</v>
      </c>
      <c r="X265">
        <v>0.11350018588986301</v>
      </c>
      <c r="Y265">
        <v>0.16728808857760799</v>
      </c>
      <c r="Z265">
        <v>0.28659192781245002</v>
      </c>
      <c r="AA265">
        <v>184.29298196907101</v>
      </c>
      <c r="AB265">
        <v>5.76598126138515</v>
      </c>
      <c r="AC265">
        <v>1.2165173854126401</v>
      </c>
      <c r="AD265">
        <v>3.1071837615153099</v>
      </c>
      <c r="AE265">
        <v>1.13841336489241</v>
      </c>
      <c r="AF265">
        <v>48.85</v>
      </c>
      <c r="AG265">
        <v>0.15409952210261099</v>
      </c>
      <c r="AH265">
        <v>14.699473684210499</v>
      </c>
      <c r="AI265">
        <v>3.4738342196647598</v>
      </c>
      <c r="AJ265">
        <v>1547.4145000001899</v>
      </c>
      <c r="AK265">
        <v>0.41783914697545999</v>
      </c>
      <c r="AL265">
        <v>21629579.452</v>
      </c>
      <c r="AM265">
        <v>1865.5843338499999</v>
      </c>
    </row>
    <row r="266" spans="1:39" ht="15" x14ac:dyDescent="0.25">
      <c r="A266" t="s">
        <v>439</v>
      </c>
      <c r="B266">
        <v>1312122.75</v>
      </c>
      <c r="C266">
        <v>0.436426132897482</v>
      </c>
      <c r="D266">
        <v>1243402.3999999999</v>
      </c>
      <c r="E266">
        <v>6.2048961346577499E-3</v>
      </c>
      <c r="F266">
        <v>0.73947819072841503</v>
      </c>
      <c r="G266">
        <v>72.2</v>
      </c>
      <c r="H266">
        <v>67.988</v>
      </c>
      <c r="I266">
        <v>4.8570000000000002</v>
      </c>
      <c r="J266">
        <v>93.092999999999904</v>
      </c>
      <c r="K266">
        <v>12555.847741977201</v>
      </c>
      <c r="L266">
        <v>2097.4340698999999</v>
      </c>
      <c r="M266">
        <v>2530.48875230162</v>
      </c>
      <c r="N266">
        <v>0.358004220907788</v>
      </c>
      <c r="O266">
        <v>0.14075005955447001</v>
      </c>
      <c r="P266">
        <v>1.45808969582811E-2</v>
      </c>
      <c r="Q266">
        <v>10407.1052702948</v>
      </c>
      <c r="R266">
        <v>133.26750000000001</v>
      </c>
      <c r="S266">
        <v>66678.455842572206</v>
      </c>
      <c r="T266">
        <v>15.8155589322228</v>
      </c>
      <c r="U266">
        <v>15.7385264216707</v>
      </c>
      <c r="V266">
        <v>15.627000000000001</v>
      </c>
      <c r="W266">
        <v>134.21860049273701</v>
      </c>
      <c r="X266">
        <v>0.11676281614871301</v>
      </c>
      <c r="Y266">
        <v>0.165566600820407</v>
      </c>
      <c r="Z266">
        <v>0.28690168647539699</v>
      </c>
      <c r="AA266">
        <v>187.64790066500899</v>
      </c>
      <c r="AB266">
        <v>6.07735513394893</v>
      </c>
      <c r="AC266">
        <v>1.1854549352341099</v>
      </c>
      <c r="AD266">
        <v>3.3061423777329599</v>
      </c>
      <c r="AE266">
        <v>0.98239817010214203</v>
      </c>
      <c r="AF266">
        <v>32.1</v>
      </c>
      <c r="AG266">
        <v>7.50854859534308E-2</v>
      </c>
      <c r="AH266">
        <v>20.847000000000001</v>
      </c>
      <c r="AI266">
        <v>3.67582066213222</v>
      </c>
      <c r="AJ266">
        <v>-48938.451500000003</v>
      </c>
      <c r="AK266">
        <v>0.36651900313657798</v>
      </c>
      <c r="AL266">
        <v>26335062.830499999</v>
      </c>
      <c r="AM266">
        <v>2097.4340698999999</v>
      </c>
    </row>
    <row r="267" spans="1:39" ht="15" x14ac:dyDescent="0.25">
      <c r="A267" t="s">
        <v>440</v>
      </c>
      <c r="B267">
        <v>518714.45</v>
      </c>
      <c r="C267">
        <v>0.40683563129717798</v>
      </c>
      <c r="D267">
        <v>602095.35</v>
      </c>
      <c r="E267">
        <v>4.1068984937946296E-3</v>
      </c>
      <c r="F267">
        <v>0.69549542650847995</v>
      </c>
      <c r="G267">
        <v>75.75</v>
      </c>
      <c r="H267">
        <v>42.788499999999999</v>
      </c>
      <c r="I267">
        <v>0.75</v>
      </c>
      <c r="J267">
        <v>48.417999999999999</v>
      </c>
      <c r="K267">
        <v>12207.671277504</v>
      </c>
      <c r="L267">
        <v>1364.5162562</v>
      </c>
      <c r="M267">
        <v>1651.84329840179</v>
      </c>
      <c r="N267">
        <v>0.38925466137660197</v>
      </c>
      <c r="O267">
        <v>0.14642248364002999</v>
      </c>
      <c r="P267">
        <v>2.9221538269570998E-3</v>
      </c>
      <c r="Q267">
        <v>10084.2288881861</v>
      </c>
      <c r="R267">
        <v>95.320499999999996</v>
      </c>
      <c r="S267">
        <v>57784.110778898597</v>
      </c>
      <c r="T267">
        <v>16.088354551224601</v>
      </c>
      <c r="U267">
        <v>14.315034606406799</v>
      </c>
      <c r="V267">
        <v>11.163</v>
      </c>
      <c r="W267">
        <v>122.235622699991</v>
      </c>
      <c r="X267">
        <v>0.113147391314681</v>
      </c>
      <c r="Y267">
        <v>0.18919156067283399</v>
      </c>
      <c r="Z267">
        <v>0.308696028888852</v>
      </c>
      <c r="AA267">
        <v>184.60410336297201</v>
      </c>
      <c r="AB267">
        <v>5.9359578205706898</v>
      </c>
      <c r="AC267">
        <v>1.16947653648163</v>
      </c>
      <c r="AD267">
        <v>2.8860579732928699</v>
      </c>
      <c r="AE267">
        <v>1.1867283008549401</v>
      </c>
      <c r="AF267">
        <v>72</v>
      </c>
      <c r="AG267">
        <v>8.77827318802053E-2</v>
      </c>
      <c r="AH267">
        <v>8.6654999999999998</v>
      </c>
      <c r="AI267">
        <v>3.28268075968034</v>
      </c>
      <c r="AJ267">
        <v>33666.999000000098</v>
      </c>
      <c r="AK267">
        <v>0.43780309815296498</v>
      </c>
      <c r="AL267">
        <v>16657565.908500001</v>
      </c>
      <c r="AM267">
        <v>1364.5162562</v>
      </c>
    </row>
    <row r="268" spans="1:39" ht="15" x14ac:dyDescent="0.25">
      <c r="A268" t="s">
        <v>441</v>
      </c>
      <c r="B268">
        <v>907419.35</v>
      </c>
      <c r="C268">
        <v>0.36446762255225201</v>
      </c>
      <c r="D268">
        <v>820362.05</v>
      </c>
      <c r="E268">
        <v>1.16730460518427E-2</v>
      </c>
      <c r="F268">
        <v>0.69634774847010095</v>
      </c>
      <c r="G268">
        <v>86.15</v>
      </c>
      <c r="H268">
        <v>56.61</v>
      </c>
      <c r="I268">
        <v>1.4</v>
      </c>
      <c r="J268">
        <v>57.755000000000003</v>
      </c>
      <c r="K268">
        <v>12033.109901980801</v>
      </c>
      <c r="L268">
        <v>1438.33588295</v>
      </c>
      <c r="M268">
        <v>1722.6817626110801</v>
      </c>
      <c r="N268">
        <v>0.32530989405641197</v>
      </c>
      <c r="O268">
        <v>0.146363317251203</v>
      </c>
      <c r="P268">
        <v>2.37101989905549E-3</v>
      </c>
      <c r="Q268">
        <v>10046.924586504399</v>
      </c>
      <c r="R268">
        <v>96.856499999999997</v>
      </c>
      <c r="S268">
        <v>58311.8693324661</v>
      </c>
      <c r="T268">
        <v>14.960276285019599</v>
      </c>
      <c r="U268">
        <v>14.850174050786499</v>
      </c>
      <c r="V268">
        <v>12.9015</v>
      </c>
      <c r="W268">
        <v>111.485942173391</v>
      </c>
      <c r="X268">
        <v>0.114422574346375</v>
      </c>
      <c r="Y268">
        <v>0.18493085986060301</v>
      </c>
      <c r="Z268">
        <v>0.30358779784627499</v>
      </c>
      <c r="AA268">
        <v>181.66615537956599</v>
      </c>
      <c r="AB268">
        <v>6.3869506475295603</v>
      </c>
      <c r="AC268">
        <v>1.2916361289330001</v>
      </c>
      <c r="AD268">
        <v>3.0478534422234902</v>
      </c>
      <c r="AE268">
        <v>1.3417483593877699</v>
      </c>
      <c r="AF268">
        <v>98.95</v>
      </c>
      <c r="AG268">
        <v>0.104487817880274</v>
      </c>
      <c r="AH268">
        <v>6.375</v>
      </c>
      <c r="AI268">
        <v>3.0934862341063001</v>
      </c>
      <c r="AJ268">
        <v>20283.167500000101</v>
      </c>
      <c r="AK268">
        <v>0.44029141729092203</v>
      </c>
      <c r="AL268">
        <v>17307653.7555</v>
      </c>
      <c r="AM268">
        <v>1438.33588295</v>
      </c>
    </row>
    <row r="269" spans="1:39" ht="15" x14ac:dyDescent="0.25">
      <c r="A269" t="s">
        <v>442</v>
      </c>
      <c r="B269">
        <v>782089.5</v>
      </c>
      <c r="C269">
        <v>0.54662768279768703</v>
      </c>
      <c r="D269">
        <v>697306.2</v>
      </c>
      <c r="E269">
        <v>6.1410559496967504E-3</v>
      </c>
      <c r="F269">
        <v>0.65407976550699898</v>
      </c>
      <c r="G269">
        <v>46.578947368421098</v>
      </c>
      <c r="H269">
        <v>27.61</v>
      </c>
      <c r="I269">
        <v>1.0965</v>
      </c>
      <c r="J269">
        <v>12.753</v>
      </c>
      <c r="K269">
        <v>13470.852829216199</v>
      </c>
      <c r="L269">
        <v>856.76436694999995</v>
      </c>
      <c r="M269">
        <v>1040.1948608432899</v>
      </c>
      <c r="N269">
        <v>0.41278380817702598</v>
      </c>
      <c r="O269">
        <v>0.15628185994319499</v>
      </c>
      <c r="P269">
        <v>7.7209163396334897E-4</v>
      </c>
      <c r="Q269">
        <v>11095.369849398599</v>
      </c>
      <c r="R269">
        <v>60.06</v>
      </c>
      <c r="S269">
        <v>57224.383957708997</v>
      </c>
      <c r="T269">
        <v>14.397269397269399</v>
      </c>
      <c r="U269">
        <v>14.2651409748585</v>
      </c>
      <c r="V269">
        <v>8.8245000000000005</v>
      </c>
      <c r="W269">
        <v>97.0892817666723</v>
      </c>
      <c r="X269">
        <v>0.114215985030136</v>
      </c>
      <c r="Y269">
        <v>0.18597603232316401</v>
      </c>
      <c r="Z269">
        <v>0.30570773440901799</v>
      </c>
      <c r="AA269">
        <v>184.09145627925599</v>
      </c>
      <c r="AB269">
        <v>8.5987121504156008</v>
      </c>
      <c r="AC269">
        <v>1.46539572224723</v>
      </c>
      <c r="AD269">
        <v>3.4906910311115098</v>
      </c>
      <c r="AE269">
        <v>1.49599610450121</v>
      </c>
      <c r="AF269">
        <v>93.1</v>
      </c>
      <c r="AG269">
        <v>0.11490928465653499</v>
      </c>
      <c r="AH269">
        <v>4.2279999999999998</v>
      </c>
      <c r="AI269">
        <v>2.9769983415790899</v>
      </c>
      <c r="AJ269">
        <v>31630.3109999999</v>
      </c>
      <c r="AK269">
        <v>0.53142998861943702</v>
      </c>
      <c r="AL269">
        <v>11541346.6965</v>
      </c>
      <c r="AM269">
        <v>856.76436694999995</v>
      </c>
    </row>
    <row r="270" spans="1:39" ht="15" x14ac:dyDescent="0.25">
      <c r="A270" t="s">
        <v>443</v>
      </c>
      <c r="B270">
        <v>671194.1</v>
      </c>
      <c r="C270">
        <v>0.360684830893094</v>
      </c>
      <c r="D270">
        <v>601725.94999999995</v>
      </c>
      <c r="E270">
        <v>8.5424721662883899E-3</v>
      </c>
      <c r="F270">
        <v>0.72641214142246402</v>
      </c>
      <c r="G270">
        <v>85.789473684210506</v>
      </c>
      <c r="H270">
        <v>78.046999999999997</v>
      </c>
      <c r="I270">
        <v>4.617</v>
      </c>
      <c r="J270">
        <v>17.731999999999999</v>
      </c>
      <c r="K270">
        <v>12091.9936160662</v>
      </c>
      <c r="L270">
        <v>2233.3264533500001</v>
      </c>
      <c r="M270">
        <v>2755.08540050583</v>
      </c>
      <c r="N270">
        <v>0.45404281054789603</v>
      </c>
      <c r="O270">
        <v>0.154686817004204</v>
      </c>
      <c r="P270">
        <v>1.13861864045251E-2</v>
      </c>
      <c r="Q270">
        <v>9802.0080290585101</v>
      </c>
      <c r="R270">
        <v>143.4365</v>
      </c>
      <c r="S270">
        <v>62838.175377257503</v>
      </c>
      <c r="T270">
        <v>15.265291609876099</v>
      </c>
      <c r="U270">
        <v>15.5701404687789</v>
      </c>
      <c r="V270">
        <v>15.843</v>
      </c>
      <c r="W270">
        <v>140.96613351953499</v>
      </c>
      <c r="X270">
        <v>0.11304950350729399</v>
      </c>
      <c r="Y270">
        <v>0.17954451054554799</v>
      </c>
      <c r="Z270">
        <v>0.30195114684243202</v>
      </c>
      <c r="AA270">
        <v>178.465199031759</v>
      </c>
      <c r="AB270">
        <v>5.8941146076715798</v>
      </c>
      <c r="AC270">
        <v>1.1685555850079901</v>
      </c>
      <c r="AD270">
        <v>2.9947143790297899</v>
      </c>
      <c r="AE270">
        <v>1.1687273724537499</v>
      </c>
      <c r="AF270">
        <v>63.8</v>
      </c>
      <c r="AG270">
        <v>0.118706276696809</v>
      </c>
      <c r="AH270">
        <v>12.2910526315789</v>
      </c>
      <c r="AI270">
        <v>3.4887741049179999</v>
      </c>
      <c r="AJ270">
        <v>-12022.9530000001</v>
      </c>
      <c r="AK270">
        <v>0.43775147291072303</v>
      </c>
      <c r="AL270">
        <v>27005369.216499999</v>
      </c>
      <c r="AM270">
        <v>2233.3264533500001</v>
      </c>
    </row>
    <row r="271" spans="1:39" ht="15" x14ac:dyDescent="0.25">
      <c r="A271" t="s">
        <v>444</v>
      </c>
      <c r="B271">
        <v>1829822.6</v>
      </c>
      <c r="C271">
        <v>0.34436863045951299</v>
      </c>
      <c r="D271">
        <v>1398585.1</v>
      </c>
      <c r="E271">
        <v>4.0951524423432301E-3</v>
      </c>
      <c r="F271">
        <v>0.79152516622720603</v>
      </c>
      <c r="G271">
        <v>181.5</v>
      </c>
      <c r="H271">
        <v>223.66900000000001</v>
      </c>
      <c r="I271">
        <v>32.563000000000002</v>
      </c>
      <c r="J271">
        <v>-62.347000000000001</v>
      </c>
      <c r="K271">
        <v>12903.941959089299</v>
      </c>
      <c r="L271">
        <v>5514.6806543000002</v>
      </c>
      <c r="M271">
        <v>6803.5575761539203</v>
      </c>
      <c r="N271">
        <v>0.320338056859656</v>
      </c>
      <c r="O271">
        <v>0.15327375513411101</v>
      </c>
      <c r="P271">
        <v>1.9350274973183399E-2</v>
      </c>
      <c r="Q271">
        <v>10459.398379373701</v>
      </c>
      <c r="R271">
        <v>348.11450000000002</v>
      </c>
      <c r="S271">
        <v>72361.287905272606</v>
      </c>
      <c r="T271">
        <v>15.394934712573001</v>
      </c>
      <c r="U271">
        <v>15.8415712482531</v>
      </c>
      <c r="V271">
        <v>34.688000000000002</v>
      </c>
      <c r="W271">
        <v>158.979493032173</v>
      </c>
      <c r="X271">
        <v>0.116266287255857</v>
      </c>
      <c r="Y271">
        <v>0.16593882558908599</v>
      </c>
      <c r="Z271">
        <v>0.28888037500991898</v>
      </c>
      <c r="AA271">
        <v>1357.6354496904901</v>
      </c>
      <c r="AB271">
        <v>0.74594115092055902</v>
      </c>
      <c r="AC271">
        <v>0.12655814006013999</v>
      </c>
      <c r="AD271">
        <v>0.42802534864125402</v>
      </c>
      <c r="AE271">
        <v>0.70503517023848306</v>
      </c>
      <c r="AF271">
        <v>32.549999999999997</v>
      </c>
      <c r="AG271">
        <v>0.123022995152124</v>
      </c>
      <c r="AH271">
        <v>44.834000000000003</v>
      </c>
      <c r="AI271">
        <v>3.3125294889300001</v>
      </c>
      <c r="AJ271">
        <v>6659.6890000000103</v>
      </c>
      <c r="AK271">
        <v>0.37440155276989101</v>
      </c>
      <c r="AL271">
        <v>71161119.085999995</v>
      </c>
      <c r="AM271">
        <v>5514.6806543000002</v>
      </c>
    </row>
    <row r="272" spans="1:39" ht="15" x14ac:dyDescent="0.25">
      <c r="A272" t="s">
        <v>445</v>
      </c>
      <c r="B272">
        <v>549002.80000000005</v>
      </c>
      <c r="C272">
        <v>0.38931139061286602</v>
      </c>
      <c r="D272">
        <v>561930.85</v>
      </c>
      <c r="E272">
        <v>4.4992203598503101E-3</v>
      </c>
      <c r="F272">
        <v>0.688428620190084</v>
      </c>
      <c r="G272">
        <v>64.3</v>
      </c>
      <c r="H272">
        <v>37.360999999999997</v>
      </c>
      <c r="I272">
        <v>2.35</v>
      </c>
      <c r="J272">
        <v>48.46</v>
      </c>
      <c r="K272">
        <v>12293.558177241301</v>
      </c>
      <c r="L272">
        <v>1109.6131573</v>
      </c>
      <c r="M272">
        <v>1326.5659083810201</v>
      </c>
      <c r="N272">
        <v>0.310171234709818</v>
      </c>
      <c r="O272">
        <v>0.13772351494267901</v>
      </c>
      <c r="P272">
        <v>3.6718649406735902E-3</v>
      </c>
      <c r="Q272">
        <v>10283.0125644854</v>
      </c>
      <c r="R272">
        <v>77.271500000000003</v>
      </c>
      <c r="S272">
        <v>58115.4795364397</v>
      </c>
      <c r="T272">
        <v>15.9748419533722</v>
      </c>
      <c r="U272">
        <v>14.359927752146699</v>
      </c>
      <c r="V272">
        <v>9.4269999999999996</v>
      </c>
      <c r="W272">
        <v>117.70586159966101</v>
      </c>
      <c r="X272">
        <v>0.11494460924898001</v>
      </c>
      <c r="Y272">
        <v>0.177252598397207</v>
      </c>
      <c r="Z272">
        <v>0.29822004601361402</v>
      </c>
      <c r="AA272">
        <v>175.58506648756699</v>
      </c>
      <c r="AB272">
        <v>6.1795113341528403</v>
      </c>
      <c r="AC272">
        <v>1.2786176773263001</v>
      </c>
      <c r="AD272">
        <v>3.1829122934433101</v>
      </c>
      <c r="AE272">
        <v>1.15466834356448</v>
      </c>
      <c r="AF272">
        <v>57</v>
      </c>
      <c r="AG272">
        <v>0.159348441842427</v>
      </c>
      <c r="AH272">
        <v>7.7889999999999997</v>
      </c>
      <c r="AI272">
        <v>3.28945256204964</v>
      </c>
      <c r="AJ272">
        <v>13938.751</v>
      </c>
      <c r="AK272">
        <v>0.43541000166424998</v>
      </c>
      <c r="AL272">
        <v>13641093.9035</v>
      </c>
      <c r="AM272">
        <v>1109.6131573</v>
      </c>
    </row>
    <row r="273" spans="1:39" ht="15" x14ac:dyDescent="0.25">
      <c r="A273" t="s">
        <v>446</v>
      </c>
      <c r="B273">
        <v>570359.80000000005</v>
      </c>
      <c r="C273">
        <v>0.42773853612336599</v>
      </c>
      <c r="D273">
        <v>634720.6</v>
      </c>
      <c r="E273">
        <v>4.0102280953114699E-3</v>
      </c>
      <c r="F273">
        <v>0.67431474592574903</v>
      </c>
      <c r="G273">
        <v>52.45</v>
      </c>
      <c r="H273">
        <v>42.313000000000002</v>
      </c>
      <c r="I273">
        <v>2.7454999999999998</v>
      </c>
      <c r="J273">
        <v>40.473500000000001</v>
      </c>
      <c r="K273">
        <v>11774.036590253399</v>
      </c>
      <c r="L273">
        <v>1331.13188165</v>
      </c>
      <c r="M273">
        <v>1636.5868863665701</v>
      </c>
      <c r="N273">
        <v>0.413495341661964</v>
      </c>
      <c r="O273">
        <v>0.14970692720016901</v>
      </c>
      <c r="P273">
        <v>1.5811298857864699E-3</v>
      </c>
      <c r="Q273">
        <v>9576.5129316143903</v>
      </c>
      <c r="R273">
        <v>90.932000000000002</v>
      </c>
      <c r="S273">
        <v>57446.923816698203</v>
      </c>
      <c r="T273">
        <v>15.7892711036819</v>
      </c>
      <c r="U273">
        <v>14.638761730194</v>
      </c>
      <c r="V273">
        <v>10.292999999999999</v>
      </c>
      <c r="W273">
        <v>129.32399510832599</v>
      </c>
      <c r="X273">
        <v>0.113321431342165</v>
      </c>
      <c r="Y273">
        <v>0.18222844722793299</v>
      </c>
      <c r="Z273">
        <v>0.29968166364506399</v>
      </c>
      <c r="AA273">
        <v>197.96385589785399</v>
      </c>
      <c r="AB273">
        <v>5.4075785455152596</v>
      </c>
      <c r="AC273">
        <v>1.1590868505138201</v>
      </c>
      <c r="AD273">
        <v>2.9313568246330401</v>
      </c>
      <c r="AE273">
        <v>1.3661070043783601</v>
      </c>
      <c r="AF273">
        <v>83.8</v>
      </c>
      <c r="AG273">
        <v>0.17613843000596699</v>
      </c>
      <c r="AH273">
        <v>6.657</v>
      </c>
      <c r="AI273">
        <v>3.3690115401593501</v>
      </c>
      <c r="AJ273">
        <v>-8914.8520000000699</v>
      </c>
      <c r="AK273">
        <v>0.41770028524706398</v>
      </c>
      <c r="AL273">
        <v>15672795.481000001</v>
      </c>
      <c r="AM273">
        <v>1331.13188165</v>
      </c>
    </row>
    <row r="274" spans="1:39" ht="15" x14ac:dyDescent="0.25">
      <c r="A274" t="s">
        <v>447</v>
      </c>
      <c r="B274">
        <v>752582.45</v>
      </c>
      <c r="C274">
        <v>0.40523703630435198</v>
      </c>
      <c r="D274">
        <v>663879.9</v>
      </c>
      <c r="E274">
        <v>1.50237711997832E-2</v>
      </c>
      <c r="F274">
        <v>0.70636304189462995</v>
      </c>
      <c r="G274">
        <v>95.789473684210506</v>
      </c>
      <c r="H274">
        <v>34.957000000000001</v>
      </c>
      <c r="I274">
        <v>0.7</v>
      </c>
      <c r="J274">
        <v>89.096500000000006</v>
      </c>
      <c r="K274">
        <v>11806.568195309401</v>
      </c>
      <c r="L274">
        <v>1483.1205408999999</v>
      </c>
      <c r="M274">
        <v>1748.14618770232</v>
      </c>
      <c r="N274">
        <v>0.263116529397668</v>
      </c>
      <c r="O274">
        <v>0.13462986439310801</v>
      </c>
      <c r="P274">
        <v>1.7485872715553301E-3</v>
      </c>
      <c r="Q274">
        <v>10016.647309693801</v>
      </c>
      <c r="R274">
        <v>93.707999999999998</v>
      </c>
      <c r="S274">
        <v>60742.716262218797</v>
      </c>
      <c r="T274">
        <v>15.715307124258301</v>
      </c>
      <c r="U274">
        <v>15.827042951508901</v>
      </c>
      <c r="V274">
        <v>12.8605</v>
      </c>
      <c r="W274">
        <v>115.323707546363</v>
      </c>
      <c r="X274">
        <v>0.115623593705316</v>
      </c>
      <c r="Y274">
        <v>0.15579724967261899</v>
      </c>
      <c r="Z274">
        <v>0.29585336969989301</v>
      </c>
      <c r="AA274">
        <v>169.61898447400799</v>
      </c>
      <c r="AB274">
        <v>6.5264415058668703</v>
      </c>
      <c r="AC274">
        <v>1.3874388886547999</v>
      </c>
      <c r="AD274">
        <v>2.8793081202740902</v>
      </c>
      <c r="AE274">
        <v>1.37805213151703</v>
      </c>
      <c r="AF274">
        <v>121.05</v>
      </c>
      <c r="AG274">
        <v>0.156549555339694</v>
      </c>
      <c r="AH274">
        <v>5.2074999999999996</v>
      </c>
      <c r="AI274">
        <v>3.1451495292361802</v>
      </c>
      <c r="AJ274">
        <v>26622.2</v>
      </c>
      <c r="AK274">
        <v>0.455010592157294</v>
      </c>
      <c r="AL274">
        <v>17510563.807999998</v>
      </c>
      <c r="AM274">
        <v>1483.1205408999999</v>
      </c>
    </row>
    <row r="275" spans="1:39" ht="15" x14ac:dyDescent="0.25">
      <c r="A275" t="s">
        <v>448</v>
      </c>
      <c r="B275">
        <v>849208.95</v>
      </c>
      <c r="C275">
        <v>0.51492566244148397</v>
      </c>
      <c r="D275">
        <v>764981.95</v>
      </c>
      <c r="E275">
        <v>4.3764394793681296E-3</v>
      </c>
      <c r="F275">
        <v>0.65044857377056398</v>
      </c>
      <c r="G275">
        <v>57.75</v>
      </c>
      <c r="H275">
        <v>47.765000000000001</v>
      </c>
      <c r="I275">
        <v>2.7450000000000001</v>
      </c>
      <c r="J275">
        <v>-21.589500000000001</v>
      </c>
      <c r="K275">
        <v>12616.540251587499</v>
      </c>
      <c r="L275">
        <v>1307.813523</v>
      </c>
      <c r="M275">
        <v>1611.10640763121</v>
      </c>
      <c r="N275">
        <v>0.43215804643427003</v>
      </c>
      <c r="O275">
        <v>0.150545982158345</v>
      </c>
      <c r="P275">
        <v>2.8322760736585501E-3</v>
      </c>
      <c r="Q275">
        <v>10241.4600775872</v>
      </c>
      <c r="R275">
        <v>92.045000000000002</v>
      </c>
      <c r="S275">
        <v>56676.406643489601</v>
      </c>
      <c r="T275">
        <v>15.7260035852029</v>
      </c>
      <c r="U275">
        <v>14.208414612417799</v>
      </c>
      <c r="V275">
        <v>12.1785</v>
      </c>
      <c r="W275">
        <v>107.387077472595</v>
      </c>
      <c r="X275">
        <v>0.112946018463022</v>
      </c>
      <c r="Y275">
        <v>0.19939812933898199</v>
      </c>
      <c r="Z275">
        <v>0.31695686810560098</v>
      </c>
      <c r="AA275">
        <v>189.51738580546899</v>
      </c>
      <c r="AB275">
        <v>6.8091910096855601</v>
      </c>
      <c r="AC275">
        <v>1.2646685964364399</v>
      </c>
      <c r="AD275">
        <v>3.2164361876819099</v>
      </c>
      <c r="AE275">
        <v>1.4138273849333201</v>
      </c>
      <c r="AF275">
        <v>126.85</v>
      </c>
      <c r="AG275">
        <v>0.10813379660087299</v>
      </c>
      <c r="AH275">
        <v>4.9894999999999996</v>
      </c>
      <c r="AI275">
        <v>3.2504716272326499</v>
      </c>
      <c r="AJ275">
        <v>29148.4530000001</v>
      </c>
      <c r="AK275">
        <v>0.47478672538546601</v>
      </c>
      <c r="AL275">
        <v>16500081.954500001</v>
      </c>
      <c r="AM275">
        <v>1307.813523</v>
      </c>
    </row>
    <row r="276" spans="1:39" ht="15" x14ac:dyDescent="0.25">
      <c r="A276" t="s">
        <v>449</v>
      </c>
      <c r="B276">
        <v>602753.9</v>
      </c>
      <c r="C276">
        <v>0.39626971883913398</v>
      </c>
      <c r="D276">
        <v>604652.19999999995</v>
      </c>
      <c r="E276">
        <v>3.15500124373013E-3</v>
      </c>
      <c r="F276">
        <v>0.70448213012655803</v>
      </c>
      <c r="G276">
        <v>77.95</v>
      </c>
      <c r="H276">
        <v>46.695500000000003</v>
      </c>
      <c r="I276">
        <v>1.1499999999999999</v>
      </c>
      <c r="J276">
        <v>53.259</v>
      </c>
      <c r="K276">
        <v>12119.568984526</v>
      </c>
      <c r="L276">
        <v>1577.6723692</v>
      </c>
      <c r="M276">
        <v>1927.4302040924399</v>
      </c>
      <c r="N276">
        <v>0.41756764944426</v>
      </c>
      <c r="O276">
        <v>0.15608867557518999</v>
      </c>
      <c r="P276">
        <v>2.3322108707942799E-3</v>
      </c>
      <c r="Q276">
        <v>9920.3120677997904</v>
      </c>
      <c r="R276">
        <v>109.7175</v>
      </c>
      <c r="S276">
        <v>58498.396089958303</v>
      </c>
      <c r="T276">
        <v>15.226376831407901</v>
      </c>
      <c r="U276">
        <v>14.379405010139701</v>
      </c>
      <c r="V276">
        <v>13.79</v>
      </c>
      <c r="W276">
        <v>114.406988339376</v>
      </c>
      <c r="X276">
        <v>0.11159383298138199</v>
      </c>
      <c r="Y276">
        <v>0.189234289884362</v>
      </c>
      <c r="Z276">
        <v>0.30415310934262901</v>
      </c>
      <c r="AA276">
        <v>178.71739754368301</v>
      </c>
      <c r="AB276">
        <v>6.5009107365471701</v>
      </c>
      <c r="AC276">
        <v>1.28170702144827</v>
      </c>
      <c r="AD276">
        <v>3.60199334828831</v>
      </c>
      <c r="AE276">
        <v>1.2695856813058499</v>
      </c>
      <c r="AF276">
        <v>113.15</v>
      </c>
      <c r="AG276">
        <v>0.104220341784576</v>
      </c>
      <c r="AH276">
        <v>6.5194999999999999</v>
      </c>
      <c r="AI276">
        <v>3.5351877699355598</v>
      </c>
      <c r="AJ276">
        <v>-6162.7550000000001</v>
      </c>
      <c r="AK276">
        <v>0.44784136316129902</v>
      </c>
      <c r="AL276">
        <v>19120709.113499999</v>
      </c>
      <c r="AM276">
        <v>1577.6723692</v>
      </c>
    </row>
    <row r="277" spans="1:39" ht="15" x14ac:dyDescent="0.25">
      <c r="A277" t="s">
        <v>450</v>
      </c>
      <c r="B277">
        <v>829440.5</v>
      </c>
      <c r="C277">
        <v>0.38840427923146698</v>
      </c>
      <c r="D277">
        <v>885274.6</v>
      </c>
      <c r="E277">
        <v>4.9973744939422896E-3</v>
      </c>
      <c r="F277">
        <v>0.668576248317303</v>
      </c>
      <c r="G277">
        <v>66.25</v>
      </c>
      <c r="H277">
        <v>39.643999999999998</v>
      </c>
      <c r="I277">
        <v>8.5999999999999993E-2</v>
      </c>
      <c r="J277">
        <v>68.52</v>
      </c>
      <c r="K277">
        <v>12327.545240895</v>
      </c>
      <c r="L277">
        <v>1209.59944195</v>
      </c>
      <c r="M277">
        <v>1462.5847119594</v>
      </c>
      <c r="N277">
        <v>0.379011855785025</v>
      </c>
      <c r="O277">
        <v>0.148310956030861</v>
      </c>
      <c r="P277">
        <v>1.5962013812501499E-3</v>
      </c>
      <c r="Q277">
        <v>10195.232947583199</v>
      </c>
      <c r="R277">
        <v>86.744500000000002</v>
      </c>
      <c r="S277">
        <v>57358.588164091103</v>
      </c>
      <c r="T277">
        <v>15.245346967242901</v>
      </c>
      <c r="U277">
        <v>13.944393499876099</v>
      </c>
      <c r="V277">
        <v>10.7095</v>
      </c>
      <c r="W277">
        <v>112.94639730613</v>
      </c>
      <c r="X277">
        <v>0.109416492654176</v>
      </c>
      <c r="Y277">
        <v>0.18695399176559099</v>
      </c>
      <c r="Z277">
        <v>0.30230171146199603</v>
      </c>
      <c r="AA277">
        <v>164.239535097448</v>
      </c>
      <c r="AB277">
        <v>7.0380785350948001</v>
      </c>
      <c r="AC277">
        <v>1.3213692613233201</v>
      </c>
      <c r="AD277">
        <v>3.5653387037060802</v>
      </c>
      <c r="AE277">
        <v>1.2992921919854601</v>
      </c>
      <c r="AF277">
        <v>92.1</v>
      </c>
      <c r="AG277">
        <v>0.12634197005107101</v>
      </c>
      <c r="AH277">
        <v>6.65</v>
      </c>
      <c r="AI277">
        <v>3.6042089153461201</v>
      </c>
      <c r="AJ277">
        <v>40597.685500000298</v>
      </c>
      <c r="AK277">
        <v>0.453776480661163</v>
      </c>
      <c r="AL277">
        <v>14911391.844000001</v>
      </c>
      <c r="AM277">
        <v>1209.59944195</v>
      </c>
    </row>
    <row r="278" spans="1:39" ht="15" x14ac:dyDescent="0.25">
      <c r="A278" t="s">
        <v>451</v>
      </c>
      <c r="B278">
        <v>652341.69999999995</v>
      </c>
      <c r="C278">
        <v>0.41291871115612899</v>
      </c>
      <c r="D278">
        <v>638939.44999999995</v>
      </c>
      <c r="E278">
        <v>1.10345694083626E-2</v>
      </c>
      <c r="F278">
        <v>0.67841968755981896</v>
      </c>
      <c r="G278">
        <v>47.8333333333333</v>
      </c>
      <c r="H278">
        <v>29.436</v>
      </c>
      <c r="I278">
        <v>3.23</v>
      </c>
      <c r="J278">
        <v>-35.764499999999998</v>
      </c>
      <c r="K278">
        <v>14268.8863270524</v>
      </c>
      <c r="L278">
        <v>1134.2247292500001</v>
      </c>
      <c r="M278">
        <v>1578.1099345542</v>
      </c>
      <c r="N278">
        <v>0.95084704969634704</v>
      </c>
      <c r="O278">
        <v>0.178620035849478</v>
      </c>
      <c r="P278">
        <v>6.4883169183467201E-4</v>
      </c>
      <c r="Q278">
        <v>10255.3842268104</v>
      </c>
      <c r="R278">
        <v>88.517499999999998</v>
      </c>
      <c r="S278">
        <v>57896.969926850601</v>
      </c>
      <c r="T278">
        <v>14.9348998785551</v>
      </c>
      <c r="U278">
        <v>12.813564879826</v>
      </c>
      <c r="V278">
        <v>10.670500000000001</v>
      </c>
      <c r="W278">
        <v>106.29536846914399</v>
      </c>
      <c r="X278">
        <v>0.104850117967764</v>
      </c>
      <c r="Y278">
        <v>0.20452340033678401</v>
      </c>
      <c r="Z278">
        <v>0.31184680582100999</v>
      </c>
      <c r="AA278">
        <v>210.94849532879701</v>
      </c>
      <c r="AB278">
        <v>6.4893115504695702</v>
      </c>
      <c r="AC278">
        <v>1.25774574213313</v>
      </c>
      <c r="AD278">
        <v>3.2982225981451401</v>
      </c>
      <c r="AE278">
        <v>1.3039049210137901</v>
      </c>
      <c r="AF278">
        <v>141.94999999999999</v>
      </c>
      <c r="AG278">
        <v>0.12435662427498601</v>
      </c>
      <c r="AH278">
        <v>3.839</v>
      </c>
      <c r="AI278">
        <v>3.4132188292263499</v>
      </c>
      <c r="AJ278">
        <v>-49689.6685</v>
      </c>
      <c r="AK278">
        <v>0.53760412126800605</v>
      </c>
      <c r="AL278">
        <v>16184123.731000001</v>
      </c>
      <c r="AM278">
        <v>1134.2247292500001</v>
      </c>
    </row>
    <row r="279" spans="1:39" ht="15" x14ac:dyDescent="0.25">
      <c r="A279" t="s">
        <v>452</v>
      </c>
      <c r="B279">
        <v>907688.45</v>
      </c>
      <c r="C279">
        <v>0.487533491355022</v>
      </c>
      <c r="D279">
        <v>843737.95</v>
      </c>
      <c r="E279">
        <v>4.5556566610214103E-3</v>
      </c>
      <c r="F279">
        <v>0.65476246058439103</v>
      </c>
      <c r="G279">
        <v>64.421052631578902</v>
      </c>
      <c r="H279">
        <v>38.2605</v>
      </c>
      <c r="I279">
        <v>0.13600000000000001</v>
      </c>
      <c r="J279">
        <v>39.157499999999999</v>
      </c>
      <c r="K279">
        <v>12815.8692590953</v>
      </c>
      <c r="L279">
        <v>1055.3020503</v>
      </c>
      <c r="M279">
        <v>1270.04481596042</v>
      </c>
      <c r="N279">
        <v>0.35786338692570602</v>
      </c>
      <c r="O279">
        <v>0.152691072905802</v>
      </c>
      <c r="P279">
        <v>9.4516242976733699E-4</v>
      </c>
      <c r="Q279">
        <v>10648.925876897099</v>
      </c>
      <c r="R279">
        <v>76.465500000000006</v>
      </c>
      <c r="S279">
        <v>57364.626452452401</v>
      </c>
      <c r="T279">
        <v>14.774636927764799</v>
      </c>
      <c r="U279">
        <v>13.801022033466101</v>
      </c>
      <c r="V279">
        <v>9.8904999999999994</v>
      </c>
      <c r="W279">
        <v>106.698554198473</v>
      </c>
      <c r="X279">
        <v>0.11136103073805199</v>
      </c>
      <c r="Y279">
        <v>0.18436768280263499</v>
      </c>
      <c r="Z279">
        <v>0.30105716836281499</v>
      </c>
      <c r="AA279">
        <v>187.608277595706</v>
      </c>
      <c r="AB279">
        <v>6.6776387995155204</v>
      </c>
      <c r="AC279">
        <v>1.32394976295992</v>
      </c>
      <c r="AD279">
        <v>3.3012462282191302</v>
      </c>
      <c r="AE279">
        <v>1.44500569118138</v>
      </c>
      <c r="AF279">
        <v>100.2</v>
      </c>
      <c r="AG279">
        <v>0.11810902989708</v>
      </c>
      <c r="AH279">
        <v>4.3520000000000003</v>
      </c>
      <c r="AI279">
        <v>3.48322568686498</v>
      </c>
      <c r="AJ279">
        <v>29177.0195000001</v>
      </c>
      <c r="AK279">
        <v>0.48386146871868702</v>
      </c>
      <c r="AL279">
        <v>13524613.1055</v>
      </c>
      <c r="AM279">
        <v>1055.3020503</v>
      </c>
    </row>
    <row r="280" spans="1:39" ht="15" x14ac:dyDescent="0.25">
      <c r="A280" t="s">
        <v>453</v>
      </c>
      <c r="B280">
        <v>995012.6</v>
      </c>
      <c r="C280">
        <v>0.54459739967583098</v>
      </c>
      <c r="D280">
        <v>892357.4</v>
      </c>
      <c r="E280">
        <v>3.6904413644804502E-3</v>
      </c>
      <c r="F280">
        <v>0.65000413432238202</v>
      </c>
      <c r="G280">
        <v>57.947368421052602</v>
      </c>
      <c r="H280">
        <v>42.917000000000002</v>
      </c>
      <c r="I280">
        <v>2.0409999999999999</v>
      </c>
      <c r="J280">
        <v>-26.601500000000001</v>
      </c>
      <c r="K280">
        <v>12986.6316035939</v>
      </c>
      <c r="L280">
        <v>1329.4722239</v>
      </c>
      <c r="M280">
        <v>1644.7297109676799</v>
      </c>
      <c r="N280">
        <v>0.49971794382518198</v>
      </c>
      <c r="O280">
        <v>0.16016822523402899</v>
      </c>
      <c r="P280">
        <v>2.9299143524588499E-3</v>
      </c>
      <c r="Q280">
        <v>10497.3880412496</v>
      </c>
      <c r="R280">
        <v>93.755499999999998</v>
      </c>
      <c r="S280">
        <v>55985.624011391301</v>
      </c>
      <c r="T280">
        <v>14.5436801041006</v>
      </c>
      <c r="U280">
        <v>14.1802051495646</v>
      </c>
      <c r="V280">
        <v>12.920999999999999</v>
      </c>
      <c r="W280">
        <v>102.89236312204901</v>
      </c>
      <c r="X280">
        <v>0.111628978473439</v>
      </c>
      <c r="Y280">
        <v>0.20340526116455901</v>
      </c>
      <c r="Z280">
        <v>0.31861665700997199</v>
      </c>
      <c r="AA280">
        <v>182.96982488766699</v>
      </c>
      <c r="AB280">
        <v>7.1553329430679904</v>
      </c>
      <c r="AC280">
        <v>1.25292361706912</v>
      </c>
      <c r="AD280">
        <v>3.4991414525517199</v>
      </c>
      <c r="AE280">
        <v>1.5455946736072801</v>
      </c>
      <c r="AF280">
        <v>162.05000000000001</v>
      </c>
      <c r="AG280">
        <v>6.88148692002718E-2</v>
      </c>
      <c r="AH280">
        <v>4.1805000000000003</v>
      </c>
      <c r="AI280">
        <v>3.36045623827096</v>
      </c>
      <c r="AJ280">
        <v>6082.3730000000196</v>
      </c>
      <c r="AK280">
        <v>0.476741814237162</v>
      </c>
      <c r="AL280">
        <v>17265365.999000002</v>
      </c>
      <c r="AM280">
        <v>1329.4722239</v>
      </c>
    </row>
    <row r="281" spans="1:39" ht="15" x14ac:dyDescent="0.25">
      <c r="A281" t="s">
        <v>454</v>
      </c>
      <c r="B281">
        <v>1107841.6000000001</v>
      </c>
      <c r="C281">
        <v>0.55792750416793002</v>
      </c>
      <c r="D281">
        <v>868664.5</v>
      </c>
      <c r="E281">
        <v>1.1593039442161199E-2</v>
      </c>
      <c r="F281">
        <v>0.65102963948360004</v>
      </c>
      <c r="G281">
        <v>66.400000000000006</v>
      </c>
      <c r="H281">
        <v>41.198</v>
      </c>
      <c r="I281">
        <v>1.788</v>
      </c>
      <c r="J281">
        <v>-24.118500000000001</v>
      </c>
      <c r="K281">
        <v>12959.6565657063</v>
      </c>
      <c r="L281">
        <v>1456.1095300500001</v>
      </c>
      <c r="M281">
        <v>1807.3185736999501</v>
      </c>
      <c r="N281">
        <v>0.50949419321809197</v>
      </c>
      <c r="O281">
        <v>0.15975435710664701</v>
      </c>
      <c r="P281">
        <v>3.3039380285044902E-3</v>
      </c>
      <c r="Q281">
        <v>10441.2579531388</v>
      </c>
      <c r="R281">
        <v>99.548000000000002</v>
      </c>
      <c r="S281">
        <v>58086.730376300897</v>
      </c>
      <c r="T281">
        <v>15.3930767067143</v>
      </c>
      <c r="U281">
        <v>14.6272102910154</v>
      </c>
      <c r="V281">
        <v>13.833</v>
      </c>
      <c r="W281">
        <v>105.26346635220099</v>
      </c>
      <c r="X281">
        <v>0.10782548871234</v>
      </c>
      <c r="Y281">
        <v>0.20073578973626999</v>
      </c>
      <c r="Z281">
        <v>0.31315791757615802</v>
      </c>
      <c r="AA281">
        <v>193.27357880168299</v>
      </c>
      <c r="AB281">
        <v>6.7087866324364196</v>
      </c>
      <c r="AC281">
        <v>1.1360649776585401</v>
      </c>
      <c r="AD281">
        <v>3.3086080233808</v>
      </c>
      <c r="AE281">
        <v>1.67682554321514</v>
      </c>
      <c r="AF281">
        <v>194.8</v>
      </c>
      <c r="AG281">
        <v>6.8539883501457802E-2</v>
      </c>
      <c r="AH281">
        <v>3.6819999999999999</v>
      </c>
      <c r="AI281">
        <v>3.2832405754009502</v>
      </c>
      <c r="AJ281">
        <v>31196.370999999999</v>
      </c>
      <c r="AK281">
        <v>0.48506805816865201</v>
      </c>
      <c r="AL281">
        <v>18870679.431499999</v>
      </c>
      <c r="AM281">
        <v>1456.1095300500001</v>
      </c>
    </row>
    <row r="282" spans="1:39" ht="15" x14ac:dyDescent="0.25">
      <c r="A282" t="s">
        <v>455</v>
      </c>
      <c r="B282">
        <v>351648.8</v>
      </c>
      <c r="C282">
        <v>0.64452820873209604</v>
      </c>
      <c r="D282">
        <v>342773.6</v>
      </c>
      <c r="E282">
        <v>1.26277806881924E-3</v>
      </c>
      <c r="F282">
        <v>0.691235603030806</v>
      </c>
      <c r="G282">
        <v>36.549999999999997</v>
      </c>
      <c r="H282">
        <v>15.1365</v>
      </c>
      <c r="I282">
        <v>0.5</v>
      </c>
      <c r="J282">
        <v>35.905999999999999</v>
      </c>
      <c r="K282">
        <v>13374.3411441931</v>
      </c>
      <c r="L282">
        <v>689.25124849999997</v>
      </c>
      <c r="M282">
        <v>816.19226781328905</v>
      </c>
      <c r="N282">
        <v>0.33862828672119599</v>
      </c>
      <c r="O282">
        <v>0.14905533421025099</v>
      </c>
      <c r="P282">
        <v>3.6742999820623501E-3</v>
      </c>
      <c r="Q282">
        <v>11294.2522185333</v>
      </c>
      <c r="R282">
        <v>51.328000000000003</v>
      </c>
      <c r="S282">
        <v>58566.288974828502</v>
      </c>
      <c r="T282">
        <v>15.605517456359101</v>
      </c>
      <c r="U282">
        <v>13.4283675284445</v>
      </c>
      <c r="V282">
        <v>7.8959999999999999</v>
      </c>
      <c r="W282">
        <v>87.291191552684893</v>
      </c>
      <c r="X282">
        <v>0.11540178224786</v>
      </c>
      <c r="Y282">
        <v>0.1741664913099</v>
      </c>
      <c r="Z282">
        <v>0.295775276009068</v>
      </c>
      <c r="AA282">
        <v>218.59097147504099</v>
      </c>
      <c r="AB282">
        <v>6.1203261958223596</v>
      </c>
      <c r="AC282">
        <v>1.2737676327672001</v>
      </c>
      <c r="AD282">
        <v>2.6862844765275899</v>
      </c>
      <c r="AE282">
        <v>1.4205230797933499</v>
      </c>
      <c r="AF282">
        <v>98.75</v>
      </c>
      <c r="AG282">
        <v>0.13236100507839499</v>
      </c>
      <c r="AH282">
        <v>2.8344999999999998</v>
      </c>
      <c r="AI282">
        <v>3.2958834041586398</v>
      </c>
      <c r="AJ282">
        <v>17714.319500000001</v>
      </c>
      <c r="AK282">
        <v>0.55385423392848898</v>
      </c>
      <c r="AL282">
        <v>9218281.3314999994</v>
      </c>
      <c r="AM282">
        <v>689.25124849999997</v>
      </c>
    </row>
    <row r="283" spans="1:39" ht="15" x14ac:dyDescent="0.25">
      <c r="A283" t="s">
        <v>456</v>
      </c>
      <c r="B283">
        <v>784520.9</v>
      </c>
      <c r="C283">
        <v>0.47455192383516698</v>
      </c>
      <c r="D283">
        <v>785250.2</v>
      </c>
      <c r="E283">
        <v>3.8784764084726E-3</v>
      </c>
      <c r="F283">
        <v>0.64832683230935995</v>
      </c>
      <c r="G283">
        <v>57.15</v>
      </c>
      <c r="H283">
        <v>25.016500000000001</v>
      </c>
      <c r="I283">
        <v>0.186</v>
      </c>
      <c r="J283">
        <v>70.406999999999996</v>
      </c>
      <c r="K283">
        <v>12810.631299672599</v>
      </c>
      <c r="L283">
        <v>944.86473049999995</v>
      </c>
      <c r="M283">
        <v>1131.3169370548901</v>
      </c>
      <c r="N283">
        <v>0.32042831701399799</v>
      </c>
      <c r="O283">
        <v>0.150966031904394</v>
      </c>
      <c r="P283">
        <v>2.1484002783401599E-3</v>
      </c>
      <c r="Q283">
        <v>10699.312716037501</v>
      </c>
      <c r="R283">
        <v>67.839500000000001</v>
      </c>
      <c r="S283">
        <v>58498.570862108398</v>
      </c>
      <c r="T283">
        <v>15.631748465127201</v>
      </c>
      <c r="U283">
        <v>13.927943609549001</v>
      </c>
      <c r="V283">
        <v>8.9120000000000008</v>
      </c>
      <c r="W283">
        <v>106.02162595377</v>
      </c>
      <c r="X283">
        <v>0.109125651329244</v>
      </c>
      <c r="Y283">
        <v>0.18532706132552801</v>
      </c>
      <c r="Z283">
        <v>0.301016673575833</v>
      </c>
      <c r="AA283">
        <v>195.03405519484599</v>
      </c>
      <c r="AB283">
        <v>6.0574702193608898</v>
      </c>
      <c r="AC283">
        <v>1.11819064438618</v>
      </c>
      <c r="AD283">
        <v>3.10300655032971</v>
      </c>
      <c r="AE283">
        <v>1.6017765175902601</v>
      </c>
      <c r="AF283">
        <v>119.35</v>
      </c>
      <c r="AG283">
        <v>0.12725081246317901</v>
      </c>
      <c r="AH283">
        <v>3.4615</v>
      </c>
      <c r="AI283">
        <v>3.9261798821400502</v>
      </c>
      <c r="AJ283">
        <v>11180.747000000099</v>
      </c>
      <c r="AK283">
        <v>0.47760363866532701</v>
      </c>
      <c r="AL283">
        <v>12104313.6905</v>
      </c>
      <c r="AM283">
        <v>944.86473049999995</v>
      </c>
    </row>
    <row r="284" spans="1:39" ht="15" x14ac:dyDescent="0.25">
      <c r="A284" t="s">
        <v>457</v>
      </c>
      <c r="B284">
        <v>1336200.55</v>
      </c>
      <c r="C284">
        <v>0.55389127301957497</v>
      </c>
      <c r="D284">
        <v>1294494.75</v>
      </c>
      <c r="E284">
        <v>3.8085980349629798E-3</v>
      </c>
      <c r="F284">
        <v>0.63976286634492097</v>
      </c>
      <c r="G284">
        <v>52.3</v>
      </c>
      <c r="H284">
        <v>22.564499999999999</v>
      </c>
      <c r="I284">
        <v>0.33700000000000002</v>
      </c>
      <c r="J284">
        <v>73.192999999999998</v>
      </c>
      <c r="K284">
        <v>13080.141353183901</v>
      </c>
      <c r="L284">
        <v>1028.70473825</v>
      </c>
      <c r="M284">
        <v>1236.0071548915901</v>
      </c>
      <c r="N284">
        <v>0.348917626704632</v>
      </c>
      <c r="O284">
        <v>0.152324549623994</v>
      </c>
      <c r="P284">
        <v>1.3538202928560299E-3</v>
      </c>
      <c r="Q284">
        <v>10886.3474889676</v>
      </c>
      <c r="R284">
        <v>71.1785</v>
      </c>
      <c r="S284">
        <v>59417.015728063998</v>
      </c>
      <c r="T284">
        <v>16.032228833144799</v>
      </c>
      <c r="U284">
        <v>14.4524644134114</v>
      </c>
      <c r="V284">
        <v>10.374499999999999</v>
      </c>
      <c r="W284">
        <v>99.1570425803653</v>
      </c>
      <c r="X284">
        <v>0.110380946179137</v>
      </c>
      <c r="Y284">
        <v>0.18492039641904001</v>
      </c>
      <c r="Z284">
        <v>0.30068656165883101</v>
      </c>
      <c r="AA284">
        <v>196.31162615576699</v>
      </c>
      <c r="AB284">
        <v>7.5446864197335204</v>
      </c>
      <c r="AC284">
        <v>1.20470202038459</v>
      </c>
      <c r="AD284">
        <v>3.24765709219314</v>
      </c>
      <c r="AE284">
        <v>1.6042701710221099</v>
      </c>
      <c r="AF284">
        <v>137.4</v>
      </c>
      <c r="AG284">
        <v>0.132569253884944</v>
      </c>
      <c r="AH284">
        <v>3.3955000000000002</v>
      </c>
      <c r="AI284">
        <v>3.62605406982631</v>
      </c>
      <c r="AJ284">
        <v>12381.092999999901</v>
      </c>
      <c r="AK284">
        <v>0.49402254547585001</v>
      </c>
      <c r="AL284">
        <v>13455603.387</v>
      </c>
      <c r="AM284">
        <v>1028.70473825</v>
      </c>
    </row>
    <row r="285" spans="1:39" ht="15" x14ac:dyDescent="0.25">
      <c r="A285" t="s">
        <v>458</v>
      </c>
      <c r="B285">
        <v>1055804.75</v>
      </c>
      <c r="C285">
        <v>0.40722427556649599</v>
      </c>
      <c r="D285">
        <v>990878.05</v>
      </c>
      <c r="E285">
        <v>5.73206932238139E-3</v>
      </c>
      <c r="F285">
        <v>0.715014791703383</v>
      </c>
      <c r="G285">
        <v>63.157894736842103</v>
      </c>
      <c r="H285">
        <v>59.98</v>
      </c>
      <c r="I285">
        <v>0.2</v>
      </c>
      <c r="J285">
        <v>47.509</v>
      </c>
      <c r="K285">
        <v>11771.539513141601</v>
      </c>
      <c r="L285">
        <v>1679.0995198999999</v>
      </c>
      <c r="M285">
        <v>1976.3577109620101</v>
      </c>
      <c r="N285">
        <v>0.26957609536268401</v>
      </c>
      <c r="O285">
        <v>0.12674716589322499</v>
      </c>
      <c r="P285">
        <v>9.12535520879223E-3</v>
      </c>
      <c r="Q285">
        <v>10001.016635484901</v>
      </c>
      <c r="R285">
        <v>106.878</v>
      </c>
      <c r="S285">
        <v>63971.561261438299</v>
      </c>
      <c r="T285">
        <v>15.172907427159901</v>
      </c>
      <c r="U285">
        <v>15.710431706244499</v>
      </c>
      <c r="V285">
        <v>12.2195</v>
      </c>
      <c r="W285">
        <v>137.411475093089</v>
      </c>
      <c r="X285">
        <v>0.11506562226674701</v>
      </c>
      <c r="Y285">
        <v>0.16477877085894899</v>
      </c>
      <c r="Z285">
        <v>0.28442706513861199</v>
      </c>
      <c r="AA285">
        <v>168.89499201148601</v>
      </c>
      <c r="AB285">
        <v>6.5202935049181701</v>
      </c>
      <c r="AC285">
        <v>1.2476909533607301</v>
      </c>
      <c r="AD285">
        <v>3.4892503900857399</v>
      </c>
      <c r="AE285">
        <v>1.08241508892108</v>
      </c>
      <c r="AF285">
        <v>34.299999999999997</v>
      </c>
      <c r="AG285">
        <v>0.114376715413507</v>
      </c>
      <c r="AH285">
        <v>18.593499999999999</v>
      </c>
      <c r="AI285">
        <v>3.3873266286992401</v>
      </c>
      <c r="AJ285">
        <v>-3589.2630000000399</v>
      </c>
      <c r="AK285">
        <v>0.40265067528327397</v>
      </c>
      <c r="AL285">
        <v>19765586.344999999</v>
      </c>
      <c r="AM285">
        <v>1679.0995198999999</v>
      </c>
    </row>
    <row r="286" spans="1:39" ht="15" x14ac:dyDescent="0.25">
      <c r="A286" t="s">
        <v>459</v>
      </c>
      <c r="B286">
        <v>1112230.3</v>
      </c>
      <c r="C286">
        <v>0.40415006180188701</v>
      </c>
      <c r="D286">
        <v>1015924.6</v>
      </c>
      <c r="E286">
        <v>2.58146160620978E-3</v>
      </c>
      <c r="F286">
        <v>0.78349999566985695</v>
      </c>
      <c r="G286">
        <v>69.55</v>
      </c>
      <c r="H286">
        <v>41.774999999999999</v>
      </c>
      <c r="I286">
        <v>0.23949999999999999</v>
      </c>
      <c r="J286">
        <v>-13.9125</v>
      </c>
      <c r="K286">
        <v>13354.8999675505</v>
      </c>
      <c r="L286">
        <v>2542.3456490499998</v>
      </c>
      <c r="M286">
        <v>2957.4055853641999</v>
      </c>
      <c r="N286">
        <v>0.121048365596942</v>
      </c>
      <c r="O286">
        <v>0.118726914065674</v>
      </c>
      <c r="P286">
        <v>1.4200256508587E-2</v>
      </c>
      <c r="Q286">
        <v>11480.593664267</v>
      </c>
      <c r="R286">
        <v>163.054</v>
      </c>
      <c r="S286">
        <v>76759.837103045604</v>
      </c>
      <c r="T286">
        <v>16.3344658824684</v>
      </c>
      <c r="U286">
        <v>15.592047107400001</v>
      </c>
      <c r="V286">
        <v>16.557500000000001</v>
      </c>
      <c r="W286">
        <v>153.546468310433</v>
      </c>
      <c r="X286">
        <v>0.11823875996369999</v>
      </c>
      <c r="Y286">
        <v>0.14456658937088299</v>
      </c>
      <c r="Z286">
        <v>0.26780746696351199</v>
      </c>
      <c r="AA286">
        <v>163.41847543635399</v>
      </c>
      <c r="AB286">
        <v>7.5640231125873596</v>
      </c>
      <c r="AC286">
        <v>1.3116750060925499</v>
      </c>
      <c r="AD286">
        <v>3.6631941186558499</v>
      </c>
      <c r="AE286">
        <v>0.83024919182730905</v>
      </c>
      <c r="AF286">
        <v>25.4</v>
      </c>
      <c r="AG286">
        <v>0.24139489705040201</v>
      </c>
      <c r="AH286">
        <v>39.945</v>
      </c>
      <c r="AI286">
        <v>4.2211734258886899</v>
      </c>
      <c r="AJ286">
        <v>-50492.468999999903</v>
      </c>
      <c r="AK286">
        <v>0.28990998496380799</v>
      </c>
      <c r="AL286">
        <v>33952771.825999998</v>
      </c>
      <c r="AM286">
        <v>2542.3456490499998</v>
      </c>
    </row>
    <row r="287" spans="1:39" ht="15" x14ac:dyDescent="0.25">
      <c r="A287" t="s">
        <v>460</v>
      </c>
      <c r="B287">
        <v>1149129.3500000001</v>
      </c>
      <c r="C287">
        <v>0.42228708947841398</v>
      </c>
      <c r="D287">
        <v>1023425</v>
      </c>
      <c r="E287">
        <v>2.6198970811691898E-3</v>
      </c>
      <c r="F287">
        <v>0.79124847754666605</v>
      </c>
      <c r="G287">
        <v>134.88235294117601</v>
      </c>
      <c r="H287">
        <v>82.093500000000006</v>
      </c>
      <c r="I287">
        <v>1.6919999999999999</v>
      </c>
      <c r="J287">
        <v>-28.2425</v>
      </c>
      <c r="K287">
        <v>12207.8149426408</v>
      </c>
      <c r="L287">
        <v>4163.2596482500003</v>
      </c>
      <c r="M287">
        <v>4916.3652930660901</v>
      </c>
      <c r="N287">
        <v>0.175713431459289</v>
      </c>
      <c r="O287">
        <v>0.129689427820568</v>
      </c>
      <c r="P287">
        <v>1.47502644774541E-2</v>
      </c>
      <c r="Q287">
        <v>10337.7801107825</v>
      </c>
      <c r="R287">
        <v>255.85</v>
      </c>
      <c r="S287">
        <v>72538.098755130006</v>
      </c>
      <c r="T287">
        <v>15.334180183701401</v>
      </c>
      <c r="U287">
        <v>16.272267532733999</v>
      </c>
      <c r="V287">
        <v>25.092500000000001</v>
      </c>
      <c r="W287">
        <v>165.91649489887399</v>
      </c>
      <c r="X287">
        <v>0.117018157626435</v>
      </c>
      <c r="Y287">
        <v>0.15622154004869801</v>
      </c>
      <c r="Z287">
        <v>0.27816059875318</v>
      </c>
      <c r="AA287">
        <v>1741.1262357962601</v>
      </c>
      <c r="AB287">
        <v>0.58097485768808499</v>
      </c>
      <c r="AC287">
        <v>0.100220741598226</v>
      </c>
      <c r="AD287">
        <v>0.31273514392239699</v>
      </c>
      <c r="AE287">
        <v>0.84295766318273102</v>
      </c>
      <c r="AF287">
        <v>25.45</v>
      </c>
      <c r="AG287">
        <v>3.4879861260078297E-2</v>
      </c>
      <c r="AH287">
        <v>50.453000000000003</v>
      </c>
      <c r="AI287">
        <v>3.4273447352433202</v>
      </c>
      <c r="AJ287">
        <v>14438.4715</v>
      </c>
      <c r="AK287">
        <v>0.36525893320561498</v>
      </c>
      <c r="AL287">
        <v>50824303.343999997</v>
      </c>
      <c r="AM287">
        <v>4163.2596482500003</v>
      </c>
    </row>
    <row r="288" spans="1:39" ht="15" x14ac:dyDescent="0.25">
      <c r="A288" t="s">
        <v>461</v>
      </c>
      <c r="B288">
        <v>1956604.83333333</v>
      </c>
      <c r="C288">
        <v>0.44469359738370201</v>
      </c>
      <c r="D288">
        <v>2881482.5</v>
      </c>
      <c r="E288">
        <v>1.24503247187571E-3</v>
      </c>
      <c r="F288">
        <v>0.76673692877356103</v>
      </c>
      <c r="G288">
        <v>74.272727272727295</v>
      </c>
      <c r="H288">
        <v>20.124166666666699</v>
      </c>
      <c r="I288">
        <v>0</v>
      </c>
      <c r="J288">
        <v>-8.0133333333333301</v>
      </c>
      <c r="K288">
        <v>15590.4176072057</v>
      </c>
      <c r="L288">
        <v>2661.6151707499998</v>
      </c>
      <c r="M288">
        <v>3128.2995930713801</v>
      </c>
      <c r="N288">
        <v>5.2392672138514097E-2</v>
      </c>
      <c r="O288">
        <v>0.12895576973534301</v>
      </c>
      <c r="P288">
        <v>1.8161549027782799E-2</v>
      </c>
      <c r="Q288">
        <v>13264.6157399925</v>
      </c>
      <c r="R288">
        <v>180.77916666666701</v>
      </c>
      <c r="S288">
        <v>83009.843169612999</v>
      </c>
      <c r="T288">
        <v>16.632170926775299</v>
      </c>
      <c r="U288">
        <v>14.723019360177</v>
      </c>
      <c r="V288">
        <v>18.789166666666699</v>
      </c>
      <c r="W288">
        <v>141.65690357475501</v>
      </c>
      <c r="X288">
        <v>0.118208437197256</v>
      </c>
      <c r="Y288">
        <v>0.140659032592269</v>
      </c>
      <c r="Z288">
        <v>0.26242884677557898</v>
      </c>
      <c r="AA288">
        <v>158.71208754831599</v>
      </c>
      <c r="AB288">
        <v>8.4291294366765701</v>
      </c>
      <c r="AC288">
        <v>1.4930549976070999</v>
      </c>
      <c r="AD288">
        <v>3.8117047281544898</v>
      </c>
      <c r="AE288">
        <v>0.467671454286887</v>
      </c>
      <c r="AF288">
        <v>12.9166666666667</v>
      </c>
      <c r="AG288">
        <v>3.82769917319093E-2</v>
      </c>
      <c r="AH288">
        <v>41.787999999999997</v>
      </c>
      <c r="AI288">
        <v>4.6958309092924599</v>
      </c>
      <c r="AJ288">
        <v>-135093.226</v>
      </c>
      <c r="AK288">
        <v>0.191989729917938</v>
      </c>
      <c r="AL288">
        <v>41495692.021666698</v>
      </c>
      <c r="AM288">
        <v>2661.6151707499998</v>
      </c>
    </row>
    <row r="289" spans="1:39" ht="15" x14ac:dyDescent="0.25">
      <c r="A289" t="s">
        <v>462</v>
      </c>
      <c r="B289">
        <v>1539719.4</v>
      </c>
      <c r="C289">
        <v>0.48003845787594102</v>
      </c>
      <c r="D289">
        <v>1259779.8999999999</v>
      </c>
      <c r="E289">
        <v>4.5708220619189799E-3</v>
      </c>
      <c r="F289">
        <v>0.69492795648274497</v>
      </c>
      <c r="G289">
        <v>47.3888888888889</v>
      </c>
      <c r="H289">
        <v>110.384</v>
      </c>
      <c r="I289">
        <v>26.047999999999998</v>
      </c>
      <c r="J289">
        <v>49.462000000000003</v>
      </c>
      <c r="K289">
        <v>14548.1830767391</v>
      </c>
      <c r="L289">
        <v>1583.4016394</v>
      </c>
      <c r="M289">
        <v>2083.0943191263</v>
      </c>
      <c r="N289">
        <v>0.63695766289099898</v>
      </c>
      <c r="O289">
        <v>0.16517185715375601</v>
      </c>
      <c r="P289">
        <v>4.3593298966240798E-2</v>
      </c>
      <c r="Q289">
        <v>11058.3648193432</v>
      </c>
      <c r="R289">
        <v>119.494</v>
      </c>
      <c r="S289">
        <v>68713.769293855701</v>
      </c>
      <c r="T289">
        <v>13.9044638224513</v>
      </c>
      <c r="U289">
        <v>13.250888240413699</v>
      </c>
      <c r="V289">
        <v>15.9855</v>
      </c>
      <c r="W289">
        <v>99.052368671608605</v>
      </c>
      <c r="X289">
        <v>0.118546682010423</v>
      </c>
      <c r="Y289">
        <v>0.14193481978511399</v>
      </c>
      <c r="Z289">
        <v>0.26685316650000401</v>
      </c>
      <c r="AA289">
        <v>197.340676063974</v>
      </c>
      <c r="AB289">
        <v>6.3150515578237902</v>
      </c>
      <c r="AC289">
        <v>1.1724905770818299</v>
      </c>
      <c r="AD289">
        <v>2.83441824171347</v>
      </c>
      <c r="AE289">
        <v>0.44351773008866102</v>
      </c>
      <c r="AF289">
        <v>12.3684210526316</v>
      </c>
      <c r="AG289">
        <v>7.1498915848275099E-2</v>
      </c>
      <c r="AH289">
        <v>18.171111111111099</v>
      </c>
      <c r="AI289">
        <v>3.3565028818151599</v>
      </c>
      <c r="AJ289">
        <v>-53674.371666666702</v>
      </c>
      <c r="AK289">
        <v>0.36968370071890799</v>
      </c>
      <c r="AL289">
        <v>23035616.934</v>
      </c>
      <c r="AM289">
        <v>1583.4016394</v>
      </c>
    </row>
    <row r="290" spans="1:39" ht="15" x14ac:dyDescent="0.25">
      <c r="A290" t="s">
        <v>463</v>
      </c>
      <c r="B290">
        <v>3600242.7</v>
      </c>
      <c r="C290">
        <v>0.380345136386466</v>
      </c>
      <c r="D290">
        <v>3193300.25</v>
      </c>
      <c r="E290">
        <v>2.8127425848058201E-3</v>
      </c>
      <c r="F290">
        <v>0.802019326837483</v>
      </c>
      <c r="G290">
        <v>174.8</v>
      </c>
      <c r="H290">
        <v>106.568</v>
      </c>
      <c r="I290">
        <v>1.3254999999999999</v>
      </c>
      <c r="J290">
        <v>-14.894500000000001</v>
      </c>
      <c r="K290">
        <v>13635.3323847221</v>
      </c>
      <c r="L290">
        <v>5759.0704579000003</v>
      </c>
      <c r="M290">
        <v>6885.5010987179503</v>
      </c>
      <c r="N290">
        <v>0.14310225450871</v>
      </c>
      <c r="O290">
        <v>0.124691225754139</v>
      </c>
      <c r="P290">
        <v>4.67338668657548E-2</v>
      </c>
      <c r="Q290">
        <v>11404.665948731201</v>
      </c>
      <c r="R290">
        <v>362.36099999999999</v>
      </c>
      <c r="S290">
        <v>79685.785692996695</v>
      </c>
      <c r="T290">
        <v>15.5041519368806</v>
      </c>
      <c r="U290">
        <v>15.8931851327819</v>
      </c>
      <c r="V290">
        <v>33.493499999999997</v>
      </c>
      <c r="W290">
        <v>171.94591362204599</v>
      </c>
      <c r="X290">
        <v>0.115350934812726</v>
      </c>
      <c r="Y290">
        <v>0.15127107267341999</v>
      </c>
      <c r="Z290">
        <v>0.27249313318562401</v>
      </c>
      <c r="AA290">
        <v>151.20805629412899</v>
      </c>
      <c r="AB290">
        <v>6.8619503125711097</v>
      </c>
      <c r="AC290">
        <v>1.25189987837296</v>
      </c>
      <c r="AD290">
        <v>3.4847212910254401</v>
      </c>
      <c r="AE290">
        <v>0.62507716134012203</v>
      </c>
      <c r="AF290">
        <v>25.1</v>
      </c>
      <c r="AG290">
        <v>0.20452283328340201</v>
      </c>
      <c r="AH290">
        <v>53.132631578947397</v>
      </c>
      <c r="AI290">
        <v>3.8231639131745299</v>
      </c>
      <c r="AJ290">
        <v>-183550.96950000001</v>
      </c>
      <c r="AK290">
        <v>0.28770726126748503</v>
      </c>
      <c r="AL290">
        <v>78526839.920499995</v>
      </c>
      <c r="AM290">
        <v>5759.0704579000003</v>
      </c>
    </row>
    <row r="291" spans="1:39" ht="15" x14ac:dyDescent="0.25">
      <c r="A291" t="s">
        <v>464</v>
      </c>
      <c r="B291">
        <v>810737.95</v>
      </c>
      <c r="C291">
        <v>0.55345610884242102</v>
      </c>
      <c r="D291">
        <v>834983.6</v>
      </c>
      <c r="E291">
        <v>3.7974873111731502E-3</v>
      </c>
      <c r="F291">
        <v>0.66045099809247199</v>
      </c>
      <c r="G291">
        <v>44.3</v>
      </c>
      <c r="H291">
        <v>22.775500000000001</v>
      </c>
      <c r="I291">
        <v>0.19900000000000001</v>
      </c>
      <c r="J291">
        <v>68.395499999999998</v>
      </c>
      <c r="K291">
        <v>12968.5260481265</v>
      </c>
      <c r="L291">
        <v>855.04119749999995</v>
      </c>
      <c r="M291">
        <v>1024.1304540546701</v>
      </c>
      <c r="N291">
        <v>0.33743089712352697</v>
      </c>
      <c r="O291">
        <v>0.14693222474815301</v>
      </c>
      <c r="P291">
        <v>1.2355911657695299E-3</v>
      </c>
      <c r="Q291">
        <v>10827.355048469301</v>
      </c>
      <c r="R291">
        <v>61.658499999999997</v>
      </c>
      <c r="S291">
        <v>57200.007841578998</v>
      </c>
      <c r="T291">
        <v>15.728569459198701</v>
      </c>
      <c r="U291">
        <v>13.867369421896401</v>
      </c>
      <c r="V291">
        <v>7.7110000000000003</v>
      </c>
      <c r="W291">
        <v>110.885902930878</v>
      </c>
      <c r="X291">
        <v>0.112196891433331</v>
      </c>
      <c r="Y291">
        <v>0.18352494209707901</v>
      </c>
      <c r="Z291">
        <v>0.30133454154278</v>
      </c>
      <c r="AA291">
        <v>193.67177918933001</v>
      </c>
      <c r="AB291">
        <v>6.1989801950333199</v>
      </c>
      <c r="AC291">
        <v>1.23614900540377</v>
      </c>
      <c r="AD291">
        <v>3.2737465364029101</v>
      </c>
      <c r="AE291">
        <v>1.4762308384737499</v>
      </c>
      <c r="AF291">
        <v>109.3</v>
      </c>
      <c r="AG291">
        <v>9.5314184512278702E-2</v>
      </c>
      <c r="AH291">
        <v>3.3515000000000001</v>
      </c>
      <c r="AI291">
        <v>3.0813343675103302</v>
      </c>
      <c r="AJ291">
        <v>49589.243000000002</v>
      </c>
      <c r="AK291">
        <v>0.52248489595276004</v>
      </c>
      <c r="AL291">
        <v>11088624.041999999</v>
      </c>
      <c r="AM291">
        <v>855.04119749999995</v>
      </c>
    </row>
    <row r="292" spans="1:39" ht="15" x14ac:dyDescent="0.25">
      <c r="A292" t="s">
        <v>465</v>
      </c>
      <c r="B292">
        <v>715406.05</v>
      </c>
      <c r="C292">
        <v>0.47702076375213598</v>
      </c>
      <c r="D292">
        <v>662251.25</v>
      </c>
      <c r="E292">
        <v>3.29660726897991E-3</v>
      </c>
      <c r="F292">
        <v>0.68491585910506603</v>
      </c>
      <c r="G292">
        <v>56.3</v>
      </c>
      <c r="H292">
        <v>26.885263157894698</v>
      </c>
      <c r="I292">
        <v>0.1</v>
      </c>
      <c r="J292">
        <v>76.888000000000005</v>
      </c>
      <c r="K292">
        <v>12119.361506929799</v>
      </c>
      <c r="L292">
        <v>1014.47289595</v>
      </c>
      <c r="M292">
        <v>1197.3959917961699</v>
      </c>
      <c r="N292">
        <v>0.27995857847344402</v>
      </c>
      <c r="O292">
        <v>0.14283674786038</v>
      </c>
      <c r="P292">
        <v>1.27623877894497E-3</v>
      </c>
      <c r="Q292">
        <v>10267.917922922999</v>
      </c>
      <c r="R292">
        <v>70.825000000000003</v>
      </c>
      <c r="S292">
        <v>58300.058877515003</v>
      </c>
      <c r="T292">
        <v>15.2093187433816</v>
      </c>
      <c r="U292">
        <v>14.3236554316978</v>
      </c>
      <c r="V292">
        <v>9.7304999999999993</v>
      </c>
      <c r="W292">
        <v>104.25701618108</v>
      </c>
      <c r="X292">
        <v>0.111026839929921</v>
      </c>
      <c r="Y292">
        <v>0.178259622947332</v>
      </c>
      <c r="Z292">
        <v>0.29544429172863002</v>
      </c>
      <c r="AA292">
        <v>174.65932378023101</v>
      </c>
      <c r="AB292">
        <v>6.4652133662063003</v>
      </c>
      <c r="AC292">
        <v>1.20812279558647</v>
      </c>
      <c r="AD292">
        <v>3.12026901499347</v>
      </c>
      <c r="AE292">
        <v>1.53027788473503</v>
      </c>
      <c r="AF292">
        <v>97.65</v>
      </c>
      <c r="AG292">
        <v>0.131481853496106</v>
      </c>
      <c r="AH292">
        <v>4.2309999999999999</v>
      </c>
      <c r="AI292">
        <v>3.7256904838888998</v>
      </c>
      <c r="AJ292">
        <v>22776.7949999999</v>
      </c>
      <c r="AK292">
        <v>0.48388319771638599</v>
      </c>
      <c r="AL292">
        <v>12294763.765000001</v>
      </c>
      <c r="AM292">
        <v>1014.47289595</v>
      </c>
    </row>
    <row r="293" spans="1:39" ht="15" x14ac:dyDescent="0.25">
      <c r="A293" t="s">
        <v>466</v>
      </c>
      <c r="B293">
        <v>359507.9</v>
      </c>
      <c r="C293">
        <v>0.57698719843593105</v>
      </c>
      <c r="D293">
        <v>710760.4</v>
      </c>
      <c r="E293">
        <v>1.2494129492430599E-3</v>
      </c>
      <c r="F293">
        <v>0.67001702368789295</v>
      </c>
      <c r="G293">
        <v>37.85</v>
      </c>
      <c r="H293">
        <v>16.228999999999999</v>
      </c>
      <c r="I293">
        <v>0.1</v>
      </c>
      <c r="J293">
        <v>50</v>
      </c>
      <c r="K293">
        <v>13473.3056823471</v>
      </c>
      <c r="L293">
        <v>640.74235469999996</v>
      </c>
      <c r="M293">
        <v>755.64935899162595</v>
      </c>
      <c r="N293">
        <v>0.27144281804413101</v>
      </c>
      <c r="O293">
        <v>0.146334025232186</v>
      </c>
      <c r="P293">
        <v>3.035880000333E-3</v>
      </c>
      <c r="Q293">
        <v>11424.5019939144</v>
      </c>
      <c r="R293">
        <v>49.396000000000001</v>
      </c>
      <c r="S293">
        <v>58401.920924771199</v>
      </c>
      <c r="T293">
        <v>16.152117580370899</v>
      </c>
      <c r="U293">
        <v>12.9715433375172</v>
      </c>
      <c r="V293">
        <v>7.4130000000000003</v>
      </c>
      <c r="W293">
        <v>86.434959490085006</v>
      </c>
      <c r="X293">
        <v>0.113008787320728</v>
      </c>
      <c r="Y293">
        <v>0.17267929736041099</v>
      </c>
      <c r="Z293">
        <v>0.29072885254290398</v>
      </c>
      <c r="AA293">
        <v>213.106795576097</v>
      </c>
      <c r="AB293">
        <v>6.39383395992063</v>
      </c>
      <c r="AC293">
        <v>1.18355359765589</v>
      </c>
      <c r="AD293">
        <v>2.9566168204176502</v>
      </c>
      <c r="AE293">
        <v>1.3374608328514399</v>
      </c>
      <c r="AF293">
        <v>82.75</v>
      </c>
      <c r="AG293">
        <v>0.13572119786156001</v>
      </c>
      <c r="AH293">
        <v>3.0609999999999999</v>
      </c>
      <c r="AI293">
        <v>3.3892469001778101</v>
      </c>
      <c r="AJ293">
        <v>9591.82150000002</v>
      </c>
      <c r="AK293">
        <v>0.52910892734527104</v>
      </c>
      <c r="AL293">
        <v>8632917.6085000001</v>
      </c>
      <c r="AM293">
        <v>640.74235469999996</v>
      </c>
    </row>
    <row r="294" spans="1:39" ht="15" x14ac:dyDescent="0.25">
      <c r="A294" t="s">
        <v>467</v>
      </c>
      <c r="B294">
        <v>753347.25</v>
      </c>
      <c r="C294">
        <v>0.60958591235549497</v>
      </c>
      <c r="D294">
        <v>702116.6</v>
      </c>
      <c r="E294">
        <v>1.8872278503235199E-3</v>
      </c>
      <c r="F294">
        <v>0.63010778665020695</v>
      </c>
      <c r="G294">
        <v>38.052631578947398</v>
      </c>
      <c r="H294">
        <v>37.816499999999998</v>
      </c>
      <c r="I294">
        <v>8.452</v>
      </c>
      <c r="J294">
        <v>4.8499999999990002E-2</v>
      </c>
      <c r="K294">
        <v>13285.426512497401</v>
      </c>
      <c r="L294">
        <v>923.16389179999999</v>
      </c>
      <c r="M294">
        <v>1151.5087735872</v>
      </c>
      <c r="N294">
        <v>0.46955852958546201</v>
      </c>
      <c r="O294">
        <v>0.155708426615045</v>
      </c>
      <c r="P294">
        <v>1.0291412428919299E-2</v>
      </c>
      <c r="Q294">
        <v>10650.9184513576</v>
      </c>
      <c r="R294">
        <v>74.984999999999999</v>
      </c>
      <c r="S294">
        <v>54715.016596652698</v>
      </c>
      <c r="T294">
        <v>14.368206974728301</v>
      </c>
      <c r="U294">
        <v>12.311314153497401</v>
      </c>
      <c r="V294">
        <v>8.7385000000000002</v>
      </c>
      <c r="W294">
        <v>105.64329024432099</v>
      </c>
      <c r="X294">
        <v>0.110087039624197</v>
      </c>
      <c r="Y294">
        <v>0.18881912239166901</v>
      </c>
      <c r="Z294">
        <v>0.30311185209332703</v>
      </c>
      <c r="AA294">
        <v>190.23279783785799</v>
      </c>
      <c r="AB294">
        <v>7.2607019261622199</v>
      </c>
      <c r="AC294">
        <v>1.5228448310960201</v>
      </c>
      <c r="AD294">
        <v>3.5438814163056298</v>
      </c>
      <c r="AE294">
        <v>1.3763801347229501</v>
      </c>
      <c r="AF294">
        <v>90.1</v>
      </c>
      <c r="AG294">
        <v>5.0616171873255802E-2</v>
      </c>
      <c r="AH294">
        <v>4.7824999999999998</v>
      </c>
      <c r="AI294">
        <v>3.2656153147244198</v>
      </c>
      <c r="AJ294">
        <v>17477.212</v>
      </c>
      <c r="AK294">
        <v>0.474621695024046</v>
      </c>
      <c r="AL294">
        <v>12264626.043500001</v>
      </c>
      <c r="AM294">
        <v>923.16389179999999</v>
      </c>
    </row>
    <row r="295" spans="1:39" ht="15" x14ac:dyDescent="0.25">
      <c r="A295" t="s">
        <v>468</v>
      </c>
      <c r="B295">
        <v>747719.5</v>
      </c>
      <c r="C295">
        <v>0.56005475906470403</v>
      </c>
      <c r="D295">
        <v>723329.1</v>
      </c>
      <c r="E295">
        <v>2.3646482185148499E-3</v>
      </c>
      <c r="F295">
        <v>0.66341861802453295</v>
      </c>
      <c r="G295">
        <v>40.052631578947398</v>
      </c>
      <c r="H295">
        <v>21.1035</v>
      </c>
      <c r="I295">
        <v>0.2</v>
      </c>
      <c r="J295">
        <v>64.067499999999995</v>
      </c>
      <c r="K295">
        <v>13022.0641322887</v>
      </c>
      <c r="L295">
        <v>851.20912095000006</v>
      </c>
      <c r="M295">
        <v>1016.0051230668</v>
      </c>
      <c r="N295">
        <v>0.33703128566082602</v>
      </c>
      <c r="O295">
        <v>0.15051044672432001</v>
      </c>
      <c r="P295">
        <v>1.4721330154468699E-3</v>
      </c>
      <c r="Q295">
        <v>10909.8856997311</v>
      </c>
      <c r="R295">
        <v>59.555</v>
      </c>
      <c r="S295">
        <v>57493.5223322979</v>
      </c>
      <c r="T295">
        <v>15.8987490554949</v>
      </c>
      <c r="U295">
        <v>14.292823792292801</v>
      </c>
      <c r="V295">
        <v>7.8410000000000002</v>
      </c>
      <c r="W295">
        <v>108.558745179186</v>
      </c>
      <c r="X295">
        <v>0.112770772022754</v>
      </c>
      <c r="Y295">
        <v>0.18496565262970899</v>
      </c>
      <c r="Z295">
        <v>0.30357033936792099</v>
      </c>
      <c r="AA295">
        <v>195.156214743801</v>
      </c>
      <c r="AB295">
        <v>6.3457982617856201</v>
      </c>
      <c r="AC295">
        <v>1.2758718597388901</v>
      </c>
      <c r="AD295">
        <v>3.1975828165092799</v>
      </c>
      <c r="AE295">
        <v>1.5294560658915499</v>
      </c>
      <c r="AF295">
        <v>119.1</v>
      </c>
      <c r="AG295">
        <v>0.138321822163846</v>
      </c>
      <c r="AH295">
        <v>3.177</v>
      </c>
      <c r="AI295">
        <v>3.1471087130626199</v>
      </c>
      <c r="AJ295">
        <v>30178.397499999999</v>
      </c>
      <c r="AK295">
        <v>0.54082218628484202</v>
      </c>
      <c r="AL295">
        <v>11084499.763</v>
      </c>
      <c r="AM295">
        <v>851.20912095000006</v>
      </c>
    </row>
    <row r="296" spans="1:39" ht="15" x14ac:dyDescent="0.25">
      <c r="A296" t="s">
        <v>469</v>
      </c>
      <c r="B296">
        <v>285259.09999999998</v>
      </c>
      <c r="C296">
        <v>0.403863266370598</v>
      </c>
      <c r="D296">
        <v>241576.25</v>
      </c>
      <c r="E296">
        <v>3.1555172322391299E-3</v>
      </c>
      <c r="F296">
        <v>0.67670224791204803</v>
      </c>
      <c r="G296">
        <v>56.9</v>
      </c>
      <c r="H296">
        <v>22.8185</v>
      </c>
      <c r="I296">
        <v>0.5</v>
      </c>
      <c r="J296">
        <v>58.938000000000002</v>
      </c>
      <c r="K296">
        <v>12855.608056314601</v>
      </c>
      <c r="L296">
        <v>914.28936290000001</v>
      </c>
      <c r="M296">
        <v>1073.1595949038699</v>
      </c>
      <c r="N296">
        <v>0.26101609630790501</v>
      </c>
      <c r="O296">
        <v>0.146049062220802</v>
      </c>
      <c r="P296">
        <v>4.2331359819432904E-3</v>
      </c>
      <c r="Q296">
        <v>10952.467606230501</v>
      </c>
      <c r="R296">
        <v>62.957999999999998</v>
      </c>
      <c r="S296">
        <v>61275.541622986799</v>
      </c>
      <c r="T296">
        <v>16.263223101114999</v>
      </c>
      <c r="U296">
        <v>14.522211043870501</v>
      </c>
      <c r="V296">
        <v>9.9435000000000002</v>
      </c>
      <c r="W296">
        <v>91.948445004274205</v>
      </c>
      <c r="X296">
        <v>0.11807936305334001</v>
      </c>
      <c r="Y296">
        <v>0.16561643130742601</v>
      </c>
      <c r="Z296">
        <v>0.289032554679512</v>
      </c>
      <c r="AA296">
        <v>191.872296800622</v>
      </c>
      <c r="AB296">
        <v>6.5950877859027202</v>
      </c>
      <c r="AC296">
        <v>1.24657878955781</v>
      </c>
      <c r="AD296">
        <v>2.9881659957315501</v>
      </c>
      <c r="AE296">
        <v>1.11812411263793</v>
      </c>
      <c r="AF296">
        <v>73.099999999999994</v>
      </c>
      <c r="AG296">
        <v>0.13988909175397099</v>
      </c>
      <c r="AH296">
        <v>4.3331578947368401</v>
      </c>
      <c r="AI296">
        <v>3.5933512466167801</v>
      </c>
      <c r="AJ296">
        <v>33336.8105</v>
      </c>
      <c r="AK296">
        <v>0.49045316429012897</v>
      </c>
      <c r="AL296">
        <v>11753745.6995</v>
      </c>
      <c r="AM296">
        <v>914.28936290000001</v>
      </c>
    </row>
    <row r="297" spans="1:39" ht="15" x14ac:dyDescent="0.25">
      <c r="A297" t="s">
        <v>470</v>
      </c>
      <c r="B297">
        <v>381807.05</v>
      </c>
      <c r="C297">
        <v>0.59530673375635001</v>
      </c>
      <c r="D297">
        <v>684958.9</v>
      </c>
      <c r="E297">
        <v>1.7866790026673999E-3</v>
      </c>
      <c r="F297">
        <v>0.66665044064205004</v>
      </c>
      <c r="G297">
        <v>40.35</v>
      </c>
      <c r="H297">
        <v>18.867999999999999</v>
      </c>
      <c r="I297">
        <v>0.5</v>
      </c>
      <c r="J297">
        <v>30.358499999999999</v>
      </c>
      <c r="K297">
        <v>13102.0291081622</v>
      </c>
      <c r="L297">
        <v>832.49129664999998</v>
      </c>
      <c r="M297">
        <v>981.71926010826098</v>
      </c>
      <c r="N297">
        <v>0.29402418870321101</v>
      </c>
      <c r="O297">
        <v>0.14866210823827</v>
      </c>
      <c r="P297">
        <v>3.4851539129301E-3</v>
      </c>
      <c r="Q297">
        <v>11110.432120683001</v>
      </c>
      <c r="R297">
        <v>61.625999999999998</v>
      </c>
      <c r="S297">
        <v>58551.460365754698</v>
      </c>
      <c r="T297">
        <v>15.2703404407231</v>
      </c>
      <c r="U297">
        <v>13.508767349008499</v>
      </c>
      <c r="V297">
        <v>9.2050000000000001</v>
      </c>
      <c r="W297">
        <v>90.439032770233595</v>
      </c>
      <c r="X297">
        <v>0.11162326091737999</v>
      </c>
      <c r="Y297">
        <v>0.18251511100850501</v>
      </c>
      <c r="Z297">
        <v>0.30041803859853</v>
      </c>
      <c r="AA297">
        <v>203.70741493925499</v>
      </c>
      <c r="AB297">
        <v>6.2752839481639402</v>
      </c>
      <c r="AC297">
        <v>1.33248657528851</v>
      </c>
      <c r="AD297">
        <v>2.89003677219607</v>
      </c>
      <c r="AE297">
        <v>1.38513899190126</v>
      </c>
      <c r="AF297">
        <v>108</v>
      </c>
      <c r="AG297">
        <v>0.105969153087538</v>
      </c>
      <c r="AH297">
        <v>2.923</v>
      </c>
      <c r="AI297">
        <v>3.5751830600980199</v>
      </c>
      <c r="AJ297">
        <v>18469.736000000001</v>
      </c>
      <c r="AK297">
        <v>0.53423614905541394</v>
      </c>
      <c r="AL297">
        <v>10907325.200999999</v>
      </c>
      <c r="AM297">
        <v>832.49129664999998</v>
      </c>
    </row>
    <row r="298" spans="1:39" ht="15" x14ac:dyDescent="0.25">
      <c r="A298" t="s">
        <v>471</v>
      </c>
      <c r="B298">
        <v>187621.45</v>
      </c>
      <c r="C298">
        <v>0.40954653833653898</v>
      </c>
      <c r="D298">
        <v>162830.85</v>
      </c>
      <c r="E298">
        <v>3.47532533241572E-3</v>
      </c>
      <c r="F298">
        <v>0.69789218632421302</v>
      </c>
      <c r="G298">
        <v>59.85</v>
      </c>
      <c r="H298">
        <v>24.5245</v>
      </c>
      <c r="I298">
        <v>0.05</v>
      </c>
      <c r="J298">
        <v>77.9345</v>
      </c>
      <c r="K298">
        <v>12552.2538047122</v>
      </c>
      <c r="L298">
        <v>1094.5503980999999</v>
      </c>
      <c r="M298">
        <v>1289.3243561473901</v>
      </c>
      <c r="N298">
        <v>0.265840968497292</v>
      </c>
      <c r="O298">
        <v>0.14435767194848201</v>
      </c>
      <c r="P298">
        <v>5.8441998295409503E-3</v>
      </c>
      <c r="Q298">
        <v>10656.0264168541</v>
      </c>
      <c r="R298">
        <v>73.301000000000002</v>
      </c>
      <c r="S298">
        <v>63108.151696429799</v>
      </c>
      <c r="T298">
        <v>17.048880642828902</v>
      </c>
      <c r="U298">
        <v>14.932271020859201</v>
      </c>
      <c r="V298">
        <v>11.4375</v>
      </c>
      <c r="W298">
        <v>95.698395462295096</v>
      </c>
      <c r="X298">
        <v>0.11554498306064701</v>
      </c>
      <c r="Y298">
        <v>0.16766660119010199</v>
      </c>
      <c r="Z298">
        <v>0.289417485537733</v>
      </c>
      <c r="AA298">
        <v>173.15054686288201</v>
      </c>
      <c r="AB298">
        <v>6.7167125320543297</v>
      </c>
      <c r="AC298">
        <v>1.2891129393948999</v>
      </c>
      <c r="AD298">
        <v>2.9887337538649899</v>
      </c>
      <c r="AE298">
        <v>1.2158203063898401</v>
      </c>
      <c r="AF298">
        <v>92.05</v>
      </c>
      <c r="AG298">
        <v>0.165472428921664</v>
      </c>
      <c r="AH298">
        <v>4.3521052631578998</v>
      </c>
      <c r="AI298">
        <v>3.32558540193495</v>
      </c>
      <c r="AJ298">
        <v>33402.497999999898</v>
      </c>
      <c r="AK298">
        <v>0.48932724729994598</v>
      </c>
      <c r="AL298">
        <v>13739074.399</v>
      </c>
      <c r="AM298">
        <v>1094.5503980999999</v>
      </c>
    </row>
    <row r="299" spans="1:39" ht="15" x14ac:dyDescent="0.25">
      <c r="A299" t="s">
        <v>472</v>
      </c>
      <c r="B299">
        <v>1041489.5</v>
      </c>
      <c r="C299">
        <v>0.46471284924003498</v>
      </c>
      <c r="D299">
        <v>898101.35</v>
      </c>
      <c r="E299">
        <v>1.3937165527807499E-3</v>
      </c>
      <c r="F299">
        <v>0.76100296086850705</v>
      </c>
      <c r="G299">
        <v>139.26315789473699</v>
      </c>
      <c r="H299">
        <v>64.037499999999994</v>
      </c>
      <c r="I299">
        <v>0.53949999999999998</v>
      </c>
      <c r="J299">
        <v>-14.605</v>
      </c>
      <c r="K299">
        <v>11848.444402085801</v>
      </c>
      <c r="L299">
        <v>2732.1274001000002</v>
      </c>
      <c r="M299">
        <v>3165.6628082744401</v>
      </c>
      <c r="N299">
        <v>0.14526869780504101</v>
      </c>
      <c r="O299">
        <v>0.11805237420048401</v>
      </c>
      <c r="P299">
        <v>1.5113705915942501E-2</v>
      </c>
      <c r="Q299">
        <v>10225.8078513249</v>
      </c>
      <c r="R299">
        <v>164.68100000000001</v>
      </c>
      <c r="S299">
        <v>69392.386875231503</v>
      </c>
      <c r="T299">
        <v>15.555224950055001</v>
      </c>
      <c r="U299">
        <v>16.590422696607401</v>
      </c>
      <c r="V299">
        <v>16.422499999999999</v>
      </c>
      <c r="W299">
        <v>166.36488963921499</v>
      </c>
      <c r="X299">
        <v>0.115293423251663</v>
      </c>
      <c r="Y299">
        <v>0.163196894577608</v>
      </c>
      <c r="Z299">
        <v>0.28342481398242603</v>
      </c>
      <c r="AA299">
        <v>156.80780478403699</v>
      </c>
      <c r="AB299">
        <v>6.7240597742069701</v>
      </c>
      <c r="AC299">
        <v>1.19785073207555</v>
      </c>
      <c r="AD299">
        <v>3.0543834212262801</v>
      </c>
      <c r="AE299">
        <v>1.1396250980023901</v>
      </c>
      <c r="AF299">
        <v>68.5</v>
      </c>
      <c r="AG299">
        <v>0.15186802285968701</v>
      </c>
      <c r="AH299">
        <v>17.519500000000001</v>
      </c>
      <c r="AI299">
        <v>3.6946425159227698</v>
      </c>
      <c r="AJ299">
        <v>37036.086999999898</v>
      </c>
      <c r="AK299">
        <v>0.37813512404125799</v>
      </c>
      <c r="AL299">
        <v>32371459.5995</v>
      </c>
      <c r="AM299">
        <v>2732.1274001000002</v>
      </c>
    </row>
    <row r="300" spans="1:39" ht="15" x14ac:dyDescent="0.25">
      <c r="A300" t="s">
        <v>473</v>
      </c>
      <c r="B300">
        <v>1047778.9</v>
      </c>
      <c r="C300">
        <v>0.49676204461701701</v>
      </c>
      <c r="D300">
        <v>915147.85</v>
      </c>
      <c r="E300">
        <v>9.7733725762462996E-4</v>
      </c>
      <c r="F300">
        <v>0.71801751954952397</v>
      </c>
      <c r="G300">
        <v>105.85</v>
      </c>
      <c r="H300">
        <v>34.972499999999997</v>
      </c>
      <c r="I300">
        <v>0.5</v>
      </c>
      <c r="J300">
        <v>55.356000000000002</v>
      </c>
      <c r="K300">
        <v>11542.6188161973</v>
      </c>
      <c r="L300">
        <v>1738.2248390499999</v>
      </c>
      <c r="M300">
        <v>1988.9025656164799</v>
      </c>
      <c r="N300">
        <v>0.15680438754342299</v>
      </c>
      <c r="O300">
        <v>0.109818161472326</v>
      </c>
      <c r="P300">
        <v>1.42340111268473E-2</v>
      </c>
      <c r="Q300">
        <v>10087.8077593414</v>
      </c>
      <c r="R300">
        <v>104.66200000000001</v>
      </c>
      <c r="S300">
        <v>65232.015602606501</v>
      </c>
      <c r="T300">
        <v>16.021096482008801</v>
      </c>
      <c r="U300">
        <v>16.6079841685617</v>
      </c>
      <c r="V300">
        <v>12.0505</v>
      </c>
      <c r="W300">
        <v>144.245038716236</v>
      </c>
      <c r="X300">
        <v>0.113512527849974</v>
      </c>
      <c r="Y300">
        <v>0.16798438360661699</v>
      </c>
      <c r="Z300">
        <v>0.28689647086894499</v>
      </c>
      <c r="AA300">
        <v>165.01274378104199</v>
      </c>
      <c r="AB300">
        <v>6.4394163112723</v>
      </c>
      <c r="AC300">
        <v>1.32146919116513</v>
      </c>
      <c r="AD300">
        <v>2.9231480698011101</v>
      </c>
      <c r="AE300">
        <v>1.2375057889052099</v>
      </c>
      <c r="AF300">
        <v>79.099999999999994</v>
      </c>
      <c r="AG300">
        <v>0.111532779024563</v>
      </c>
      <c r="AH300">
        <v>9.3360000000000003</v>
      </c>
      <c r="AI300">
        <v>3.2622671756480699</v>
      </c>
      <c r="AJ300">
        <v>35324.181999999899</v>
      </c>
      <c r="AK300">
        <v>0.41424669163192002</v>
      </c>
      <c r="AL300">
        <v>20063666.734000001</v>
      </c>
      <c r="AM300">
        <v>1738.2248390499999</v>
      </c>
    </row>
    <row r="301" spans="1:39" ht="15" x14ac:dyDescent="0.25">
      <c r="A301" t="s">
        <v>474</v>
      </c>
      <c r="B301">
        <v>2690056.2857142901</v>
      </c>
      <c r="C301">
        <v>0.42206493988831201</v>
      </c>
      <c r="D301">
        <v>4115508.1428571399</v>
      </c>
      <c r="E301">
        <v>1.7272283665016399E-3</v>
      </c>
      <c r="F301">
        <v>0.81189393625628503</v>
      </c>
      <c r="G301">
        <v>173.28571428571399</v>
      </c>
      <c r="H301">
        <v>92.858571428571395</v>
      </c>
      <c r="I301">
        <v>2.93</v>
      </c>
      <c r="J301">
        <v>-2.76</v>
      </c>
      <c r="K301">
        <v>14080.131112475099</v>
      </c>
      <c r="L301">
        <v>7428.8409605714296</v>
      </c>
      <c r="M301">
        <v>8945.1463887610698</v>
      </c>
      <c r="N301">
        <v>9.3551024327637997E-2</v>
      </c>
      <c r="O301">
        <v>0.12504810662954</v>
      </c>
      <c r="P301">
        <v>5.9306520941607398E-2</v>
      </c>
      <c r="Q301">
        <v>11693.3865800109</v>
      </c>
      <c r="R301">
        <v>460.16</v>
      </c>
      <c r="S301">
        <v>82263.131944789406</v>
      </c>
      <c r="T301">
        <v>15.2757425988476</v>
      </c>
      <c r="U301">
        <v>16.144038944218199</v>
      </c>
      <c r="V301">
        <v>43.43</v>
      </c>
      <c r="W301">
        <v>171.05321115752801</v>
      </c>
      <c r="X301">
        <v>0.11630658615973501</v>
      </c>
      <c r="Y301">
        <v>0.14101041564832401</v>
      </c>
      <c r="Z301">
        <v>0.26187617925819001</v>
      </c>
      <c r="AA301">
        <v>147.883268943986</v>
      </c>
      <c r="AB301">
        <v>7.3716706216957197</v>
      </c>
      <c r="AC301">
        <v>1.34286066477517</v>
      </c>
      <c r="AD301">
        <v>3.2586076009117599</v>
      </c>
      <c r="AE301">
        <v>0.69801831888284604</v>
      </c>
      <c r="AF301">
        <v>26.428571428571399</v>
      </c>
      <c r="AG301">
        <v>7.6311575885375404E-2</v>
      </c>
      <c r="AH301">
        <v>65.462857142857104</v>
      </c>
      <c r="AI301">
        <v>4.4420152323141098</v>
      </c>
      <c r="AJ301">
        <v>-411767.10857142898</v>
      </c>
      <c r="AK301">
        <v>0.26305541278494499</v>
      </c>
      <c r="AL301">
        <v>104599054.738571</v>
      </c>
      <c r="AM301">
        <v>7428.8409605714296</v>
      </c>
    </row>
    <row r="302" spans="1:39" ht="15" x14ac:dyDescent="0.25">
      <c r="A302" t="s">
        <v>475</v>
      </c>
      <c r="B302">
        <v>936099.8</v>
      </c>
      <c r="C302">
        <v>0.37176198549192102</v>
      </c>
      <c r="D302">
        <v>819875.75</v>
      </c>
      <c r="E302">
        <v>3.0380263405323299E-3</v>
      </c>
      <c r="F302">
        <v>0.66985305718571997</v>
      </c>
      <c r="G302">
        <v>73.3</v>
      </c>
      <c r="H302">
        <v>41.586500000000001</v>
      </c>
      <c r="I302">
        <v>5.2030000000000003</v>
      </c>
      <c r="J302">
        <v>54.68</v>
      </c>
      <c r="K302">
        <v>12515.0123481133</v>
      </c>
      <c r="L302">
        <v>1319.2353455</v>
      </c>
      <c r="M302">
        <v>1565.5466253463301</v>
      </c>
      <c r="N302">
        <v>0.295529973124117</v>
      </c>
      <c r="O302">
        <v>0.13613195099160599</v>
      </c>
      <c r="P302">
        <v>5.8118515973312398E-3</v>
      </c>
      <c r="Q302">
        <v>10545.9948440357</v>
      </c>
      <c r="R302">
        <v>88.099500000000006</v>
      </c>
      <c r="S302">
        <v>60642.713397919397</v>
      </c>
      <c r="T302">
        <v>16.260591717319599</v>
      </c>
      <c r="U302">
        <v>14.9743794856952</v>
      </c>
      <c r="V302">
        <v>11.5305</v>
      </c>
      <c r="W302">
        <v>114.412674688869</v>
      </c>
      <c r="X302">
        <v>0.11517360556577599</v>
      </c>
      <c r="Y302">
        <v>0.17084324940720499</v>
      </c>
      <c r="Z302">
        <v>0.292163633746444</v>
      </c>
      <c r="AA302">
        <v>181.02850322698501</v>
      </c>
      <c r="AB302">
        <v>6.7572278045483802</v>
      </c>
      <c r="AC302">
        <v>1.27377553396042</v>
      </c>
      <c r="AD302">
        <v>3.1334733451079302</v>
      </c>
      <c r="AE302">
        <v>1.2921977549496599</v>
      </c>
      <c r="AF302">
        <v>81.55</v>
      </c>
      <c r="AG302">
        <v>9.4041699644650395E-2</v>
      </c>
      <c r="AH302">
        <v>6.5205000000000002</v>
      </c>
      <c r="AI302">
        <v>3.3189620327056999</v>
      </c>
      <c r="AJ302">
        <v>32046.827499999901</v>
      </c>
      <c r="AK302">
        <v>0.41399129147608499</v>
      </c>
      <c r="AL302">
        <v>16510246.639</v>
      </c>
      <c r="AM302">
        <v>1319.2353455</v>
      </c>
    </row>
    <row r="303" spans="1:39" ht="15" x14ac:dyDescent="0.25">
      <c r="A303" t="s">
        <v>476</v>
      </c>
      <c r="B303">
        <v>691464.95</v>
      </c>
      <c r="C303">
        <v>0.440794323041998</v>
      </c>
      <c r="D303">
        <v>662925.05000000005</v>
      </c>
      <c r="E303">
        <v>7.5373214855933705E-4</v>
      </c>
      <c r="F303">
        <v>0.68351865693385405</v>
      </c>
      <c r="G303">
        <v>72.75</v>
      </c>
      <c r="H303">
        <v>35.641500000000001</v>
      </c>
      <c r="I303">
        <v>2.85</v>
      </c>
      <c r="J303">
        <v>59.354999999999997</v>
      </c>
      <c r="K303">
        <v>12170.430121887501</v>
      </c>
      <c r="L303">
        <v>1170.6264168</v>
      </c>
      <c r="M303">
        <v>1383.2722776916301</v>
      </c>
      <c r="N303">
        <v>0.28433935166941299</v>
      </c>
      <c r="O303">
        <v>0.132574272263766</v>
      </c>
      <c r="P303">
        <v>4.3552650331750101E-3</v>
      </c>
      <c r="Q303">
        <v>10299.510251354901</v>
      </c>
      <c r="R303">
        <v>77.180999999999997</v>
      </c>
      <c r="S303">
        <v>59801.988449229699</v>
      </c>
      <c r="T303">
        <v>16.2533525090372</v>
      </c>
      <c r="U303">
        <v>15.1672875034011</v>
      </c>
      <c r="V303">
        <v>10.396000000000001</v>
      </c>
      <c r="W303">
        <v>112.603541439015</v>
      </c>
      <c r="X303">
        <v>0.11552722137103</v>
      </c>
      <c r="Y303">
        <v>0.17065563948605</v>
      </c>
      <c r="Z303">
        <v>0.29144842717950398</v>
      </c>
      <c r="AA303">
        <v>178.973323165485</v>
      </c>
      <c r="AB303">
        <v>6.3971901939230804</v>
      </c>
      <c r="AC303">
        <v>1.2549306074290201</v>
      </c>
      <c r="AD303">
        <v>3.1843525563586401</v>
      </c>
      <c r="AE303">
        <v>1.2948557648158801</v>
      </c>
      <c r="AF303">
        <v>78.599999999999994</v>
      </c>
      <c r="AG303">
        <v>9.8164513382327401E-2</v>
      </c>
      <c r="AH303">
        <v>6.0415000000000001</v>
      </c>
      <c r="AI303">
        <v>3.26126544597546</v>
      </c>
      <c r="AJ303">
        <v>26614.593000000001</v>
      </c>
      <c r="AK303">
        <v>0.43340565686020399</v>
      </c>
      <c r="AL303">
        <v>14247027.0045</v>
      </c>
      <c r="AM303">
        <v>1170.6264168</v>
      </c>
    </row>
    <row r="304" spans="1:39" ht="15" x14ac:dyDescent="0.25">
      <c r="A304" t="s">
        <v>477</v>
      </c>
      <c r="B304">
        <v>913317.7</v>
      </c>
      <c r="C304">
        <v>0.40015843614739</v>
      </c>
      <c r="D304">
        <v>840965.35</v>
      </c>
      <c r="E304">
        <v>4.2422780158116596E-3</v>
      </c>
      <c r="F304">
        <v>0.72963715396667295</v>
      </c>
      <c r="G304">
        <v>71.3</v>
      </c>
      <c r="H304">
        <v>61.5595</v>
      </c>
      <c r="I304">
        <v>3.7345000000000002</v>
      </c>
      <c r="J304">
        <v>32.802</v>
      </c>
      <c r="K304">
        <v>12145.124061025699</v>
      </c>
      <c r="L304">
        <v>1851.9910585499999</v>
      </c>
      <c r="M304">
        <v>2213.7460584025998</v>
      </c>
      <c r="N304">
        <v>0.33447846480694898</v>
      </c>
      <c r="O304">
        <v>0.13509314515583301</v>
      </c>
      <c r="P304">
        <v>1.7762836217879E-2</v>
      </c>
      <c r="Q304">
        <v>10160.452270767801</v>
      </c>
      <c r="R304">
        <v>117.0745</v>
      </c>
      <c r="S304">
        <v>64977.197357238299</v>
      </c>
      <c r="T304">
        <v>16.1175149157161</v>
      </c>
      <c r="U304">
        <v>15.8189106812329</v>
      </c>
      <c r="V304">
        <v>13.952500000000001</v>
      </c>
      <c r="W304">
        <v>132.73542795556401</v>
      </c>
      <c r="X304">
        <v>0.117248511829755</v>
      </c>
      <c r="Y304">
        <v>0.16376131724620099</v>
      </c>
      <c r="Z304">
        <v>0.28504301079626798</v>
      </c>
      <c r="AA304">
        <v>170.10889363939901</v>
      </c>
      <c r="AB304">
        <v>6.6655498196023597</v>
      </c>
      <c r="AC304">
        <v>1.3383830537155299</v>
      </c>
      <c r="AD304">
        <v>3.58333977272421</v>
      </c>
      <c r="AE304">
        <v>1.09293098582982</v>
      </c>
      <c r="AF304">
        <v>36.799999999999997</v>
      </c>
      <c r="AG304">
        <v>0.115102370610632</v>
      </c>
      <c r="AH304">
        <v>16.246500000000001</v>
      </c>
      <c r="AI304">
        <v>3.5736594590349799</v>
      </c>
      <c r="AJ304">
        <v>-21451.606</v>
      </c>
      <c r="AK304">
        <v>0.40467707976955097</v>
      </c>
      <c r="AL304">
        <v>22492661.166000001</v>
      </c>
      <c r="AM304">
        <v>1851.9910585499999</v>
      </c>
    </row>
    <row r="305" spans="1:39" ht="15" x14ac:dyDescent="0.25">
      <c r="A305" t="s">
        <v>478</v>
      </c>
      <c r="B305">
        <v>1040874.15</v>
      </c>
      <c r="C305">
        <v>0.338925989393836</v>
      </c>
      <c r="D305">
        <v>1005619.25</v>
      </c>
      <c r="E305">
        <v>4.8892069463587701E-3</v>
      </c>
      <c r="F305">
        <v>0.71739733132090699</v>
      </c>
      <c r="G305">
        <v>68.45</v>
      </c>
      <c r="H305">
        <v>69.421499999999995</v>
      </c>
      <c r="I305">
        <v>0.59899999999999998</v>
      </c>
      <c r="J305">
        <v>45.49</v>
      </c>
      <c r="K305">
        <v>11289.0706145811</v>
      </c>
      <c r="L305">
        <v>1963.8654414</v>
      </c>
      <c r="M305">
        <v>2367.60477023267</v>
      </c>
      <c r="N305">
        <v>0.35958813399994299</v>
      </c>
      <c r="O305">
        <v>0.13854234980378299</v>
      </c>
      <c r="P305">
        <v>1.3376262139056299E-2</v>
      </c>
      <c r="Q305">
        <v>9363.9850384831097</v>
      </c>
      <c r="R305">
        <v>121.0125</v>
      </c>
      <c r="S305">
        <v>63324.381580415196</v>
      </c>
      <c r="T305">
        <v>15.8421650655924</v>
      </c>
      <c r="U305">
        <v>16.2286163941742</v>
      </c>
      <c r="V305">
        <v>14.221</v>
      </c>
      <c r="W305">
        <v>138.096156486886</v>
      </c>
      <c r="X305">
        <v>0.116146009124255</v>
      </c>
      <c r="Y305">
        <v>0.1655949382936</v>
      </c>
      <c r="Z305">
        <v>0.28704358581356398</v>
      </c>
      <c r="AA305">
        <v>172.72990951873899</v>
      </c>
      <c r="AB305">
        <v>5.7623698839360999</v>
      </c>
      <c r="AC305">
        <v>1.1392523973500299</v>
      </c>
      <c r="AD305">
        <v>3.0528633891508798</v>
      </c>
      <c r="AE305">
        <v>1.0650693492760801</v>
      </c>
      <c r="AF305">
        <v>35.25</v>
      </c>
      <c r="AG305">
        <v>0.192880448545172</v>
      </c>
      <c r="AH305">
        <v>17.092500000000001</v>
      </c>
      <c r="AI305">
        <v>3.3206009166353199</v>
      </c>
      <c r="AJ305">
        <v>12195.0364999999</v>
      </c>
      <c r="AK305">
        <v>0.36709080431219199</v>
      </c>
      <c r="AL305">
        <v>22170215.645500001</v>
      </c>
      <c r="AM305">
        <v>1963.8654414</v>
      </c>
    </row>
    <row r="306" spans="1:39" ht="15" x14ac:dyDescent="0.25">
      <c r="A306" t="s">
        <v>479</v>
      </c>
      <c r="B306">
        <v>811220.95</v>
      </c>
      <c r="C306">
        <v>0.37701365682937099</v>
      </c>
      <c r="D306">
        <v>758830.75</v>
      </c>
      <c r="E306">
        <v>1.7277784355308599E-2</v>
      </c>
      <c r="F306">
        <v>0.69708772345555703</v>
      </c>
      <c r="G306">
        <v>92.75</v>
      </c>
      <c r="H306">
        <v>46.987499999999997</v>
      </c>
      <c r="I306">
        <v>0.93700000000000006</v>
      </c>
      <c r="J306">
        <v>55.138500000000001</v>
      </c>
      <c r="K306">
        <v>12107.699689057999</v>
      </c>
      <c r="L306">
        <v>1453.8917806500001</v>
      </c>
      <c r="M306">
        <v>1748.7823763807</v>
      </c>
      <c r="N306">
        <v>0.33860894896173399</v>
      </c>
      <c r="O306">
        <v>0.14888341909686401</v>
      </c>
      <c r="P306">
        <v>1.1403916522994199E-3</v>
      </c>
      <c r="Q306">
        <v>10066.023822204799</v>
      </c>
      <c r="R306">
        <v>97.296999999999997</v>
      </c>
      <c r="S306">
        <v>59364.489938024803</v>
      </c>
      <c r="T306">
        <v>15.3380885330483</v>
      </c>
      <c r="U306">
        <v>14.942822293081999</v>
      </c>
      <c r="V306">
        <v>13.4</v>
      </c>
      <c r="W306">
        <v>108.49938661567199</v>
      </c>
      <c r="X306">
        <v>0.11248390268768201</v>
      </c>
      <c r="Y306">
        <v>0.16892477662758801</v>
      </c>
      <c r="Z306">
        <v>0.30606597817196901</v>
      </c>
      <c r="AA306">
        <v>172.946297204861</v>
      </c>
      <c r="AB306">
        <v>6.7774254370335996</v>
      </c>
      <c r="AC306">
        <v>1.36991234869467</v>
      </c>
      <c r="AD306">
        <v>3.1443795964289598</v>
      </c>
      <c r="AE306">
        <v>1.43090106964546</v>
      </c>
      <c r="AF306">
        <v>129.1</v>
      </c>
      <c r="AG306">
        <v>0.150948338667969</v>
      </c>
      <c r="AH306">
        <v>4.2965</v>
      </c>
      <c r="AI306">
        <v>3.48188034504527</v>
      </c>
      <c r="AJ306">
        <v>5227.5675000001202</v>
      </c>
      <c r="AK306">
        <v>0.41831135751557902</v>
      </c>
      <c r="AL306">
        <v>17603285.0605</v>
      </c>
      <c r="AM306">
        <v>1453.8917806500001</v>
      </c>
    </row>
    <row r="307" spans="1:39" ht="15" x14ac:dyDescent="0.25">
      <c r="A307" t="s">
        <v>480</v>
      </c>
      <c r="B307">
        <v>559008.25</v>
      </c>
      <c r="C307">
        <v>0.38074446496124997</v>
      </c>
      <c r="D307">
        <v>508283.2</v>
      </c>
      <c r="E307">
        <v>2.8144369405022898E-3</v>
      </c>
      <c r="F307">
        <v>0.66752560479685497</v>
      </c>
      <c r="G307">
        <v>57.052631578947398</v>
      </c>
      <c r="H307">
        <v>35.195</v>
      </c>
      <c r="I307">
        <v>0.44900000000000101</v>
      </c>
      <c r="J307">
        <v>32.078499999999998</v>
      </c>
      <c r="K307">
        <v>13135.947476065799</v>
      </c>
      <c r="L307">
        <v>923.78524070000003</v>
      </c>
      <c r="M307">
        <v>1108.59669652868</v>
      </c>
      <c r="N307">
        <v>0.39137694912297599</v>
      </c>
      <c r="O307">
        <v>0.14592317603803001</v>
      </c>
      <c r="P307">
        <v>1.2309724164225901E-3</v>
      </c>
      <c r="Q307">
        <v>10946.0856585604</v>
      </c>
      <c r="R307">
        <v>67.921000000000006</v>
      </c>
      <c r="S307">
        <v>57168.768694512699</v>
      </c>
      <c r="T307">
        <v>15.3133787782865</v>
      </c>
      <c r="U307">
        <v>13.600878089250701</v>
      </c>
      <c r="V307">
        <v>9.4030000000000005</v>
      </c>
      <c r="W307">
        <v>98.243671243220206</v>
      </c>
      <c r="X307">
        <v>0.112336936065929</v>
      </c>
      <c r="Y307">
        <v>0.19042831315917699</v>
      </c>
      <c r="Z307">
        <v>0.30710080456667899</v>
      </c>
      <c r="AA307">
        <v>181.453321199398</v>
      </c>
      <c r="AB307">
        <v>7.2862078021093604</v>
      </c>
      <c r="AC307">
        <v>1.46735569927677</v>
      </c>
      <c r="AD307">
        <v>3.3252061370723398</v>
      </c>
      <c r="AE307">
        <v>1.28260586809236</v>
      </c>
      <c r="AF307">
        <v>81.400000000000006</v>
      </c>
      <c r="AG307">
        <v>8.4748494103906405E-2</v>
      </c>
      <c r="AH307">
        <v>4.0125000000000002</v>
      </c>
      <c r="AI307">
        <v>3.1394544572899599</v>
      </c>
      <c r="AJ307">
        <v>22843.8394999999</v>
      </c>
      <c r="AK307">
        <v>0.48237432050777901</v>
      </c>
      <c r="AL307">
        <v>12134794.401000001</v>
      </c>
      <c r="AM307">
        <v>923.78524070000003</v>
      </c>
    </row>
    <row r="308" spans="1:39" ht="15" x14ac:dyDescent="0.25">
      <c r="A308" t="s">
        <v>481</v>
      </c>
      <c r="B308">
        <v>899043.15</v>
      </c>
      <c r="C308">
        <v>0.50077448444069805</v>
      </c>
      <c r="D308">
        <v>803146.05</v>
      </c>
      <c r="E308">
        <v>9.2220694384089396E-4</v>
      </c>
      <c r="F308">
        <v>0.73827566079336004</v>
      </c>
      <c r="G308">
        <v>101.05</v>
      </c>
      <c r="H308">
        <v>39.67</v>
      </c>
      <c r="I308">
        <v>0.35</v>
      </c>
      <c r="J308">
        <v>44.930999999999997</v>
      </c>
      <c r="K308">
        <v>11867.820960114601</v>
      </c>
      <c r="L308">
        <v>1826.2603822000001</v>
      </c>
      <c r="M308">
        <v>2106.3890243153601</v>
      </c>
      <c r="N308">
        <v>0.17673361917383701</v>
      </c>
      <c r="O308">
        <v>0.117140909004602</v>
      </c>
      <c r="P308">
        <v>1.2733416508760099E-2</v>
      </c>
      <c r="Q308">
        <v>10289.519643478299</v>
      </c>
      <c r="R308">
        <v>111.55800000000001</v>
      </c>
      <c r="S308">
        <v>66565.2501972069</v>
      </c>
      <c r="T308">
        <v>16.216676527008399</v>
      </c>
      <c r="U308">
        <v>16.3705012836372</v>
      </c>
      <c r="V308">
        <v>12.628</v>
      </c>
      <c r="W308">
        <v>144.61992256889499</v>
      </c>
      <c r="X308">
        <v>0.113494074319474</v>
      </c>
      <c r="Y308">
        <v>0.17104392613005001</v>
      </c>
      <c r="Z308">
        <v>0.28887932242113601</v>
      </c>
      <c r="AA308">
        <v>160.87681300191801</v>
      </c>
      <c r="AB308">
        <v>6.8470395702289597</v>
      </c>
      <c r="AC308">
        <v>1.39983156738215</v>
      </c>
      <c r="AD308">
        <v>3.2167247350647798</v>
      </c>
      <c r="AE308">
        <v>1.26835957099249</v>
      </c>
      <c r="AF308">
        <v>83.05</v>
      </c>
      <c r="AG308">
        <v>0.123337272040646</v>
      </c>
      <c r="AH308">
        <v>9.6229999999999993</v>
      </c>
      <c r="AI308">
        <v>3.3664267850760399</v>
      </c>
      <c r="AJ308">
        <v>31488.803499999802</v>
      </c>
      <c r="AK308">
        <v>0.425585534010058</v>
      </c>
      <c r="AL308">
        <v>21673731.2425</v>
      </c>
      <c r="AM308">
        <v>1826.2603822000001</v>
      </c>
    </row>
    <row r="309" spans="1:39" ht="15" x14ac:dyDescent="0.25">
      <c r="A309" t="s">
        <v>482</v>
      </c>
      <c r="B309">
        <v>877741.7</v>
      </c>
      <c r="C309">
        <v>0.32347585207762503</v>
      </c>
      <c r="D309">
        <v>804945.5</v>
      </c>
      <c r="E309">
        <v>1.6037746750659401E-2</v>
      </c>
      <c r="F309">
        <v>0.71210193393962196</v>
      </c>
      <c r="G309">
        <v>96.263157894736807</v>
      </c>
      <c r="H309">
        <v>52.561</v>
      </c>
      <c r="I309">
        <v>1.6</v>
      </c>
      <c r="J309">
        <v>60.076500000000003</v>
      </c>
      <c r="K309">
        <v>12044.114950179301</v>
      </c>
      <c r="L309">
        <v>1538.39209665</v>
      </c>
      <c r="M309">
        <v>1832.1535795381401</v>
      </c>
      <c r="N309">
        <v>0.30897374748288298</v>
      </c>
      <c r="O309">
        <v>0.14246517151073401</v>
      </c>
      <c r="P309">
        <v>1.7999502896757201E-3</v>
      </c>
      <c r="Q309">
        <v>10113.0011465364</v>
      </c>
      <c r="R309">
        <v>101.679</v>
      </c>
      <c r="S309">
        <v>58991.206389716703</v>
      </c>
      <c r="T309">
        <v>15.1634064064359</v>
      </c>
      <c r="U309">
        <v>15.1298901115275</v>
      </c>
      <c r="V309">
        <v>13.436</v>
      </c>
      <c r="W309">
        <v>114.497774385978</v>
      </c>
      <c r="X309">
        <v>0.113179302704148</v>
      </c>
      <c r="Y309">
        <v>0.17195675623302401</v>
      </c>
      <c r="Z309">
        <v>0.30775621636038197</v>
      </c>
      <c r="AA309">
        <v>189.06122869023801</v>
      </c>
      <c r="AB309">
        <v>6.1381447363127997</v>
      </c>
      <c r="AC309">
        <v>1.2745343601158401</v>
      </c>
      <c r="AD309">
        <v>2.91716238387927</v>
      </c>
      <c r="AE309">
        <v>1.4151829236641</v>
      </c>
      <c r="AF309">
        <v>121.65</v>
      </c>
      <c r="AG309">
        <v>4.36952616858369E-2</v>
      </c>
      <c r="AH309">
        <v>5.0039999999999996</v>
      </c>
      <c r="AI309">
        <v>3.0919843108115899</v>
      </c>
      <c r="AJ309">
        <v>39838.342499999999</v>
      </c>
      <c r="AK309">
        <v>0.45610428170436601</v>
      </c>
      <c r="AL309">
        <v>18528571.250500001</v>
      </c>
      <c r="AM309">
        <v>1538.39209665</v>
      </c>
    </row>
    <row r="310" spans="1:39" ht="15" x14ac:dyDescent="0.25">
      <c r="A310" t="s">
        <v>483</v>
      </c>
      <c r="B310">
        <v>1008521.7</v>
      </c>
      <c r="C310">
        <v>0.45656733521806497</v>
      </c>
      <c r="D310">
        <v>1005038.55</v>
      </c>
      <c r="E310">
        <v>1.3602276261314101E-3</v>
      </c>
      <c r="F310">
        <v>0.67187426634987701</v>
      </c>
      <c r="G310">
        <v>72.5</v>
      </c>
      <c r="H310">
        <v>38.145000000000003</v>
      </c>
      <c r="I310">
        <v>3.5030000000000001</v>
      </c>
      <c r="J310">
        <v>54.656999999999996</v>
      </c>
      <c r="K310">
        <v>11795.663502593499</v>
      </c>
      <c r="L310">
        <v>1339.0583634</v>
      </c>
      <c r="M310">
        <v>1572.2168044576599</v>
      </c>
      <c r="N310">
        <v>0.29263799742457097</v>
      </c>
      <c r="O310">
        <v>0.13076434712330301</v>
      </c>
      <c r="P310">
        <v>4.2372859205279398E-3</v>
      </c>
      <c r="Q310">
        <v>10046.3764413513</v>
      </c>
      <c r="R310">
        <v>86.860500000000002</v>
      </c>
      <c r="S310">
        <v>61114.1341518872</v>
      </c>
      <c r="T310">
        <v>15.537557347701201</v>
      </c>
      <c r="U310">
        <v>15.416194511889801</v>
      </c>
      <c r="V310">
        <v>10.233499999999999</v>
      </c>
      <c r="W310">
        <v>130.85047768603101</v>
      </c>
      <c r="X310">
        <v>0.11480806680105</v>
      </c>
      <c r="Y310">
        <v>0.16173307044153701</v>
      </c>
      <c r="Z310">
        <v>0.28222806324674798</v>
      </c>
      <c r="AA310">
        <v>171.030969418312</v>
      </c>
      <c r="AB310">
        <v>6.4837718072774697</v>
      </c>
      <c r="AC310">
        <v>1.15316841356307</v>
      </c>
      <c r="AD310">
        <v>3.2589588789996702</v>
      </c>
      <c r="AE310">
        <v>1.1687301077546499</v>
      </c>
      <c r="AF310">
        <v>68.150000000000006</v>
      </c>
      <c r="AG310">
        <v>0.132868909586777</v>
      </c>
      <c r="AH310">
        <v>6.3689999999999998</v>
      </c>
      <c r="AI310">
        <v>3.1819343483848601</v>
      </c>
      <c r="AJ310">
        <v>57807.377999999997</v>
      </c>
      <c r="AK310">
        <v>0.43589212834455299</v>
      </c>
      <c r="AL310">
        <v>15795081.865</v>
      </c>
      <c r="AM310">
        <v>1339.0583634</v>
      </c>
    </row>
    <row r="311" spans="1:39" ht="15" x14ac:dyDescent="0.25">
      <c r="A311" t="s">
        <v>484</v>
      </c>
      <c r="B311">
        <v>3112346.3</v>
      </c>
      <c r="C311">
        <v>0.47333711192051398</v>
      </c>
      <c r="D311">
        <v>2785503.8</v>
      </c>
      <c r="E311">
        <v>3.2125267582134502E-3</v>
      </c>
      <c r="F311">
        <v>0.78632677945276996</v>
      </c>
      <c r="G311">
        <v>216.45</v>
      </c>
      <c r="H311">
        <v>185.88749999999999</v>
      </c>
      <c r="I311">
        <v>8.58</v>
      </c>
      <c r="J311">
        <v>-25.984999999999999</v>
      </c>
      <c r="K311">
        <v>13002.178891691099</v>
      </c>
      <c r="L311">
        <v>7281.2611175499997</v>
      </c>
      <c r="M311">
        <v>8834.9663532661707</v>
      </c>
      <c r="N311">
        <v>0.23097672490365101</v>
      </c>
      <c r="O311">
        <v>0.13911819925788299</v>
      </c>
      <c r="P311">
        <v>5.1468531281858201E-2</v>
      </c>
      <c r="Q311">
        <v>10715.6332941212</v>
      </c>
      <c r="R311">
        <v>451.84449999999998</v>
      </c>
      <c r="S311">
        <v>76534.343935800905</v>
      </c>
      <c r="T311">
        <v>14.661127888023399</v>
      </c>
      <c r="U311">
        <v>16.114528598998099</v>
      </c>
      <c r="V311">
        <v>44.5</v>
      </c>
      <c r="W311">
        <v>163.62384533820199</v>
      </c>
      <c r="X311">
        <v>0.117356141187376</v>
      </c>
      <c r="Y311">
        <v>0.15275525857685299</v>
      </c>
      <c r="Z311">
        <v>0.27593318172765702</v>
      </c>
      <c r="AA311">
        <v>148.40260259250101</v>
      </c>
      <c r="AB311">
        <v>6.8097649460033702</v>
      </c>
      <c r="AC311">
        <v>1.11925930220689</v>
      </c>
      <c r="AD311">
        <v>3.8647504447007499</v>
      </c>
      <c r="AE311">
        <v>0.68058427415762801</v>
      </c>
      <c r="AF311">
        <v>34.049999999999997</v>
      </c>
      <c r="AG311">
        <v>5.3263711892574603E-2</v>
      </c>
      <c r="AH311">
        <v>45.648499999999999</v>
      </c>
      <c r="AI311">
        <v>3.7762466409612498</v>
      </c>
      <c r="AJ311">
        <v>-126470.6</v>
      </c>
      <c r="AK311">
        <v>0.29819342166336699</v>
      </c>
      <c r="AL311">
        <v>94672259.607500002</v>
      </c>
      <c r="AM311">
        <v>7281.2611175499997</v>
      </c>
    </row>
    <row r="312" spans="1:39" ht="15" x14ac:dyDescent="0.25">
      <c r="A312" t="s">
        <v>485</v>
      </c>
      <c r="B312">
        <v>779159.25</v>
      </c>
      <c r="C312">
        <v>0.51599786499906097</v>
      </c>
      <c r="D312">
        <v>839002.4</v>
      </c>
      <c r="E312">
        <v>2.8883116651862301E-3</v>
      </c>
      <c r="F312">
        <v>0.647524783220772</v>
      </c>
      <c r="G312">
        <v>35.421052631578902</v>
      </c>
      <c r="H312">
        <v>24.621500000000001</v>
      </c>
      <c r="I312">
        <v>1.75</v>
      </c>
      <c r="J312">
        <v>29.701000000000001</v>
      </c>
      <c r="K312">
        <v>12737.1513408019</v>
      </c>
      <c r="L312">
        <v>776.99515635</v>
      </c>
      <c r="M312">
        <v>953.37246652457395</v>
      </c>
      <c r="N312">
        <v>0.395646427699896</v>
      </c>
      <c r="O312">
        <v>0.14020509189754601</v>
      </c>
      <c r="P312">
        <v>1.6987668317013701E-3</v>
      </c>
      <c r="Q312">
        <v>10380.732866743499</v>
      </c>
      <c r="R312">
        <v>59.383000000000003</v>
      </c>
      <c r="S312">
        <v>54845.387029958103</v>
      </c>
      <c r="T312">
        <v>13.8162437061112</v>
      </c>
      <c r="U312">
        <v>13.084471251873399</v>
      </c>
      <c r="V312">
        <v>7.5510000000000002</v>
      </c>
      <c r="W312">
        <v>102.89963665077499</v>
      </c>
      <c r="X312">
        <v>0.115188164826364</v>
      </c>
      <c r="Y312">
        <v>0.174653076018427</v>
      </c>
      <c r="Z312">
        <v>0.29505265988581397</v>
      </c>
      <c r="AA312">
        <v>201.75338123908</v>
      </c>
      <c r="AB312">
        <v>6.10119840726097</v>
      </c>
      <c r="AC312">
        <v>1.2032314683334</v>
      </c>
      <c r="AD312">
        <v>3.1216707014609502</v>
      </c>
      <c r="AE312">
        <v>1.18341961634794</v>
      </c>
      <c r="AF312">
        <v>42.2</v>
      </c>
      <c r="AG312">
        <v>8.0943052059746196E-2</v>
      </c>
      <c r="AH312">
        <v>6.5004999999999997</v>
      </c>
      <c r="AI312">
        <v>3.13252560630356</v>
      </c>
      <c r="AJ312">
        <v>22892.832999999999</v>
      </c>
      <c r="AK312">
        <v>0.43193390951381799</v>
      </c>
      <c r="AL312">
        <v>9896704.8975000009</v>
      </c>
      <c r="AM312">
        <v>776.99515635</v>
      </c>
    </row>
    <row r="313" spans="1:39" ht="15" x14ac:dyDescent="0.25">
      <c r="A313" t="s">
        <v>486</v>
      </c>
      <c r="B313">
        <v>1131652.55</v>
      </c>
      <c r="C313">
        <v>0.48085047593273</v>
      </c>
      <c r="D313">
        <v>990147.8</v>
      </c>
      <c r="E313">
        <v>9.7191091623230006E-3</v>
      </c>
      <c r="F313">
        <v>0.68708125886222704</v>
      </c>
      <c r="G313">
        <v>95</v>
      </c>
      <c r="H313">
        <v>48.962499999999999</v>
      </c>
      <c r="I313">
        <v>0.45</v>
      </c>
      <c r="J313">
        <v>15.2</v>
      </c>
      <c r="K313">
        <v>12138.183177495601</v>
      </c>
      <c r="L313">
        <v>1613.23942205</v>
      </c>
      <c r="M313">
        <v>1956.5755212608501</v>
      </c>
      <c r="N313">
        <v>0.38182806874831499</v>
      </c>
      <c r="O313">
        <v>0.15607918096871101</v>
      </c>
      <c r="P313">
        <v>3.5657372807628498E-3</v>
      </c>
      <c r="Q313">
        <v>10008.1982020204</v>
      </c>
      <c r="R313">
        <v>109.19450000000001</v>
      </c>
      <c r="S313">
        <v>57986.111104497002</v>
      </c>
      <c r="T313">
        <v>15.565802306892699</v>
      </c>
      <c r="U313">
        <v>14.773998892343499</v>
      </c>
      <c r="V313">
        <v>15.371499999999999</v>
      </c>
      <c r="W313">
        <v>104.950032335816</v>
      </c>
      <c r="X313">
        <v>0.114527468277314</v>
      </c>
      <c r="Y313">
        <v>0.184501097515094</v>
      </c>
      <c r="Z313">
        <v>0.30233932313373602</v>
      </c>
      <c r="AA313">
        <v>175.143500796029</v>
      </c>
      <c r="AB313">
        <v>6.0052374814368097</v>
      </c>
      <c r="AC313">
        <v>1.3427098914734601</v>
      </c>
      <c r="AD313">
        <v>3.2166531238541798</v>
      </c>
      <c r="AE313">
        <v>1.5791976255906199</v>
      </c>
      <c r="AF313">
        <v>198.55</v>
      </c>
      <c r="AG313">
        <v>5.0654072133449198E-2</v>
      </c>
      <c r="AH313">
        <v>3.665</v>
      </c>
      <c r="AI313">
        <v>3.3321811495076199</v>
      </c>
      <c r="AJ313">
        <v>25278.105999999902</v>
      </c>
      <c r="AK313">
        <v>0.46869429346717001</v>
      </c>
      <c r="AL313">
        <v>19581795.614</v>
      </c>
      <c r="AM313">
        <v>1613.23942205</v>
      </c>
    </row>
    <row r="314" spans="1:39" ht="15" x14ac:dyDescent="0.25">
      <c r="A314" t="s">
        <v>487</v>
      </c>
      <c r="B314">
        <v>1559639.85</v>
      </c>
      <c r="C314">
        <v>0.42192709280417201</v>
      </c>
      <c r="D314">
        <v>1646325.7</v>
      </c>
      <c r="E314">
        <v>1.5685381097188501E-3</v>
      </c>
      <c r="F314">
        <v>0.75994379911252097</v>
      </c>
      <c r="G314">
        <v>133.052631578947</v>
      </c>
      <c r="H314">
        <v>108.8935</v>
      </c>
      <c r="I314">
        <v>5.5469999999999997</v>
      </c>
      <c r="J314">
        <v>-19.1035</v>
      </c>
      <c r="K314">
        <v>12345.661514708199</v>
      </c>
      <c r="L314">
        <v>3509.6039621999998</v>
      </c>
      <c r="M314">
        <v>4254.04871439</v>
      </c>
      <c r="N314">
        <v>0.29318515849149901</v>
      </c>
      <c r="O314">
        <v>0.14042199702814101</v>
      </c>
      <c r="P314">
        <v>3.4730043849048403E-2</v>
      </c>
      <c r="Q314">
        <v>10185.2107197162</v>
      </c>
      <c r="R314">
        <v>218.7715</v>
      </c>
      <c r="S314">
        <v>70311.571477546197</v>
      </c>
      <c r="T314">
        <v>14.3071652386165</v>
      </c>
      <c r="U314">
        <v>16.0423270956226</v>
      </c>
      <c r="V314">
        <v>24.855</v>
      </c>
      <c r="W314">
        <v>141.203136680748</v>
      </c>
      <c r="X314">
        <v>0.11455158996712</v>
      </c>
      <c r="Y314">
        <v>0.15944627712687701</v>
      </c>
      <c r="Z314">
        <v>0.28134568236169399</v>
      </c>
      <c r="AA314">
        <v>160.08330456973201</v>
      </c>
      <c r="AB314">
        <v>6.5266045504949002</v>
      </c>
      <c r="AC314">
        <v>1.1660411584307699</v>
      </c>
      <c r="AD314">
        <v>3.45628295709193</v>
      </c>
      <c r="AE314">
        <v>0.98062216855704998</v>
      </c>
      <c r="AF314">
        <v>35.1</v>
      </c>
      <c r="AG314">
        <v>9.1094564470883099E-2</v>
      </c>
      <c r="AH314">
        <v>32.664499999999997</v>
      </c>
      <c r="AI314">
        <v>3.3639364623884198</v>
      </c>
      <c r="AJ314">
        <v>-12461.014499999799</v>
      </c>
      <c r="AK314">
        <v>0.35273693492995201</v>
      </c>
      <c r="AL314">
        <v>43328382.568000004</v>
      </c>
      <c r="AM314">
        <v>3509.6039621999998</v>
      </c>
    </row>
    <row r="315" spans="1:39" ht="15" x14ac:dyDescent="0.25">
      <c r="A315" t="s">
        <v>488</v>
      </c>
      <c r="B315">
        <v>692739.6</v>
      </c>
      <c r="C315">
        <v>0.34009106702690001</v>
      </c>
      <c r="D315">
        <v>746318.95</v>
      </c>
      <c r="E315">
        <v>2.7324399859762999E-3</v>
      </c>
      <c r="F315">
        <v>0.72886904507293204</v>
      </c>
      <c r="G315">
        <v>94.736842105263193</v>
      </c>
      <c r="H315">
        <v>146.298</v>
      </c>
      <c r="I315">
        <v>8.8964999999999996</v>
      </c>
      <c r="J315">
        <v>-59.786999999999999</v>
      </c>
      <c r="K315">
        <v>12867.109919066799</v>
      </c>
      <c r="L315">
        <v>2728.25098385</v>
      </c>
      <c r="M315">
        <v>3473.5879250381299</v>
      </c>
      <c r="N315">
        <v>0.56573543346511301</v>
      </c>
      <c r="O315">
        <v>0.167342233395159</v>
      </c>
      <c r="P315">
        <v>2.36004102376015E-2</v>
      </c>
      <c r="Q315">
        <v>10106.1801381103</v>
      </c>
      <c r="R315">
        <v>187.7345</v>
      </c>
      <c r="S315">
        <v>64590.325528871901</v>
      </c>
      <c r="T315">
        <v>14.977002096045201</v>
      </c>
      <c r="U315">
        <v>14.532496604779601</v>
      </c>
      <c r="V315">
        <v>19.883500000000002</v>
      </c>
      <c r="W315">
        <v>137.211807973948</v>
      </c>
      <c r="X315">
        <v>0.116050547837221</v>
      </c>
      <c r="Y315">
        <v>0.167172591473599</v>
      </c>
      <c r="Z315">
        <v>0.29713749616290602</v>
      </c>
      <c r="AA315">
        <v>152.24125363051101</v>
      </c>
      <c r="AB315">
        <v>7.0067383933183498</v>
      </c>
      <c r="AC315">
        <v>1.21094512646913</v>
      </c>
      <c r="AD315">
        <v>3.9572666303681698</v>
      </c>
      <c r="AE315">
        <v>1.03309310471509</v>
      </c>
      <c r="AF315">
        <v>31.9</v>
      </c>
      <c r="AG315">
        <v>0.144547910420017</v>
      </c>
      <c r="AH315">
        <v>23.831</v>
      </c>
      <c r="AI315">
        <v>3.3412041583914101</v>
      </c>
      <c r="AJ315">
        <v>151428.64350000001</v>
      </c>
      <c r="AK315">
        <v>0.46307710068987501</v>
      </c>
      <c r="AL315">
        <v>35104705.295999996</v>
      </c>
      <c r="AM315">
        <v>2728.25098385</v>
      </c>
    </row>
    <row r="316" spans="1:39" ht="15" x14ac:dyDescent="0.25">
      <c r="A316" t="s">
        <v>489</v>
      </c>
      <c r="B316">
        <v>3009219</v>
      </c>
      <c r="C316">
        <v>0.44056779703284699</v>
      </c>
      <c r="D316">
        <v>2654699.35</v>
      </c>
      <c r="E316">
        <v>2.4982770179043101E-3</v>
      </c>
      <c r="F316">
        <v>0.78782734230624596</v>
      </c>
      <c r="G316">
        <v>240.26315789473699</v>
      </c>
      <c r="H316">
        <v>177.2055</v>
      </c>
      <c r="I316">
        <v>8.7279999999999998</v>
      </c>
      <c r="J316">
        <v>-18.716999999999999</v>
      </c>
      <c r="K316">
        <v>13377.277217729899</v>
      </c>
      <c r="L316">
        <v>7047.5677465999997</v>
      </c>
      <c r="M316">
        <v>8487.2055188919894</v>
      </c>
      <c r="N316">
        <v>0.204744575878129</v>
      </c>
      <c r="O316">
        <v>0.13314711214414399</v>
      </c>
      <c r="P316">
        <v>4.8982120465112099E-2</v>
      </c>
      <c r="Q316">
        <v>11108.1636054582</v>
      </c>
      <c r="R316">
        <v>435.971</v>
      </c>
      <c r="S316">
        <v>78039.836913464402</v>
      </c>
      <c r="T316">
        <v>15.1702750871044</v>
      </c>
      <c r="U316">
        <v>16.1652214174796</v>
      </c>
      <c r="V316">
        <v>45.393999999999998</v>
      </c>
      <c r="W316">
        <v>155.25328780455601</v>
      </c>
      <c r="X316">
        <v>0.11723380750609801</v>
      </c>
      <c r="Y316">
        <v>0.150469255593115</v>
      </c>
      <c r="Z316">
        <v>0.27405323803433101</v>
      </c>
      <c r="AA316">
        <v>150.26062722290101</v>
      </c>
      <c r="AB316">
        <v>7.0214248285802103</v>
      </c>
      <c r="AC316">
        <v>1.1682615087207899</v>
      </c>
      <c r="AD316">
        <v>4.04834184984787</v>
      </c>
      <c r="AE316">
        <v>0.64062569994780805</v>
      </c>
      <c r="AF316">
        <v>29.95</v>
      </c>
      <c r="AG316">
        <v>2.7426109637824801E-2</v>
      </c>
      <c r="AH316">
        <v>52.507368421052597</v>
      </c>
      <c r="AI316">
        <v>3.8203911819475098</v>
      </c>
      <c r="AJ316">
        <v>-138964.0735</v>
      </c>
      <c r="AK316">
        <v>0.29132320168053699</v>
      </c>
      <c r="AL316">
        <v>94277267.457000002</v>
      </c>
      <c r="AM316">
        <v>7047.5677465999997</v>
      </c>
    </row>
    <row r="317" spans="1:39" ht="15" x14ac:dyDescent="0.25">
      <c r="A317" t="s">
        <v>490</v>
      </c>
      <c r="B317">
        <v>1225411.2</v>
      </c>
      <c r="C317">
        <v>0.42819496856375</v>
      </c>
      <c r="D317">
        <v>902923.95</v>
      </c>
      <c r="E317">
        <v>1.88894119062117E-3</v>
      </c>
      <c r="F317">
        <v>0.73702026688866995</v>
      </c>
      <c r="G317">
        <v>149</v>
      </c>
      <c r="H317">
        <v>340.73</v>
      </c>
      <c r="I317">
        <v>82.320999999999998</v>
      </c>
      <c r="J317">
        <v>-33.789499999999997</v>
      </c>
      <c r="K317">
        <v>12549.2823027425</v>
      </c>
      <c r="L317">
        <v>5139.4384069999996</v>
      </c>
      <c r="M317">
        <v>6785.1033053584697</v>
      </c>
      <c r="N317">
        <v>0.66256410886490102</v>
      </c>
      <c r="O317">
        <v>0.16651846837669501</v>
      </c>
      <c r="P317">
        <v>6.5609729574875694E-2</v>
      </c>
      <c r="Q317">
        <v>9505.5683818498001</v>
      </c>
      <c r="R317">
        <v>336.70600000000002</v>
      </c>
      <c r="S317">
        <v>66823.779378745807</v>
      </c>
      <c r="T317">
        <v>14.055437087548199</v>
      </c>
      <c r="U317">
        <v>15.263875330406901</v>
      </c>
      <c r="V317">
        <v>36.378</v>
      </c>
      <c r="W317">
        <v>141.278751085821</v>
      </c>
      <c r="X317">
        <v>0.11830121660475799</v>
      </c>
      <c r="Y317">
        <v>0.148916653018864</v>
      </c>
      <c r="Z317">
        <v>0.271093268036119</v>
      </c>
      <c r="AA317">
        <v>133.618558219254</v>
      </c>
      <c r="AB317">
        <v>7.4898049989053099</v>
      </c>
      <c r="AC317">
        <v>1.2246224442165199</v>
      </c>
      <c r="AD317">
        <v>3.8560950598300501</v>
      </c>
      <c r="AE317">
        <v>0.58122046009553296</v>
      </c>
      <c r="AF317">
        <v>21.65</v>
      </c>
      <c r="AG317">
        <v>0.12681942080745301</v>
      </c>
      <c r="AH317">
        <v>39.978947368421103</v>
      </c>
      <c r="AI317">
        <v>3.6532149627664698</v>
      </c>
      <c r="AJ317">
        <v>-38953.214499999303</v>
      </c>
      <c r="AK317">
        <v>0.367411035866684</v>
      </c>
      <c r="AL317">
        <v>64496263.446999997</v>
      </c>
      <c r="AM317">
        <v>5139.4384069999996</v>
      </c>
    </row>
    <row r="318" spans="1:39" ht="15" x14ac:dyDescent="0.25">
      <c r="A318" t="s">
        <v>491</v>
      </c>
      <c r="B318">
        <v>1926008.05</v>
      </c>
      <c r="C318">
        <v>0.39854936930900903</v>
      </c>
      <c r="D318">
        <v>2028710.2</v>
      </c>
      <c r="E318">
        <v>2.2308092957304799E-3</v>
      </c>
      <c r="F318">
        <v>0.795683129646371</v>
      </c>
      <c r="G318">
        <v>114.444444444444</v>
      </c>
      <c r="H318">
        <v>35.308</v>
      </c>
      <c r="I318">
        <v>0.05</v>
      </c>
      <c r="J318">
        <v>-5.8929999999999998</v>
      </c>
      <c r="K318">
        <v>14129.0647559421</v>
      </c>
      <c r="L318">
        <v>4261.0314131499999</v>
      </c>
      <c r="M318">
        <v>5009.3500529126504</v>
      </c>
      <c r="N318">
        <v>7.5176008656363202E-2</v>
      </c>
      <c r="O318">
        <v>0.120033483541464</v>
      </c>
      <c r="P318">
        <v>2.9973080814624801E-2</v>
      </c>
      <c r="Q318">
        <v>12018.4032115094</v>
      </c>
      <c r="R318">
        <v>274.03050000000002</v>
      </c>
      <c r="S318">
        <v>80670.044940253007</v>
      </c>
      <c r="T318">
        <v>14.644355281620101</v>
      </c>
      <c r="U318">
        <v>15.5494786644187</v>
      </c>
      <c r="V318">
        <v>26.51</v>
      </c>
      <c r="W318">
        <v>160.732984275745</v>
      </c>
      <c r="X318">
        <v>0.11534785798264099</v>
      </c>
      <c r="Y318">
        <v>0.15041496043743599</v>
      </c>
      <c r="Z318">
        <v>0.27048205754683702</v>
      </c>
      <c r="AA318">
        <v>159.97932986278201</v>
      </c>
      <c r="AB318">
        <v>7.4870035945912496</v>
      </c>
      <c r="AC318">
        <v>1.29964150100719</v>
      </c>
      <c r="AD318">
        <v>3.78629606736739</v>
      </c>
      <c r="AE318">
        <v>0.53174378847906301</v>
      </c>
      <c r="AF318">
        <v>21.55</v>
      </c>
      <c r="AG318">
        <v>7.7589702372762595E-2</v>
      </c>
      <c r="AH318">
        <v>42.959444444444401</v>
      </c>
      <c r="AI318">
        <v>4.8254272566083802</v>
      </c>
      <c r="AJ318">
        <v>-309202.79666666698</v>
      </c>
      <c r="AK318">
        <v>0.25916918897792701</v>
      </c>
      <c r="AL318">
        <v>60204388.763499998</v>
      </c>
      <c r="AM318">
        <v>4261.0314131499999</v>
      </c>
    </row>
    <row r="319" spans="1:39" ht="15" x14ac:dyDescent="0.25">
      <c r="A319" t="s">
        <v>492</v>
      </c>
      <c r="B319">
        <v>2411241.5</v>
      </c>
      <c r="C319">
        <v>0.33151037511041498</v>
      </c>
      <c r="D319">
        <v>1954843.35</v>
      </c>
      <c r="E319">
        <v>1.80580632882151E-3</v>
      </c>
      <c r="F319">
        <v>0.75249220185294396</v>
      </c>
      <c r="G319">
        <v>155.42105263157899</v>
      </c>
      <c r="H319">
        <v>358.63749999999999</v>
      </c>
      <c r="I319">
        <v>68.024000000000001</v>
      </c>
      <c r="J319">
        <v>-31.742000000000001</v>
      </c>
      <c r="K319">
        <v>13110.0080629721</v>
      </c>
      <c r="L319">
        <v>5570.3955796</v>
      </c>
      <c r="M319">
        <v>7192.2085537238499</v>
      </c>
      <c r="N319">
        <v>0.54704056205803897</v>
      </c>
      <c r="O319">
        <v>0.16248861545215301</v>
      </c>
      <c r="P319">
        <v>5.6534129874599298E-2</v>
      </c>
      <c r="Q319">
        <v>10153.756028763801</v>
      </c>
      <c r="R319">
        <v>365.74099999999999</v>
      </c>
      <c r="S319">
        <v>69776.839497075794</v>
      </c>
      <c r="T319">
        <v>14.879381857653399</v>
      </c>
      <c r="U319">
        <v>15.230437877077</v>
      </c>
      <c r="V319">
        <v>39.036499999999997</v>
      </c>
      <c r="W319">
        <v>142.69710603153499</v>
      </c>
      <c r="X319">
        <v>0.11816156363766001</v>
      </c>
      <c r="Y319">
        <v>0.15419235110844501</v>
      </c>
      <c r="Z319">
        <v>0.27822000062075702</v>
      </c>
      <c r="AA319">
        <v>167.05614290804499</v>
      </c>
      <c r="AB319">
        <v>6.1870066829018997</v>
      </c>
      <c r="AC319">
        <v>0.96193625984451603</v>
      </c>
      <c r="AD319">
        <v>3.3618576509334899</v>
      </c>
      <c r="AE319">
        <v>0.52120712453895801</v>
      </c>
      <c r="AF319">
        <v>23.85</v>
      </c>
      <c r="AG319">
        <v>9.3392676853961396E-2</v>
      </c>
      <c r="AH319">
        <v>41.330555555555598</v>
      </c>
      <c r="AI319">
        <v>3.5329203008736298</v>
      </c>
      <c r="AJ319">
        <v>-100374.53449999999</v>
      </c>
      <c r="AK319">
        <v>0.35982772661932</v>
      </c>
      <c r="AL319">
        <v>73027930.962500006</v>
      </c>
      <c r="AM319">
        <v>5570.3955796</v>
      </c>
    </row>
    <row r="320" spans="1:39" ht="15" x14ac:dyDescent="0.25">
      <c r="A320" t="s">
        <v>493</v>
      </c>
      <c r="B320">
        <v>3198057.65</v>
      </c>
      <c r="C320">
        <v>0.40646820951705798</v>
      </c>
      <c r="D320">
        <v>2675139.4</v>
      </c>
      <c r="E320">
        <v>3.0547769775189598E-3</v>
      </c>
      <c r="F320">
        <v>0.79259666702078602</v>
      </c>
      <c r="G320">
        <v>266.89999999999998</v>
      </c>
      <c r="H320">
        <v>190.26050000000001</v>
      </c>
      <c r="I320">
        <v>9.65</v>
      </c>
      <c r="J320">
        <v>-13.7765</v>
      </c>
      <c r="K320">
        <v>13041.5311666987</v>
      </c>
      <c r="L320">
        <v>7997.76672925</v>
      </c>
      <c r="M320">
        <v>9636.6194159814404</v>
      </c>
      <c r="N320">
        <v>0.18501235251565801</v>
      </c>
      <c r="O320">
        <v>0.12923855893042899</v>
      </c>
      <c r="P320">
        <v>5.0413970461952999E-2</v>
      </c>
      <c r="Q320">
        <v>10823.6218077185</v>
      </c>
      <c r="R320">
        <v>480.45249999999999</v>
      </c>
      <c r="S320">
        <v>78028.6031792945</v>
      </c>
      <c r="T320">
        <v>14.9137531805954</v>
      </c>
      <c r="U320">
        <v>16.646321393373999</v>
      </c>
      <c r="V320">
        <v>49.804499999999997</v>
      </c>
      <c r="W320">
        <v>160.583214955476</v>
      </c>
      <c r="X320">
        <v>0.11772748848942099</v>
      </c>
      <c r="Y320">
        <v>0.148017713792299</v>
      </c>
      <c r="Z320">
        <v>0.27247686869467902</v>
      </c>
      <c r="AA320">
        <v>149.68075345606599</v>
      </c>
      <c r="AB320">
        <v>6.5574817856394798</v>
      </c>
      <c r="AC320">
        <v>1.1717761073684201</v>
      </c>
      <c r="AD320">
        <v>3.6067053468483601</v>
      </c>
      <c r="AE320">
        <v>0.64059296112299002</v>
      </c>
      <c r="AF320">
        <v>32.4</v>
      </c>
      <c r="AG320">
        <v>6.1778849967425199E-2</v>
      </c>
      <c r="AH320">
        <v>58.5005263157895</v>
      </c>
      <c r="AI320">
        <v>3.8390467856960901</v>
      </c>
      <c r="AJ320">
        <v>-174574.63649999999</v>
      </c>
      <c r="AK320">
        <v>0.30291879857267101</v>
      </c>
      <c r="AL320">
        <v>104303124.0635</v>
      </c>
      <c r="AM320">
        <v>7997.76672925</v>
      </c>
    </row>
    <row r="321" spans="1:39" ht="15" x14ac:dyDescent="0.25">
      <c r="A321" t="s">
        <v>494</v>
      </c>
      <c r="B321">
        <v>4272096.5999999996</v>
      </c>
      <c r="C321">
        <v>0.39192519601988002</v>
      </c>
      <c r="D321">
        <v>3195312.1</v>
      </c>
      <c r="E321">
        <v>3.1748358316268498E-3</v>
      </c>
      <c r="F321">
        <v>0.78663673096443099</v>
      </c>
      <c r="G321">
        <v>243.95</v>
      </c>
      <c r="H321">
        <v>183.7105</v>
      </c>
      <c r="I321">
        <v>8.7995000000000001</v>
      </c>
      <c r="J321">
        <v>-27.187999999999999</v>
      </c>
      <c r="K321">
        <v>13261.098969394199</v>
      </c>
      <c r="L321">
        <v>7794.6680263500002</v>
      </c>
      <c r="M321">
        <v>9354.7244595095999</v>
      </c>
      <c r="N321">
        <v>0.19038786753756301</v>
      </c>
      <c r="O321">
        <v>0.12851965937016299</v>
      </c>
      <c r="P321">
        <v>5.25253334158629E-2</v>
      </c>
      <c r="Q321">
        <v>11049.5893896611</v>
      </c>
      <c r="R321">
        <v>477.03649999999999</v>
      </c>
      <c r="S321">
        <v>78256.654557879796</v>
      </c>
      <c r="T321">
        <v>14.770987125723099</v>
      </c>
      <c r="U321">
        <v>16.339772797993401</v>
      </c>
      <c r="V321">
        <v>48.463000000000001</v>
      </c>
      <c r="W321">
        <v>160.83750544436</v>
      </c>
      <c r="X321">
        <v>0.117006253737634</v>
      </c>
      <c r="Y321">
        <v>0.14776371950068301</v>
      </c>
      <c r="Z321">
        <v>0.27147164842259502</v>
      </c>
      <c r="AA321">
        <v>151.16822756488401</v>
      </c>
      <c r="AB321">
        <v>6.6392901984768598</v>
      </c>
      <c r="AC321">
        <v>1.17180723659976</v>
      </c>
      <c r="AD321">
        <v>3.7123412353402401</v>
      </c>
      <c r="AE321">
        <v>0.56292746988192099</v>
      </c>
      <c r="AF321">
        <v>29.55</v>
      </c>
      <c r="AG321">
        <v>8.7248894679692698E-2</v>
      </c>
      <c r="AH321">
        <v>56.521578947368397</v>
      </c>
      <c r="AI321">
        <v>3.8612293570021898</v>
      </c>
      <c r="AJ321">
        <v>-169634.511</v>
      </c>
      <c r="AK321">
        <v>0.29299950699226102</v>
      </c>
      <c r="AL321">
        <v>103365864.131</v>
      </c>
      <c r="AM321">
        <v>7794.6680263500002</v>
      </c>
    </row>
    <row r="322" spans="1:39" ht="15" x14ac:dyDescent="0.25">
      <c r="A322" t="s">
        <v>495</v>
      </c>
      <c r="B322">
        <v>336096.45</v>
      </c>
      <c r="C322">
        <v>0.34020949090833402</v>
      </c>
      <c r="D322">
        <v>367378</v>
      </c>
      <c r="E322">
        <v>3.3194040390018701E-3</v>
      </c>
      <c r="F322">
        <v>0.71283573817993096</v>
      </c>
      <c r="G322">
        <v>65.099999999999994</v>
      </c>
      <c r="H322">
        <v>38.765999999999998</v>
      </c>
      <c r="I322">
        <v>2.6030000000000002</v>
      </c>
      <c r="J322">
        <v>46.030500000000004</v>
      </c>
      <c r="K322">
        <v>11934.5560317646</v>
      </c>
      <c r="L322">
        <v>1409.7370558</v>
      </c>
      <c r="M322">
        <v>1674.7250329983499</v>
      </c>
      <c r="N322">
        <v>0.29859581211839797</v>
      </c>
      <c r="O322">
        <v>0.137554195764512</v>
      </c>
      <c r="P322">
        <v>9.2602847788460594E-3</v>
      </c>
      <c r="Q322">
        <v>10046.1780596771</v>
      </c>
      <c r="R322">
        <v>91.938999999999993</v>
      </c>
      <c r="S322">
        <v>63601.057739370699</v>
      </c>
      <c r="T322">
        <v>16.2417472454562</v>
      </c>
      <c r="U322">
        <v>15.333395575327099</v>
      </c>
      <c r="V322">
        <v>11.446</v>
      </c>
      <c r="W322">
        <v>123.16416702778299</v>
      </c>
      <c r="X322">
        <v>0.115850866250061</v>
      </c>
      <c r="Y322">
        <v>0.16433363508285201</v>
      </c>
      <c r="Z322">
        <v>0.28566054392990398</v>
      </c>
      <c r="AA322">
        <v>177.796702561502</v>
      </c>
      <c r="AB322">
        <v>5.61474049518326</v>
      </c>
      <c r="AC322">
        <v>1.23654078890358</v>
      </c>
      <c r="AD322">
        <v>2.7495694535653001</v>
      </c>
      <c r="AE322">
        <v>1.38186166432737</v>
      </c>
      <c r="AF322">
        <v>72.55</v>
      </c>
      <c r="AG322">
        <v>4.6568021050440903E-2</v>
      </c>
      <c r="AH322">
        <v>8.4484999999999992</v>
      </c>
      <c r="AI322">
        <v>3.5526006485048498</v>
      </c>
      <c r="AJ322">
        <v>34958.566500000197</v>
      </c>
      <c r="AK322">
        <v>0.46331886864328897</v>
      </c>
      <c r="AL322">
        <v>16824585.8825</v>
      </c>
      <c r="AM322">
        <v>1409.7370558</v>
      </c>
    </row>
    <row r="323" spans="1:39" ht="15" x14ac:dyDescent="0.25">
      <c r="A323" t="s">
        <v>496</v>
      </c>
      <c r="B323">
        <v>493596.05</v>
      </c>
      <c r="C323">
        <v>0.49052201861197697</v>
      </c>
      <c r="D323">
        <v>454301.05</v>
      </c>
      <c r="E323">
        <v>2.1756199944734998E-3</v>
      </c>
      <c r="F323">
        <v>0.69237265112261304</v>
      </c>
      <c r="G323">
        <v>60.15</v>
      </c>
      <c r="H323">
        <v>21.683</v>
      </c>
      <c r="I323">
        <v>0.55000000000000004</v>
      </c>
      <c r="J323">
        <v>54.665999999999997</v>
      </c>
      <c r="K323">
        <v>12518.681046547999</v>
      </c>
      <c r="L323">
        <v>1034.0140312999999</v>
      </c>
      <c r="M323">
        <v>1223.80541128601</v>
      </c>
      <c r="N323">
        <v>0.26206814975161502</v>
      </c>
      <c r="O323">
        <v>0.14595981609674299</v>
      </c>
      <c r="P323">
        <v>1.6041408528224899E-3</v>
      </c>
      <c r="Q323">
        <v>10577.2467878677</v>
      </c>
      <c r="R323">
        <v>71.474999999999994</v>
      </c>
      <c r="S323">
        <v>60253.864931794298</v>
      </c>
      <c r="T323">
        <v>16.102133613151398</v>
      </c>
      <c r="U323">
        <v>14.4667930227352</v>
      </c>
      <c r="V323">
        <v>11.022</v>
      </c>
      <c r="W323">
        <v>93.813648276174902</v>
      </c>
      <c r="X323">
        <v>0.116237890956117</v>
      </c>
      <c r="Y323">
        <v>0.166247297948072</v>
      </c>
      <c r="Z323">
        <v>0.28981611056484402</v>
      </c>
      <c r="AA323">
        <v>193.657768597439</v>
      </c>
      <c r="AB323">
        <v>6.2220321096897102</v>
      </c>
      <c r="AC323">
        <v>1.3396400281954799</v>
      </c>
      <c r="AD323">
        <v>2.6367688956794599</v>
      </c>
      <c r="AE323">
        <v>1.3163053537051801</v>
      </c>
      <c r="AF323">
        <v>107.4</v>
      </c>
      <c r="AG323">
        <v>0.10723904137663599</v>
      </c>
      <c r="AH323">
        <v>3.7205263157894701</v>
      </c>
      <c r="AI323">
        <v>3.4131525273552299</v>
      </c>
      <c r="AJ323">
        <v>28128.366499999898</v>
      </c>
      <c r="AK323">
        <v>0.49056421133864497</v>
      </c>
      <c r="AL323">
        <v>12944491.8555</v>
      </c>
      <c r="AM323">
        <v>1034.0140312999999</v>
      </c>
    </row>
    <row r="324" spans="1:39" ht="15" x14ac:dyDescent="0.25">
      <c r="A324" t="s">
        <v>497</v>
      </c>
      <c r="B324">
        <v>311154.55</v>
      </c>
      <c r="C324">
        <v>0.68886641157843198</v>
      </c>
      <c r="D324">
        <v>629574.80000000005</v>
      </c>
      <c r="E324">
        <v>2.5342932052083E-3</v>
      </c>
      <c r="F324">
        <v>0.64941589258631005</v>
      </c>
      <c r="G324">
        <v>25.315789473684202</v>
      </c>
      <c r="H324">
        <v>15.493499999999999</v>
      </c>
      <c r="I324">
        <v>0</v>
      </c>
      <c r="J324">
        <v>35.4495</v>
      </c>
      <c r="K324">
        <v>14060.809526314601</v>
      </c>
      <c r="L324">
        <v>550.37852995000003</v>
      </c>
      <c r="M324">
        <v>651.56456771133605</v>
      </c>
      <c r="N324">
        <v>0.35683339277032</v>
      </c>
      <c r="O324">
        <v>0.142986209431442</v>
      </c>
      <c r="P324">
        <v>7.1604249358310198E-3</v>
      </c>
      <c r="Q324">
        <v>11877.207663674701</v>
      </c>
      <c r="R324">
        <v>44.8215</v>
      </c>
      <c r="S324">
        <v>56148.984627912898</v>
      </c>
      <c r="T324">
        <v>15.531608714567801</v>
      </c>
      <c r="U324">
        <v>12.2793420557099</v>
      </c>
      <c r="V324">
        <v>6.6675000000000004</v>
      </c>
      <c r="W324">
        <v>82.546461184851907</v>
      </c>
      <c r="X324">
        <v>0.113325419496056</v>
      </c>
      <c r="Y324">
        <v>0.173346682240858</v>
      </c>
      <c r="Z324">
        <v>0.29559049595600201</v>
      </c>
      <c r="AA324">
        <v>235.45685913978701</v>
      </c>
      <c r="AB324">
        <v>6.4437266919463196</v>
      </c>
      <c r="AC324">
        <v>1.29065254833691</v>
      </c>
      <c r="AD324">
        <v>2.9453226357816602</v>
      </c>
      <c r="AE324">
        <v>1.2475983446021199</v>
      </c>
      <c r="AF324">
        <v>70.05</v>
      </c>
      <c r="AG324">
        <v>0.101216870845701</v>
      </c>
      <c r="AH324">
        <v>2.88</v>
      </c>
      <c r="AI324">
        <v>3.3962059927911001</v>
      </c>
      <c r="AJ324">
        <v>16833.260999999999</v>
      </c>
      <c r="AK324">
        <v>0.56186078177723298</v>
      </c>
      <c r="AL324">
        <v>7738767.6770000001</v>
      </c>
      <c r="AM324">
        <v>550.37852995000003</v>
      </c>
    </row>
    <row r="325" spans="1:39" ht="15" x14ac:dyDescent="0.25">
      <c r="A325" t="s">
        <v>498</v>
      </c>
      <c r="B325">
        <v>69826.2</v>
      </c>
      <c r="C325">
        <v>0.53112849883299895</v>
      </c>
      <c r="D325">
        <v>68446.95</v>
      </c>
      <c r="E325">
        <v>1.9397133302560901E-3</v>
      </c>
      <c r="F325">
        <v>0.68411567808418206</v>
      </c>
      <c r="G325">
        <v>37</v>
      </c>
      <c r="H325">
        <v>13.0425</v>
      </c>
      <c r="I325">
        <v>0</v>
      </c>
      <c r="J325">
        <v>37.037999999999997</v>
      </c>
      <c r="K325">
        <v>13245.810852177399</v>
      </c>
      <c r="L325">
        <v>654.07715150000001</v>
      </c>
      <c r="M325">
        <v>764.46885561511499</v>
      </c>
      <c r="N325">
        <v>0.28944346422411299</v>
      </c>
      <c r="O325">
        <v>0.13626595134167399</v>
      </c>
      <c r="P325">
        <v>6.5159122134539199E-3</v>
      </c>
      <c r="Q325">
        <v>11333.074157126901</v>
      </c>
      <c r="R325">
        <v>49.765500000000003</v>
      </c>
      <c r="S325">
        <v>59550.061950548101</v>
      </c>
      <c r="T325">
        <v>16.9273894565512</v>
      </c>
      <c r="U325">
        <v>13.1431845656127</v>
      </c>
      <c r="V325">
        <v>7.5620000000000003</v>
      </c>
      <c r="W325">
        <v>86.495259389050503</v>
      </c>
      <c r="X325">
        <v>0.11600561291840999</v>
      </c>
      <c r="Y325">
        <v>0.167236194336636</v>
      </c>
      <c r="Z325">
        <v>0.289336195777537</v>
      </c>
      <c r="AA325">
        <v>223.84973953642199</v>
      </c>
      <c r="AB325">
        <v>5.8777293446709704</v>
      </c>
      <c r="AC325">
        <v>1.23004240685722</v>
      </c>
      <c r="AD325">
        <v>2.7011470102107</v>
      </c>
      <c r="AE325">
        <v>1.2032932052084999</v>
      </c>
      <c r="AF325">
        <v>77.099999999999994</v>
      </c>
      <c r="AG325">
        <v>0.11160806555524</v>
      </c>
      <c r="AH325">
        <v>3.073</v>
      </c>
      <c r="AI325">
        <v>3.5893435099242299</v>
      </c>
      <c r="AJ325">
        <v>12282.835499999999</v>
      </c>
      <c r="AK325">
        <v>0.52666399995611102</v>
      </c>
      <c r="AL325">
        <v>8663782.2314999998</v>
      </c>
      <c r="AM325">
        <v>654.07715150000001</v>
      </c>
    </row>
    <row r="326" spans="1:39" ht="15" x14ac:dyDescent="0.25">
      <c r="A326" t="s">
        <v>499</v>
      </c>
      <c r="B326">
        <v>633294.85</v>
      </c>
      <c r="C326">
        <v>0.33299092300100602</v>
      </c>
      <c r="D326">
        <v>585079.19999999995</v>
      </c>
      <c r="E326">
        <v>3.18376454908641E-3</v>
      </c>
      <c r="F326">
        <v>0.68740541291459301</v>
      </c>
      <c r="G326">
        <v>72.95</v>
      </c>
      <c r="H326">
        <v>40.265999999999998</v>
      </c>
      <c r="I326">
        <v>2.25</v>
      </c>
      <c r="J326">
        <v>32.061500000000002</v>
      </c>
      <c r="K326">
        <v>12112.650753614</v>
      </c>
      <c r="L326">
        <v>1192.78227965</v>
      </c>
      <c r="M326">
        <v>1417.9355342885401</v>
      </c>
      <c r="N326">
        <v>0.33303353740848801</v>
      </c>
      <c r="O326">
        <v>0.13314108065606001</v>
      </c>
      <c r="P326">
        <v>5.2355392149457799E-3</v>
      </c>
      <c r="Q326">
        <v>10189.2891666258</v>
      </c>
      <c r="R326">
        <v>81.227000000000004</v>
      </c>
      <c r="S326">
        <v>58583.256971204202</v>
      </c>
      <c r="T326">
        <v>16.498208723700198</v>
      </c>
      <c r="U326">
        <v>14.6845541464045</v>
      </c>
      <c r="V326">
        <v>9.7590000000000003</v>
      </c>
      <c r="W326">
        <v>122.22382207705699</v>
      </c>
      <c r="X326">
        <v>0.113176548632862</v>
      </c>
      <c r="Y326">
        <v>0.185908209435207</v>
      </c>
      <c r="Z326">
        <v>0.30482361836768601</v>
      </c>
      <c r="AA326">
        <v>162.791318510346</v>
      </c>
      <c r="AB326">
        <v>6.8301896849536403</v>
      </c>
      <c r="AC326">
        <v>1.33883322020491</v>
      </c>
      <c r="AD326">
        <v>3.49331943776374</v>
      </c>
      <c r="AE326">
        <v>1.34574087237963</v>
      </c>
      <c r="AF326">
        <v>79.3</v>
      </c>
      <c r="AG326">
        <v>0.115442307707267</v>
      </c>
      <c r="AH326">
        <v>6.3414999999999999</v>
      </c>
      <c r="AI326">
        <v>3.1008992186717599</v>
      </c>
      <c r="AJ326">
        <v>52154.393000000098</v>
      </c>
      <c r="AK326">
        <v>0.46564519175813801</v>
      </c>
      <c r="AL326">
        <v>14447755.1785</v>
      </c>
      <c r="AM326">
        <v>1192.78227965</v>
      </c>
    </row>
    <row r="327" spans="1:39" ht="15" x14ac:dyDescent="0.25">
      <c r="A327" t="s">
        <v>500</v>
      </c>
      <c r="B327">
        <v>683652</v>
      </c>
      <c r="C327">
        <v>0.36319024943797301</v>
      </c>
      <c r="D327">
        <v>576146.05000000005</v>
      </c>
      <c r="E327">
        <v>8.2855381108330097E-3</v>
      </c>
      <c r="F327">
        <v>0.68691201310657701</v>
      </c>
      <c r="G327">
        <v>68.150000000000006</v>
      </c>
      <c r="H327">
        <v>46.038499999999999</v>
      </c>
      <c r="I327">
        <v>5.6665000000000001</v>
      </c>
      <c r="J327">
        <v>75.338499999999996</v>
      </c>
      <c r="K327">
        <v>11492.7605442882</v>
      </c>
      <c r="L327">
        <v>1406.32199855</v>
      </c>
      <c r="M327">
        <v>1671.52813543564</v>
      </c>
      <c r="N327">
        <v>0.342417460507981</v>
      </c>
      <c r="O327">
        <v>0.131217945100956</v>
      </c>
      <c r="P327">
        <v>6.7498503968417504E-3</v>
      </c>
      <c r="Q327">
        <v>9669.3089603829503</v>
      </c>
      <c r="R327">
        <v>90.361500000000007</v>
      </c>
      <c r="S327">
        <v>60754.401620158998</v>
      </c>
      <c r="T327">
        <v>15.4302440751869</v>
      </c>
      <c r="U327">
        <v>15.563287445980899</v>
      </c>
      <c r="V327">
        <v>11.238</v>
      </c>
      <c r="W327">
        <v>125.139882412351</v>
      </c>
      <c r="X327">
        <v>0.112660221605212</v>
      </c>
      <c r="Y327">
        <v>0.165570172196632</v>
      </c>
      <c r="Z327">
        <v>0.28675039430364702</v>
      </c>
      <c r="AA327">
        <v>180.15596731134599</v>
      </c>
      <c r="AB327">
        <v>5.49242530607959</v>
      </c>
      <c r="AC327">
        <v>1.1339294111517599</v>
      </c>
      <c r="AD327">
        <v>2.6160239274731798</v>
      </c>
      <c r="AE327">
        <v>1.26872560128203</v>
      </c>
      <c r="AF327">
        <v>61.85</v>
      </c>
      <c r="AG327">
        <v>0.16119835437574601</v>
      </c>
      <c r="AH327">
        <v>7.9474999999999998</v>
      </c>
      <c r="AI327">
        <v>3.2940297466650899</v>
      </c>
      <c r="AJ327">
        <v>22149.6074999999</v>
      </c>
      <c r="AK327">
        <v>0.44769283167505902</v>
      </c>
      <c r="AL327">
        <v>16162521.977499999</v>
      </c>
      <c r="AM327">
        <v>1406.32199855</v>
      </c>
    </row>
    <row r="328" spans="1:39" ht="15" x14ac:dyDescent="0.25">
      <c r="A328" t="s">
        <v>501</v>
      </c>
      <c r="B328">
        <v>613651.4</v>
      </c>
      <c r="C328">
        <v>0.347959223538364</v>
      </c>
      <c r="D328">
        <v>568405.80000000005</v>
      </c>
      <c r="E328">
        <v>3.8150459124531399E-3</v>
      </c>
      <c r="F328">
        <v>0.70703928808730898</v>
      </c>
      <c r="G328">
        <v>77.157894736842096</v>
      </c>
      <c r="H328">
        <v>43.783684210526303</v>
      </c>
      <c r="I328">
        <v>0.65</v>
      </c>
      <c r="J328">
        <v>104.14400000000001</v>
      </c>
      <c r="K328">
        <v>11841.354404322999</v>
      </c>
      <c r="L328">
        <v>1337.9152689</v>
      </c>
      <c r="M328">
        <v>1575.9250621097999</v>
      </c>
      <c r="N328">
        <v>0.26464621933129701</v>
      </c>
      <c r="O328">
        <v>0.13975421594054299</v>
      </c>
      <c r="P328">
        <v>2.8007802041760499E-3</v>
      </c>
      <c r="Q328">
        <v>10052.9709457061</v>
      </c>
      <c r="R328">
        <v>88.028000000000006</v>
      </c>
      <c r="S328">
        <v>59160.516767392197</v>
      </c>
      <c r="T328">
        <v>15.887558504112301</v>
      </c>
      <c r="U328">
        <v>15.1987466362975</v>
      </c>
      <c r="V328">
        <v>11.352</v>
      </c>
      <c r="W328">
        <v>117.857229466173</v>
      </c>
      <c r="X328">
        <v>0.110417579773065</v>
      </c>
      <c r="Y328">
        <v>0.189610152807557</v>
      </c>
      <c r="Z328">
        <v>0.30494545802610301</v>
      </c>
      <c r="AA328">
        <v>174.59969658023201</v>
      </c>
      <c r="AB328">
        <v>6.0548707146758796</v>
      </c>
      <c r="AC328">
        <v>1.23890272500467</v>
      </c>
      <c r="AD328">
        <v>2.8397402371408198</v>
      </c>
      <c r="AE328">
        <v>1.3854992009917799</v>
      </c>
      <c r="AF328">
        <v>83.85</v>
      </c>
      <c r="AG328">
        <v>9.7984525425671903E-2</v>
      </c>
      <c r="AH328">
        <v>7.2069999999999999</v>
      </c>
      <c r="AI328">
        <v>3.10261447613374</v>
      </c>
      <c r="AJ328">
        <v>48942.806499999897</v>
      </c>
      <c r="AK328">
        <v>0.47367515488724898</v>
      </c>
      <c r="AL328">
        <v>15842728.862</v>
      </c>
      <c r="AM328">
        <v>1337.9152689</v>
      </c>
    </row>
    <row r="329" spans="1:39" ht="15" x14ac:dyDescent="0.25">
      <c r="A329" t="s">
        <v>503</v>
      </c>
      <c r="B329">
        <v>783112.65</v>
      </c>
      <c r="C329">
        <v>0.50808733425652797</v>
      </c>
      <c r="D329">
        <v>776175.4</v>
      </c>
      <c r="E329">
        <v>1.4601469489107599E-3</v>
      </c>
      <c r="F329">
        <v>0.65051465730041502</v>
      </c>
      <c r="G329">
        <v>57.894736842105303</v>
      </c>
      <c r="H329">
        <v>29.966999999999999</v>
      </c>
      <c r="I329">
        <v>2.306</v>
      </c>
      <c r="J329">
        <v>33.606499999999997</v>
      </c>
      <c r="K329">
        <v>12807.623789805</v>
      </c>
      <c r="L329">
        <v>1094.5310316</v>
      </c>
      <c r="M329">
        <v>1352.59646737456</v>
      </c>
      <c r="N329">
        <v>0.45742517548188599</v>
      </c>
      <c r="O329">
        <v>0.15237830347870099</v>
      </c>
      <c r="P329">
        <v>6.3901715877125202E-3</v>
      </c>
      <c r="Q329">
        <v>10364.0235777121</v>
      </c>
      <c r="R329">
        <v>81.242500000000007</v>
      </c>
      <c r="S329">
        <v>55087.452023263701</v>
      </c>
      <c r="T329">
        <v>14.9164538265071</v>
      </c>
      <c r="U329">
        <v>13.472394763824401</v>
      </c>
      <c r="V329">
        <v>9.6950000000000003</v>
      </c>
      <c r="W329">
        <v>112.896444724085</v>
      </c>
      <c r="X329">
        <v>0.117338867321542</v>
      </c>
      <c r="Y329">
        <v>0.18623228295709299</v>
      </c>
      <c r="Z329">
        <v>0.30704305019710199</v>
      </c>
      <c r="AA329">
        <v>219.44772972666101</v>
      </c>
      <c r="AB329">
        <v>5.7846129029504896</v>
      </c>
      <c r="AC329">
        <v>1.1287084871770501</v>
      </c>
      <c r="AD329">
        <v>3.1124332665049499</v>
      </c>
      <c r="AE329">
        <v>1.25517016608146</v>
      </c>
      <c r="AF329">
        <v>79.95</v>
      </c>
      <c r="AG329">
        <v>4.6571631433745202E-2</v>
      </c>
      <c r="AH329">
        <v>6.3140000000000001</v>
      </c>
      <c r="AI329">
        <v>3.2108609380083899</v>
      </c>
      <c r="AJ329">
        <v>24590.337500000001</v>
      </c>
      <c r="AK329">
        <v>0.45315399636140502</v>
      </c>
      <c r="AL329">
        <v>14018341.679</v>
      </c>
      <c r="AM329">
        <v>1094.5310316</v>
      </c>
    </row>
    <row r="330" spans="1:39" ht="15" x14ac:dyDescent="0.25">
      <c r="A330" t="s">
        <v>504</v>
      </c>
      <c r="B330">
        <v>697055.2</v>
      </c>
      <c r="C330">
        <v>0.47333568497446799</v>
      </c>
      <c r="D330">
        <v>639546.5</v>
      </c>
      <c r="E330">
        <v>7.9863003947295804E-4</v>
      </c>
      <c r="F330">
        <v>0.728744640110775</v>
      </c>
      <c r="G330">
        <v>113.947368421053</v>
      </c>
      <c r="H330">
        <v>63.668500000000002</v>
      </c>
      <c r="I330">
        <v>2.6924999999999999</v>
      </c>
      <c r="J330">
        <v>32.325499999999998</v>
      </c>
      <c r="K330">
        <v>11370.3211401144</v>
      </c>
      <c r="L330">
        <v>2117.8345509999999</v>
      </c>
      <c r="M330">
        <v>2468.6749605682899</v>
      </c>
      <c r="N330">
        <v>0.22363373280333301</v>
      </c>
      <c r="O330">
        <v>0.122453803592706</v>
      </c>
      <c r="P330">
        <v>1.50030965756966E-2</v>
      </c>
      <c r="Q330">
        <v>9754.4064533132005</v>
      </c>
      <c r="R330">
        <v>128.51949999999999</v>
      </c>
      <c r="S330">
        <v>64913.691646014799</v>
      </c>
      <c r="T330">
        <v>15.619419621146999</v>
      </c>
      <c r="U330">
        <v>16.478702072448101</v>
      </c>
      <c r="V330">
        <v>13.789</v>
      </c>
      <c r="W330">
        <v>153.58869758503201</v>
      </c>
      <c r="X330">
        <v>0.111482578152182</v>
      </c>
      <c r="Y330">
        <v>0.16820186247281901</v>
      </c>
      <c r="Z330">
        <v>0.28463714671011697</v>
      </c>
      <c r="AA330">
        <v>140.14657087346799</v>
      </c>
      <c r="AB330">
        <v>7.1374334858734096</v>
      </c>
      <c r="AC330">
        <v>1.38735669192717</v>
      </c>
      <c r="AD330">
        <v>3.49201489687331</v>
      </c>
      <c r="AE330">
        <v>1.33623350268759</v>
      </c>
      <c r="AF330">
        <v>62.55</v>
      </c>
      <c r="AG330">
        <v>7.3940040376294702E-2</v>
      </c>
      <c r="AH330">
        <v>15.638500000000001</v>
      </c>
      <c r="AI330">
        <v>3.3004005850532798</v>
      </c>
      <c r="AJ330">
        <v>51191.829499999803</v>
      </c>
      <c r="AK330">
        <v>0.39041870472450402</v>
      </c>
      <c r="AL330">
        <v>24080458.966499999</v>
      </c>
      <c r="AM330">
        <v>2117.8345509999999</v>
      </c>
    </row>
    <row r="331" spans="1:39" ht="15" x14ac:dyDescent="0.25">
      <c r="A331" t="s">
        <v>505</v>
      </c>
      <c r="B331">
        <v>1830457.95</v>
      </c>
      <c r="C331">
        <v>0.34320158695003999</v>
      </c>
      <c r="D331">
        <v>1738849.5</v>
      </c>
      <c r="E331">
        <v>3.0230933160268801E-3</v>
      </c>
      <c r="F331">
        <v>0.77655116194832097</v>
      </c>
      <c r="G331">
        <v>142.444444444444</v>
      </c>
      <c r="H331">
        <v>57.982999999999997</v>
      </c>
      <c r="I331">
        <v>0.25</v>
      </c>
      <c r="J331">
        <v>-36.984000000000002</v>
      </c>
      <c r="K331">
        <v>12341.868450995</v>
      </c>
      <c r="L331">
        <v>3440.3216312499999</v>
      </c>
      <c r="M331">
        <v>3950.8551811735201</v>
      </c>
      <c r="N331">
        <v>9.9852646894873096E-2</v>
      </c>
      <c r="O331">
        <v>0.10706365361431899</v>
      </c>
      <c r="P331">
        <v>1.15951510136877E-2</v>
      </c>
      <c r="Q331">
        <v>10747.0395787547</v>
      </c>
      <c r="R331">
        <v>207.17850000000001</v>
      </c>
      <c r="S331">
        <v>73741.849914445804</v>
      </c>
      <c r="T331">
        <v>15.407245442939301</v>
      </c>
      <c r="U331">
        <v>16.6055919472822</v>
      </c>
      <c r="V331">
        <v>21.0275</v>
      </c>
      <c r="W331">
        <v>163.61058762335</v>
      </c>
      <c r="X331">
        <v>0.1165526157723</v>
      </c>
      <c r="Y331">
        <v>0.15579776002484499</v>
      </c>
      <c r="Z331">
        <v>0.27731768655043898</v>
      </c>
      <c r="AA331">
        <v>153.015766089501</v>
      </c>
      <c r="AB331">
        <v>6.9847007993279897</v>
      </c>
      <c r="AC331">
        <v>1.31717141875044</v>
      </c>
      <c r="AD331">
        <v>3.38834626762922</v>
      </c>
      <c r="AE331">
        <v>0.81934050222441601</v>
      </c>
      <c r="AF331">
        <v>39.15</v>
      </c>
      <c r="AG331">
        <v>0.31087460374164599</v>
      </c>
      <c r="AH331">
        <v>34.491999999999997</v>
      </c>
      <c r="AI331">
        <v>4.07107477725339</v>
      </c>
      <c r="AJ331">
        <v>-29120.324000000001</v>
      </c>
      <c r="AK331">
        <v>0.31010601879592598</v>
      </c>
      <c r="AL331">
        <v>42459997.001999997</v>
      </c>
      <c r="AM331">
        <v>3440.3216312499999</v>
      </c>
    </row>
    <row r="332" spans="1:39" ht="15" x14ac:dyDescent="0.25">
      <c r="A332" t="s">
        <v>506</v>
      </c>
      <c r="B332">
        <v>363378.1</v>
      </c>
      <c r="C332">
        <v>0.48364544286676697</v>
      </c>
      <c r="D332">
        <v>191142.7</v>
      </c>
      <c r="E332">
        <v>5.7002361304304798E-4</v>
      </c>
      <c r="F332">
        <v>0.76124505608899695</v>
      </c>
      <c r="G332">
        <v>110.35</v>
      </c>
      <c r="H332">
        <v>55.798499999999997</v>
      </c>
      <c r="I332">
        <v>0.53949999999999998</v>
      </c>
      <c r="J332">
        <v>27.776</v>
      </c>
      <c r="K332">
        <v>11382.841666345201</v>
      </c>
      <c r="L332">
        <v>2136.0936439000002</v>
      </c>
      <c r="M332">
        <v>2439.7047958479102</v>
      </c>
      <c r="N332">
        <v>0.147877244755655</v>
      </c>
      <c r="O332">
        <v>0.111001094557398</v>
      </c>
      <c r="P332">
        <v>1.36553471020794E-2</v>
      </c>
      <c r="Q332">
        <v>9966.2941903385108</v>
      </c>
      <c r="R332">
        <v>130.398</v>
      </c>
      <c r="S332">
        <v>65396.369863801599</v>
      </c>
      <c r="T332">
        <v>14.818095369560901</v>
      </c>
      <c r="U332">
        <v>16.381337473734298</v>
      </c>
      <c r="V332">
        <v>13.444000000000001</v>
      </c>
      <c r="W332">
        <v>158.88825081077101</v>
      </c>
      <c r="X332">
        <v>0.11661425897059401</v>
      </c>
      <c r="Y332">
        <v>0.164279697623881</v>
      </c>
      <c r="Z332">
        <v>0.28557366251536498</v>
      </c>
      <c r="AA332">
        <v>151.75750881789301</v>
      </c>
      <c r="AB332">
        <v>6.4620590696343596</v>
      </c>
      <c r="AC332">
        <v>1.22855311709274</v>
      </c>
      <c r="AD332">
        <v>2.8914962122293</v>
      </c>
      <c r="AE332">
        <v>1.18314052427851</v>
      </c>
      <c r="AF332">
        <v>56.05</v>
      </c>
      <c r="AG332">
        <v>0.12753700451130601</v>
      </c>
      <c r="AH332">
        <v>15.5825</v>
      </c>
      <c r="AI332">
        <v>3.5218638109959901</v>
      </c>
      <c r="AJ332">
        <v>35889.2659999998</v>
      </c>
      <c r="AK332">
        <v>0.404876912802839</v>
      </c>
      <c r="AL332">
        <v>24314815.732999999</v>
      </c>
      <c r="AM332">
        <v>2136.0936439000002</v>
      </c>
    </row>
    <row r="333" spans="1:39" ht="15" x14ac:dyDescent="0.25">
      <c r="A333" t="s">
        <v>507</v>
      </c>
      <c r="B333">
        <v>2723486.5</v>
      </c>
      <c r="C333">
        <v>0.37945950254215</v>
      </c>
      <c r="D333">
        <v>1989039.1</v>
      </c>
      <c r="E333">
        <v>4.1521902641949403E-3</v>
      </c>
      <c r="F333">
        <v>0.79830501265946197</v>
      </c>
      <c r="G333">
        <v>184.85</v>
      </c>
      <c r="H333">
        <v>124.7655</v>
      </c>
      <c r="I333">
        <v>7.6535000000000002</v>
      </c>
      <c r="J333">
        <v>-5.8055000000000003</v>
      </c>
      <c r="K333">
        <v>13147.3345311007</v>
      </c>
      <c r="L333">
        <v>6420.6550194499996</v>
      </c>
      <c r="M333">
        <v>7630.8959095070104</v>
      </c>
      <c r="N333">
        <v>0.166847840618256</v>
      </c>
      <c r="O333">
        <v>0.12715353945615601</v>
      </c>
      <c r="P333">
        <v>4.2700135549952799E-2</v>
      </c>
      <c r="Q333">
        <v>11062.2003563607</v>
      </c>
      <c r="R333">
        <v>395.75299999999999</v>
      </c>
      <c r="S333">
        <v>78150.035524683306</v>
      </c>
      <c r="T333">
        <v>15.656356363691501</v>
      </c>
      <c r="U333">
        <v>16.223894751145298</v>
      </c>
      <c r="V333">
        <v>38.917499999999997</v>
      </c>
      <c r="W333">
        <v>164.98117863300601</v>
      </c>
      <c r="X333">
        <v>0.117264537463489</v>
      </c>
      <c r="Y333">
        <v>0.152436651436475</v>
      </c>
      <c r="Z333">
        <v>0.27515653106241</v>
      </c>
      <c r="AA333">
        <v>153.30203803479199</v>
      </c>
      <c r="AB333">
        <v>6.6199432408530097</v>
      </c>
      <c r="AC333">
        <v>1.13127959223793</v>
      </c>
      <c r="AD333">
        <v>3.70712099213705</v>
      </c>
      <c r="AE333">
        <v>0.57726004173732604</v>
      </c>
      <c r="AF333">
        <v>28.4</v>
      </c>
      <c r="AG333">
        <v>0.23177412001036601</v>
      </c>
      <c r="AH333">
        <v>49.258947368421097</v>
      </c>
      <c r="AI333">
        <v>3.8501156148115001</v>
      </c>
      <c r="AJ333">
        <v>-106457.19</v>
      </c>
      <c r="AK333">
        <v>0.2931112332636</v>
      </c>
      <c r="AL333">
        <v>84414499.449499995</v>
      </c>
      <c r="AM333">
        <v>6420.6550194499996</v>
      </c>
    </row>
    <row r="334" spans="1:39" ht="15" x14ac:dyDescent="0.25">
      <c r="A334" t="s">
        <v>508</v>
      </c>
      <c r="B334">
        <v>183662.55</v>
      </c>
      <c r="C334">
        <v>0.43009087053782802</v>
      </c>
      <c r="D334">
        <v>142958.29999999999</v>
      </c>
      <c r="E334">
        <v>1.08235945551561E-3</v>
      </c>
      <c r="F334">
        <v>0.71220657465172299</v>
      </c>
      <c r="G334">
        <v>52.4</v>
      </c>
      <c r="H334">
        <v>35.82</v>
      </c>
      <c r="I334">
        <v>0.65</v>
      </c>
      <c r="J334">
        <v>88.826499999999996</v>
      </c>
      <c r="K334">
        <v>11904.558424027</v>
      </c>
      <c r="L334">
        <v>1044.7573825500001</v>
      </c>
      <c r="M334">
        <v>1200.52287396214</v>
      </c>
      <c r="N334">
        <v>0.22765431742581399</v>
      </c>
      <c r="O334">
        <v>0.116544135302315</v>
      </c>
      <c r="P334">
        <v>6.1610044662134301E-3</v>
      </c>
      <c r="Q334">
        <v>10359.965286169299</v>
      </c>
      <c r="R334">
        <v>68.203999999999994</v>
      </c>
      <c r="S334">
        <v>63109.773664301203</v>
      </c>
      <c r="T334">
        <v>17.283443786288199</v>
      </c>
      <c r="U334">
        <v>15.318124780804601</v>
      </c>
      <c r="V334">
        <v>9.0685000000000002</v>
      </c>
      <c r="W334">
        <v>115.207298070243</v>
      </c>
      <c r="X334">
        <v>0.115467931846277</v>
      </c>
      <c r="Y334">
        <v>0.157579273205746</v>
      </c>
      <c r="Z334">
        <v>0.28058095974966402</v>
      </c>
      <c r="AA334">
        <v>171.294075532829</v>
      </c>
      <c r="AB334">
        <v>6.4765667276204404</v>
      </c>
      <c r="AC334">
        <v>1.17410894567664</v>
      </c>
      <c r="AD334">
        <v>3.31542705034484</v>
      </c>
      <c r="AE334">
        <v>1.0989864180068001</v>
      </c>
      <c r="AF334">
        <v>42.4</v>
      </c>
      <c r="AG334">
        <v>0.155323787988081</v>
      </c>
      <c r="AH334">
        <v>7.1764999999999999</v>
      </c>
      <c r="AI334">
        <v>3.2391067799508</v>
      </c>
      <c r="AJ334">
        <v>25044.174999999999</v>
      </c>
      <c r="AK334">
        <v>0.44929410518988899</v>
      </c>
      <c r="AL334">
        <v>12437375.2995</v>
      </c>
      <c r="AM334">
        <v>1044.7573825500001</v>
      </c>
    </row>
    <row r="335" spans="1:39" ht="15" x14ac:dyDescent="0.25">
      <c r="A335" t="s">
        <v>509</v>
      </c>
      <c r="B335">
        <v>1088323.3999999999</v>
      </c>
      <c r="C335">
        <v>0.44383017578211498</v>
      </c>
      <c r="D335">
        <v>1031450.5</v>
      </c>
      <c r="E335">
        <v>2.5665694178330701E-3</v>
      </c>
      <c r="F335">
        <v>0.66123777771376002</v>
      </c>
      <c r="G335">
        <v>67.6666666666667</v>
      </c>
      <c r="H335">
        <v>38.3855</v>
      </c>
      <c r="I335">
        <v>3.25</v>
      </c>
      <c r="J335">
        <v>44.09</v>
      </c>
      <c r="K335">
        <v>12245.075786191101</v>
      </c>
      <c r="L335">
        <v>1318.00587655</v>
      </c>
      <c r="M335">
        <v>1555.5261081271301</v>
      </c>
      <c r="N335">
        <v>0.27554714748361903</v>
      </c>
      <c r="O335">
        <v>0.13430573816055699</v>
      </c>
      <c r="P335">
        <v>2.7101533183979602E-3</v>
      </c>
      <c r="Q335">
        <v>10375.320453111301</v>
      </c>
      <c r="R335">
        <v>87.28</v>
      </c>
      <c r="S335">
        <v>60189.928145050399</v>
      </c>
      <c r="T335">
        <v>15.628437213565499</v>
      </c>
      <c r="U335">
        <v>15.1008922611137</v>
      </c>
      <c r="V335">
        <v>11.192</v>
      </c>
      <c r="W335">
        <v>117.763212701036</v>
      </c>
      <c r="X335">
        <v>0.114509294412611</v>
      </c>
      <c r="Y335">
        <v>0.16768844077668901</v>
      </c>
      <c r="Z335">
        <v>0.28795734406175899</v>
      </c>
      <c r="AA335">
        <v>172.67415422738901</v>
      </c>
      <c r="AB335">
        <v>6.5201514002097198</v>
      </c>
      <c r="AC335">
        <v>1.32184374403384</v>
      </c>
      <c r="AD335">
        <v>3.2865914817526898</v>
      </c>
      <c r="AE335">
        <v>1.2639836337774699</v>
      </c>
      <c r="AF335">
        <v>84.05</v>
      </c>
      <c r="AG335">
        <v>8.6857765508178003E-2</v>
      </c>
      <c r="AH335">
        <v>6.0804999999999998</v>
      </c>
      <c r="AI335">
        <v>3.2221238704410702</v>
      </c>
      <c r="AJ335">
        <v>33394.648500000098</v>
      </c>
      <c r="AK335">
        <v>0.43980898996495699</v>
      </c>
      <c r="AL335">
        <v>16139081.845000001</v>
      </c>
      <c r="AM335">
        <v>1318.00587655</v>
      </c>
    </row>
    <row r="336" spans="1:39" ht="15" x14ac:dyDescent="0.25">
      <c r="A336" t="s">
        <v>510</v>
      </c>
      <c r="B336">
        <v>1137904.8999999999</v>
      </c>
      <c r="C336">
        <v>0.33797077901623102</v>
      </c>
      <c r="D336">
        <v>1017560.8</v>
      </c>
      <c r="E336">
        <v>2.6821545400425202E-3</v>
      </c>
      <c r="F336">
        <v>0.792310946205105</v>
      </c>
      <c r="G336">
        <v>156.052631578947</v>
      </c>
      <c r="H336">
        <v>75.104500000000002</v>
      </c>
      <c r="I336">
        <v>0.25</v>
      </c>
      <c r="J336">
        <v>-35.261000000000003</v>
      </c>
      <c r="K336">
        <v>12646.750876432099</v>
      </c>
      <c r="L336">
        <v>3876.0416160999998</v>
      </c>
      <c r="M336">
        <v>4497.0360251704196</v>
      </c>
      <c r="N336">
        <v>0.113019495477135</v>
      </c>
      <c r="O336">
        <v>0.114560056477614</v>
      </c>
      <c r="P336">
        <v>1.5074437077068899E-2</v>
      </c>
      <c r="Q336">
        <v>10900.364691573101</v>
      </c>
      <c r="R336">
        <v>238.4915</v>
      </c>
      <c r="S336">
        <v>74141.216804372496</v>
      </c>
      <c r="T336">
        <v>15.357360744512899</v>
      </c>
      <c r="U336">
        <v>16.252326041389299</v>
      </c>
      <c r="V336">
        <v>23.837</v>
      </c>
      <c r="W336">
        <v>162.606100436297</v>
      </c>
      <c r="X336">
        <v>0.11684035082029499</v>
      </c>
      <c r="Y336">
        <v>0.154333556160971</v>
      </c>
      <c r="Z336">
        <v>0.27580953749527998</v>
      </c>
      <c r="AA336">
        <v>157.35220629898001</v>
      </c>
      <c r="AB336">
        <v>6.76592618310071</v>
      </c>
      <c r="AC336">
        <v>1.22775518495789</v>
      </c>
      <c r="AD336">
        <v>3.36958299646321</v>
      </c>
      <c r="AE336">
        <v>0.79513955685824</v>
      </c>
      <c r="AF336">
        <v>36.950000000000003</v>
      </c>
      <c r="AG336">
        <v>0.28771678733205502</v>
      </c>
      <c r="AH336">
        <v>39.281578947368402</v>
      </c>
      <c r="AI336">
        <v>3.96338773777808</v>
      </c>
      <c r="AJ336">
        <v>-21566.262000000101</v>
      </c>
      <c r="AK336">
        <v>0.33094401578393301</v>
      </c>
      <c r="AL336">
        <v>49019332.705499999</v>
      </c>
      <c r="AM336">
        <v>3876.0416160999998</v>
      </c>
    </row>
    <row r="337" spans="1:39" ht="15" x14ac:dyDescent="0.25">
      <c r="A337" t="s">
        <v>511</v>
      </c>
      <c r="B337">
        <v>838137.35</v>
      </c>
      <c r="C337">
        <v>0.43396632062927498</v>
      </c>
      <c r="D337">
        <v>783935.6</v>
      </c>
      <c r="E337">
        <v>6.7385525296789301E-3</v>
      </c>
      <c r="F337">
        <v>0.66355036552421998</v>
      </c>
      <c r="G337">
        <v>64.8</v>
      </c>
      <c r="H337">
        <v>44.960999999999999</v>
      </c>
      <c r="I337">
        <v>3.9740000000000002</v>
      </c>
      <c r="J337">
        <v>-27.858000000000001</v>
      </c>
      <c r="K337">
        <v>12884.5135098786</v>
      </c>
      <c r="L337">
        <v>1511.2023936000001</v>
      </c>
      <c r="M337">
        <v>1919.67547226442</v>
      </c>
      <c r="N337">
        <v>0.58429987253164695</v>
      </c>
      <c r="O337">
        <v>0.16415529756344599</v>
      </c>
      <c r="P337">
        <v>1.18787897478354E-3</v>
      </c>
      <c r="Q337">
        <v>10142.916309459401</v>
      </c>
      <c r="R337">
        <v>106.3805</v>
      </c>
      <c r="S337">
        <v>56683.380050855201</v>
      </c>
      <c r="T337">
        <v>14.819915304026599</v>
      </c>
      <c r="U337">
        <v>14.205633491100301</v>
      </c>
      <c r="V337">
        <v>13.2835</v>
      </c>
      <c r="W337">
        <v>113.76537761885</v>
      </c>
      <c r="X337">
        <v>0.107622885517068</v>
      </c>
      <c r="Y337">
        <v>0.20252185493467401</v>
      </c>
      <c r="Z337">
        <v>0.31298201350798499</v>
      </c>
      <c r="AA337">
        <v>192.44583070517501</v>
      </c>
      <c r="AB337">
        <v>6.9812800619342399</v>
      </c>
      <c r="AC337">
        <v>1.29279362887459</v>
      </c>
      <c r="AD337">
        <v>3.58753250928567</v>
      </c>
      <c r="AE337">
        <v>1.4806571797781001</v>
      </c>
      <c r="AF337">
        <v>179.15</v>
      </c>
      <c r="AG337">
        <v>6.9631300443398395E-2</v>
      </c>
      <c r="AH337">
        <v>3.7050000000000001</v>
      </c>
      <c r="AI337">
        <v>3.34465119864785</v>
      </c>
      <c r="AJ337">
        <v>12083.781499999899</v>
      </c>
      <c r="AK337">
        <v>0.48099759853518398</v>
      </c>
      <c r="AL337">
        <v>19471107.656500001</v>
      </c>
      <c r="AM337">
        <v>1511.2023936000001</v>
      </c>
    </row>
    <row r="338" spans="1:39" ht="15" x14ac:dyDescent="0.25">
      <c r="A338" t="s">
        <v>512</v>
      </c>
      <c r="B338">
        <v>1969175.2</v>
      </c>
      <c r="C338">
        <v>0.39713869822296499</v>
      </c>
      <c r="D338">
        <v>1764712.55</v>
      </c>
      <c r="E338">
        <v>2.1227610701963001E-3</v>
      </c>
      <c r="F338">
        <v>0.72185501853519096</v>
      </c>
      <c r="G338">
        <v>69.947368421052602</v>
      </c>
      <c r="H338">
        <v>119.5355</v>
      </c>
      <c r="I338">
        <v>11.7865</v>
      </c>
      <c r="J338">
        <v>19.639500000000002</v>
      </c>
      <c r="K338">
        <v>13283.748346259699</v>
      </c>
      <c r="L338">
        <v>2402.8324236499998</v>
      </c>
      <c r="M338">
        <v>3044.00967385988</v>
      </c>
      <c r="N338">
        <v>0.48158732804687499</v>
      </c>
      <c r="O338">
        <v>0.14755724332261799</v>
      </c>
      <c r="P338">
        <v>5.5808510106709397E-2</v>
      </c>
      <c r="Q338">
        <v>10485.716096140501</v>
      </c>
      <c r="R338">
        <v>167.404</v>
      </c>
      <c r="S338">
        <v>69421.474908007003</v>
      </c>
      <c r="T338">
        <v>14.811772717497799</v>
      </c>
      <c r="U338">
        <v>14.3534946814294</v>
      </c>
      <c r="V338">
        <v>20.100999999999999</v>
      </c>
      <c r="W338">
        <v>119.53795451221301</v>
      </c>
      <c r="X338">
        <v>0.11949005298818099</v>
      </c>
      <c r="Y338">
        <v>0.151416212603005</v>
      </c>
      <c r="Z338">
        <v>0.27723557599345999</v>
      </c>
      <c r="AA338">
        <v>180.795025788814</v>
      </c>
      <c r="AB338">
        <v>6.3380318523438604</v>
      </c>
      <c r="AC338">
        <v>1.11236805889414</v>
      </c>
      <c r="AD338">
        <v>3.1171953326750601</v>
      </c>
      <c r="AE338">
        <v>0.54574354247354595</v>
      </c>
      <c r="AF338">
        <v>15.85</v>
      </c>
      <c r="AG338">
        <v>0.10111196686292399</v>
      </c>
      <c r="AH338">
        <v>25.2573684210526</v>
      </c>
      <c r="AI338">
        <v>3.1354105680656299</v>
      </c>
      <c r="AJ338">
        <v>12436.651</v>
      </c>
      <c r="AK338">
        <v>0.35833913360506098</v>
      </c>
      <c r="AL338">
        <v>31918621.234000001</v>
      </c>
      <c r="AM338">
        <v>2402.8324236499998</v>
      </c>
    </row>
    <row r="339" spans="1:39" ht="15" x14ac:dyDescent="0.25">
      <c r="A339" t="s">
        <v>513</v>
      </c>
      <c r="B339">
        <v>2936982.1</v>
      </c>
      <c r="C339">
        <v>0.37827551671144199</v>
      </c>
      <c r="D339">
        <v>2213311.2999999998</v>
      </c>
      <c r="E339">
        <v>2.6544068660313601E-3</v>
      </c>
      <c r="F339">
        <v>0.79450461719143195</v>
      </c>
      <c r="G339">
        <v>210.4</v>
      </c>
      <c r="H339">
        <v>114.00449999999999</v>
      </c>
      <c r="I339">
        <v>1.0660000000000001</v>
      </c>
      <c r="J339">
        <v>-7.4660000000000002</v>
      </c>
      <c r="K339">
        <v>13194.653699546599</v>
      </c>
      <c r="L339">
        <v>6244.2252527500004</v>
      </c>
      <c r="M339">
        <v>7400.0623692681902</v>
      </c>
      <c r="N339">
        <v>0.14238514067192601</v>
      </c>
      <c r="O339">
        <v>0.122953390120236</v>
      </c>
      <c r="P339">
        <v>4.80749825236996E-2</v>
      </c>
      <c r="Q339">
        <v>11133.7426254892</v>
      </c>
      <c r="R339">
        <v>380.56799999999998</v>
      </c>
      <c r="S339">
        <v>78750.147956475601</v>
      </c>
      <c r="T339">
        <v>15.7313541863741</v>
      </c>
      <c r="U339">
        <v>16.407646603892101</v>
      </c>
      <c r="V339">
        <v>35.853999999999999</v>
      </c>
      <c r="W339">
        <v>174.157004873933</v>
      </c>
      <c r="X339">
        <v>0.115050300838166</v>
      </c>
      <c r="Y339">
        <v>0.153736821099001</v>
      </c>
      <c r="Z339">
        <v>0.27375313436626902</v>
      </c>
      <c r="AA339">
        <v>151.63160547147399</v>
      </c>
      <c r="AB339">
        <v>6.9030788857967904</v>
      </c>
      <c r="AC339">
        <v>1.1726056790617101</v>
      </c>
      <c r="AD339">
        <v>3.6267391280239698</v>
      </c>
      <c r="AE339">
        <v>0.59130966573042798</v>
      </c>
      <c r="AF339">
        <v>27.35</v>
      </c>
      <c r="AG339">
        <v>0.22210527889170001</v>
      </c>
      <c r="AH339">
        <v>57.456842105263199</v>
      </c>
      <c r="AI339">
        <v>3.96517943965046</v>
      </c>
      <c r="AJ339">
        <v>-108908.1735</v>
      </c>
      <c r="AK339">
        <v>0.31053603384831002</v>
      </c>
      <c r="AL339">
        <v>82390389.832000002</v>
      </c>
      <c r="AM339">
        <v>6244.2252527500004</v>
      </c>
    </row>
    <row r="340" spans="1:39" ht="15" x14ac:dyDescent="0.25">
      <c r="A340" t="s">
        <v>514</v>
      </c>
      <c r="B340">
        <v>3314856.05</v>
      </c>
      <c r="C340">
        <v>0.471481120553773</v>
      </c>
      <c r="D340">
        <v>3063908.75</v>
      </c>
      <c r="E340">
        <v>1.9744122240357501E-3</v>
      </c>
      <c r="F340">
        <v>0.73521061103919905</v>
      </c>
      <c r="G340">
        <v>150.947368421053</v>
      </c>
      <c r="H340">
        <v>478.73500000000001</v>
      </c>
      <c r="I340">
        <v>78.304000000000002</v>
      </c>
      <c r="J340">
        <v>-1.4310000000001</v>
      </c>
      <c r="K340">
        <v>12717.312418792701</v>
      </c>
      <c r="L340">
        <v>6445.3486639499997</v>
      </c>
      <c r="M340">
        <v>8372.8257929799802</v>
      </c>
      <c r="N340">
        <v>0.55346359555416502</v>
      </c>
      <c r="O340">
        <v>0.16394880869057599</v>
      </c>
      <c r="P340">
        <v>8.0235605769862106E-2</v>
      </c>
      <c r="Q340">
        <v>9789.7071591079693</v>
      </c>
      <c r="R340">
        <v>418.86750000000001</v>
      </c>
      <c r="S340">
        <v>69134.854332217205</v>
      </c>
      <c r="T340">
        <v>14.1785886945156</v>
      </c>
      <c r="U340">
        <v>15.387559703128099</v>
      </c>
      <c r="V340">
        <v>41.807000000000002</v>
      </c>
      <c r="W340">
        <v>154.16912631736301</v>
      </c>
      <c r="X340">
        <v>0.116857173454731</v>
      </c>
      <c r="Y340">
        <v>0.15478752989046801</v>
      </c>
      <c r="Z340">
        <v>0.27555607863187398</v>
      </c>
      <c r="AA340">
        <v>138.85538962472799</v>
      </c>
      <c r="AB340">
        <v>6.9181006912623104</v>
      </c>
      <c r="AC340">
        <v>1.1333886289550701</v>
      </c>
      <c r="AD340">
        <v>3.7900600505222801</v>
      </c>
      <c r="AE340">
        <v>0.533044092758171</v>
      </c>
      <c r="AF340">
        <v>30.6</v>
      </c>
      <c r="AG340">
        <v>9.4147126117227198E-2</v>
      </c>
      <c r="AH340">
        <v>38.3888888888889</v>
      </c>
      <c r="AI340">
        <v>3.3832768049016799</v>
      </c>
      <c r="AJ340">
        <v>-43188.890000000101</v>
      </c>
      <c r="AK340">
        <v>0.38554336133710299</v>
      </c>
      <c r="AL340">
        <v>81967512.607500002</v>
      </c>
      <c r="AM340">
        <v>6445.3486639499997</v>
      </c>
    </row>
    <row r="341" spans="1:39" ht="15" x14ac:dyDescent="0.25">
      <c r="A341" t="s">
        <v>515</v>
      </c>
      <c r="B341">
        <v>895913.45</v>
      </c>
      <c r="C341">
        <v>0.32786474407810301</v>
      </c>
      <c r="D341">
        <v>935334</v>
      </c>
      <c r="E341">
        <v>1.22402727638463E-2</v>
      </c>
      <c r="F341">
        <v>0.79638789920550601</v>
      </c>
      <c r="G341">
        <v>188.833333333333</v>
      </c>
      <c r="H341">
        <v>143.1885</v>
      </c>
      <c r="I341">
        <v>9.7394999999999996</v>
      </c>
      <c r="J341">
        <v>-31.608000000000001</v>
      </c>
      <c r="K341">
        <v>12511.1973163886</v>
      </c>
      <c r="L341">
        <v>5500.2648614500004</v>
      </c>
      <c r="M341">
        <v>6655.9215625297002</v>
      </c>
      <c r="N341">
        <v>0.24054077089502501</v>
      </c>
      <c r="O341">
        <v>0.143375402987795</v>
      </c>
      <c r="P341">
        <v>1.7104073689134899E-2</v>
      </c>
      <c r="Q341">
        <v>10338.8987276235</v>
      </c>
      <c r="R341">
        <v>345.76400000000001</v>
      </c>
      <c r="S341">
        <v>72630.877265996503</v>
      </c>
      <c r="T341">
        <v>15.2728450619498</v>
      </c>
      <c r="U341">
        <v>15.907569502464099</v>
      </c>
      <c r="V341">
        <v>34.4285</v>
      </c>
      <c r="W341">
        <v>159.759061865896</v>
      </c>
      <c r="X341">
        <v>0.12123768950965599</v>
      </c>
      <c r="Y341">
        <v>0.15453343719121099</v>
      </c>
      <c r="Z341">
        <v>0.283999118431289</v>
      </c>
      <c r="AA341">
        <v>1356.25346013491</v>
      </c>
      <c r="AB341">
        <v>0.75774551316425898</v>
      </c>
      <c r="AC341">
        <v>0.126889163860748</v>
      </c>
      <c r="AD341">
        <v>0.41439821484712003</v>
      </c>
      <c r="AE341">
        <v>0.73899763568168897</v>
      </c>
      <c r="AF341">
        <v>28.65</v>
      </c>
      <c r="AG341">
        <v>8.5429575560557094E-2</v>
      </c>
      <c r="AH341">
        <v>53.255499999999998</v>
      </c>
      <c r="AI341">
        <v>3.21114553041452</v>
      </c>
      <c r="AJ341">
        <v>-36125.348000000202</v>
      </c>
      <c r="AK341">
        <v>0.36371824213193898</v>
      </c>
      <c r="AL341">
        <v>68814898.974000007</v>
      </c>
      <c r="AM341">
        <v>5500.2648614500004</v>
      </c>
    </row>
    <row r="342" spans="1:39" ht="15" x14ac:dyDescent="0.25">
      <c r="A342" t="s">
        <v>516</v>
      </c>
      <c r="B342">
        <v>1226665.1499999999</v>
      </c>
      <c r="C342">
        <v>0.40986487960802898</v>
      </c>
      <c r="D342">
        <v>1111497.8</v>
      </c>
      <c r="E342">
        <v>3.2351122371922698E-3</v>
      </c>
      <c r="F342">
        <v>0.72881564068898697</v>
      </c>
      <c r="G342">
        <v>123.947368421053</v>
      </c>
      <c r="H342">
        <v>78.882499999999993</v>
      </c>
      <c r="I342">
        <v>1.4279999999999999</v>
      </c>
      <c r="J342">
        <v>63.455499999999901</v>
      </c>
      <c r="K342">
        <v>11464.2179717033</v>
      </c>
      <c r="L342">
        <v>2578.5448580500001</v>
      </c>
      <c r="M342">
        <v>3121.9461872750699</v>
      </c>
      <c r="N342">
        <v>0.34791394667782999</v>
      </c>
      <c r="O342">
        <v>0.153417541046451</v>
      </c>
      <c r="P342">
        <v>6.4011678324969196E-3</v>
      </c>
      <c r="Q342">
        <v>9468.7731720006905</v>
      </c>
      <c r="R342">
        <v>154.45050000000001</v>
      </c>
      <c r="S342">
        <v>65566.244401928096</v>
      </c>
      <c r="T342">
        <v>15.1838291232466</v>
      </c>
      <c r="U342">
        <v>16.694959602267399</v>
      </c>
      <c r="V342">
        <v>17.757999999999999</v>
      </c>
      <c r="W342">
        <v>145.20468848124801</v>
      </c>
      <c r="X342">
        <v>0.11255045610874601</v>
      </c>
      <c r="Y342">
        <v>0.165008632573344</v>
      </c>
      <c r="Z342">
        <v>0.282430581829204</v>
      </c>
      <c r="AA342">
        <v>156.45318278662199</v>
      </c>
      <c r="AB342">
        <v>6.4014026357788802</v>
      </c>
      <c r="AC342">
        <v>1.27815387155198</v>
      </c>
      <c r="AD342">
        <v>3.3322024740621798</v>
      </c>
      <c r="AE342">
        <v>1.3253583127236901</v>
      </c>
      <c r="AF342">
        <v>78.25</v>
      </c>
      <c r="AG342">
        <v>7.5069569561470303E-2</v>
      </c>
      <c r="AH342">
        <v>14.429</v>
      </c>
      <c r="AI342">
        <v>3.4087228829452099</v>
      </c>
      <c r="AJ342">
        <v>26629.933499999901</v>
      </c>
      <c r="AK342">
        <v>0.41909382295542302</v>
      </c>
      <c r="AL342">
        <v>29561000.302499998</v>
      </c>
      <c r="AM342">
        <v>2578.5448580500001</v>
      </c>
    </row>
    <row r="343" spans="1:39" ht="15" x14ac:dyDescent="0.25">
      <c r="A343" t="s">
        <v>517</v>
      </c>
      <c r="B343">
        <v>944222.95</v>
      </c>
      <c r="C343">
        <v>0.35780805659675202</v>
      </c>
      <c r="D343">
        <v>785820.4</v>
      </c>
      <c r="E343">
        <v>4.33168840640043E-3</v>
      </c>
      <c r="F343">
        <v>0.74142817935416205</v>
      </c>
      <c r="G343">
        <v>111.833333333333</v>
      </c>
      <c r="H343">
        <v>69.877499999999998</v>
      </c>
      <c r="I343">
        <v>0.48199999999999998</v>
      </c>
      <c r="J343">
        <v>-12.72</v>
      </c>
      <c r="K343">
        <v>11105.2708749908</v>
      </c>
      <c r="L343">
        <v>2699.9500168</v>
      </c>
      <c r="M343">
        <v>3199.5512912893701</v>
      </c>
      <c r="N343">
        <v>0.21936268342550999</v>
      </c>
      <c r="O343">
        <v>0.13606364685054601</v>
      </c>
      <c r="P343">
        <v>1.45472290989117E-2</v>
      </c>
      <c r="Q343">
        <v>9371.2128844845192</v>
      </c>
      <c r="R343">
        <v>161.09950000000001</v>
      </c>
      <c r="S343">
        <v>65919.637255236696</v>
      </c>
      <c r="T343">
        <v>14.6425035459452</v>
      </c>
      <c r="U343">
        <v>16.759518290249201</v>
      </c>
      <c r="V343">
        <v>18.002500000000001</v>
      </c>
      <c r="W343">
        <v>149.97639310095801</v>
      </c>
      <c r="X343">
        <v>0.113024123170408</v>
      </c>
      <c r="Y343">
        <v>0.15997925840731</v>
      </c>
      <c r="Z343">
        <v>0.27757552403970798</v>
      </c>
      <c r="AA343">
        <v>150.34943146137101</v>
      </c>
      <c r="AB343">
        <v>6.2035977966474798</v>
      </c>
      <c r="AC343">
        <v>1.2157938487586499</v>
      </c>
      <c r="AD343">
        <v>3.0547373557330899</v>
      </c>
      <c r="AE343">
        <v>1.04951202276351</v>
      </c>
      <c r="AF343">
        <v>33.25</v>
      </c>
      <c r="AG343">
        <v>7.1424465907693094E-2</v>
      </c>
      <c r="AH343">
        <v>31.153500000000001</v>
      </c>
      <c r="AI343">
        <v>3.1076392958219499</v>
      </c>
      <c r="AJ343">
        <v>37976.820999999902</v>
      </c>
      <c r="AK343">
        <v>0.37726665485399002</v>
      </c>
      <c r="AL343">
        <v>29983676.285500001</v>
      </c>
      <c r="AM343">
        <v>2699.9500168</v>
      </c>
    </row>
    <row r="344" spans="1:39" ht="15" x14ac:dyDescent="0.25">
      <c r="A344" t="s">
        <v>518</v>
      </c>
      <c r="B344">
        <v>293854.5</v>
      </c>
      <c r="C344">
        <v>0.64611519310683396</v>
      </c>
      <c r="D344">
        <v>612906.05000000005</v>
      </c>
      <c r="E344">
        <v>2.4358992129675798E-3</v>
      </c>
      <c r="F344">
        <v>0.66443127340603803</v>
      </c>
      <c r="G344">
        <v>31.3</v>
      </c>
      <c r="H344">
        <v>12.670500000000001</v>
      </c>
      <c r="I344">
        <v>0</v>
      </c>
      <c r="J344">
        <v>32.012</v>
      </c>
      <c r="K344">
        <v>13744.038203403799</v>
      </c>
      <c r="L344">
        <v>595.38755519999995</v>
      </c>
      <c r="M344">
        <v>697.25197696239104</v>
      </c>
      <c r="N344">
        <v>0.31196039836205203</v>
      </c>
      <c r="O344">
        <v>0.142131774775799</v>
      </c>
      <c r="P344">
        <v>4.2136875856554701E-3</v>
      </c>
      <c r="Q344">
        <v>11736.1148836748</v>
      </c>
      <c r="R344">
        <v>46.970500000000001</v>
      </c>
      <c r="S344">
        <v>57989.216593393699</v>
      </c>
      <c r="T344">
        <v>15.3372861689784</v>
      </c>
      <c r="U344">
        <v>12.675776395822901</v>
      </c>
      <c r="V344">
        <v>7.7869999999999999</v>
      </c>
      <c r="W344">
        <v>76.459169795813494</v>
      </c>
      <c r="X344">
        <v>0.114935655862328</v>
      </c>
      <c r="Y344">
        <v>0.17160822724807401</v>
      </c>
      <c r="Z344">
        <v>0.29566249311748899</v>
      </c>
      <c r="AA344">
        <v>223.55312743359099</v>
      </c>
      <c r="AB344">
        <v>6.2214561713589198</v>
      </c>
      <c r="AC344">
        <v>1.2249875864711499</v>
      </c>
      <c r="AD344">
        <v>2.8188022005886499</v>
      </c>
      <c r="AE344">
        <v>1.2237468761943</v>
      </c>
      <c r="AF344">
        <v>78.55</v>
      </c>
      <c r="AG344">
        <v>0.101341543101413</v>
      </c>
      <c r="AH344">
        <v>2.5514999999999999</v>
      </c>
      <c r="AI344">
        <v>3.57857448111718</v>
      </c>
      <c r="AJ344">
        <v>13836.7495</v>
      </c>
      <c r="AK344">
        <v>0.54404759360120802</v>
      </c>
      <c r="AL344">
        <v>8183029.3044999996</v>
      </c>
      <c r="AM344">
        <v>595.38755519999995</v>
      </c>
    </row>
    <row r="345" spans="1:39" ht="15" x14ac:dyDescent="0.25">
      <c r="A345" t="s">
        <v>519</v>
      </c>
      <c r="B345">
        <v>332144.55</v>
      </c>
      <c r="C345">
        <v>0.61281993843251004</v>
      </c>
      <c r="D345">
        <v>334847.09999999998</v>
      </c>
      <c r="E345">
        <v>1.00403363299092E-3</v>
      </c>
      <c r="F345">
        <v>0.66602021574641701</v>
      </c>
      <c r="G345">
        <v>42.85</v>
      </c>
      <c r="H345">
        <v>15.158947368421099</v>
      </c>
      <c r="I345">
        <v>0.45</v>
      </c>
      <c r="J345">
        <v>45.8825</v>
      </c>
      <c r="K345">
        <v>13246.9854079341</v>
      </c>
      <c r="L345">
        <v>630.80383129999996</v>
      </c>
      <c r="M345">
        <v>738.24859358016704</v>
      </c>
      <c r="N345">
        <v>0.21830631302001099</v>
      </c>
      <c r="O345">
        <v>0.13804435908472901</v>
      </c>
      <c r="P345">
        <v>3.2383249730588599E-3</v>
      </c>
      <c r="Q345">
        <v>11319.018039676899</v>
      </c>
      <c r="R345">
        <v>46.4435</v>
      </c>
      <c r="S345">
        <v>57973.845726527899</v>
      </c>
      <c r="T345">
        <v>17.054054926954301</v>
      </c>
      <c r="U345">
        <v>13.5821768665152</v>
      </c>
      <c r="V345">
        <v>6.1835000000000004</v>
      </c>
      <c r="W345">
        <v>102.014042419342</v>
      </c>
      <c r="X345">
        <v>0.114293975636044</v>
      </c>
      <c r="Y345">
        <v>0.16987315404825501</v>
      </c>
      <c r="Z345">
        <v>0.28931750410106699</v>
      </c>
      <c r="AA345">
        <v>199.12283941132699</v>
      </c>
      <c r="AB345">
        <v>6.4056539918611497</v>
      </c>
      <c r="AC345">
        <v>1.1557322754343</v>
      </c>
      <c r="AD345">
        <v>3.2178072399367998</v>
      </c>
      <c r="AE345">
        <v>1.2619852879984901</v>
      </c>
      <c r="AF345">
        <v>64.75</v>
      </c>
      <c r="AG345">
        <v>0.103371474140502</v>
      </c>
      <c r="AH345">
        <v>3.548</v>
      </c>
      <c r="AI345">
        <v>3.8481096430497601</v>
      </c>
      <c r="AJ345">
        <v>-11729.785</v>
      </c>
      <c r="AK345">
        <v>0.49849491140844299</v>
      </c>
      <c r="AL345">
        <v>8356249.1485000001</v>
      </c>
      <c r="AM345">
        <v>630.80383129999996</v>
      </c>
    </row>
    <row r="346" spans="1:39" ht="15" x14ac:dyDescent="0.25">
      <c r="A346" t="s">
        <v>520</v>
      </c>
      <c r="B346">
        <v>-147751.45000000001</v>
      </c>
      <c r="C346">
        <v>0.57673856211184404</v>
      </c>
      <c r="D346">
        <v>153421.54999999999</v>
      </c>
      <c r="E346">
        <v>1.2986223236841701E-3</v>
      </c>
      <c r="F346">
        <v>0.67264566396455105</v>
      </c>
      <c r="G346">
        <v>36.15</v>
      </c>
      <c r="H346">
        <v>12.776999999999999</v>
      </c>
      <c r="I346">
        <v>0</v>
      </c>
      <c r="J346">
        <v>38.244500000000002</v>
      </c>
      <c r="K346">
        <v>13259.9296568104</v>
      </c>
      <c r="L346">
        <v>630.18180229999996</v>
      </c>
      <c r="M346">
        <v>736.46927793932798</v>
      </c>
      <c r="N346">
        <v>0.265795786055182</v>
      </c>
      <c r="O346">
        <v>0.14220759203601699</v>
      </c>
      <c r="P346">
        <v>3.5811122945211102E-3</v>
      </c>
      <c r="Q346">
        <v>11346.2524776063</v>
      </c>
      <c r="R346">
        <v>48.953499999999998</v>
      </c>
      <c r="S346">
        <v>59031.058443216498</v>
      </c>
      <c r="T346">
        <v>17.058024451775701</v>
      </c>
      <c r="U346">
        <v>12.8730693882971</v>
      </c>
      <c r="V346">
        <v>7.3605</v>
      </c>
      <c r="W346">
        <v>85.616711133754507</v>
      </c>
      <c r="X346">
        <v>0.11451024448333599</v>
      </c>
      <c r="Y346">
        <v>0.168590528438431</v>
      </c>
      <c r="Z346">
        <v>0.29383435920543</v>
      </c>
      <c r="AA346">
        <v>212.45075549843401</v>
      </c>
      <c r="AB346">
        <v>6.0254488559379604</v>
      </c>
      <c r="AC346">
        <v>1.2130063988897699</v>
      </c>
      <c r="AD346">
        <v>2.91230006363784</v>
      </c>
      <c r="AE346">
        <v>1.2736119918905</v>
      </c>
      <c r="AF346">
        <v>79.45</v>
      </c>
      <c r="AG346">
        <v>0.13634732621265</v>
      </c>
      <c r="AH346">
        <v>2.8605</v>
      </c>
      <c r="AI346">
        <v>3.4714035294535899</v>
      </c>
      <c r="AJ346">
        <v>8555.1465000000298</v>
      </c>
      <c r="AK346">
        <v>0.529233960571176</v>
      </c>
      <c r="AL346">
        <v>8356166.3695</v>
      </c>
      <c r="AM346">
        <v>630.18180229999996</v>
      </c>
    </row>
    <row r="347" spans="1:39" ht="15" x14ac:dyDescent="0.25">
      <c r="A347" t="s">
        <v>521</v>
      </c>
      <c r="B347">
        <v>683348.8</v>
      </c>
      <c r="C347">
        <v>0.45549524619317799</v>
      </c>
      <c r="D347">
        <v>639357.55000000005</v>
      </c>
      <c r="E347">
        <v>6.7453374307756004E-4</v>
      </c>
      <c r="F347">
        <v>0.70431649608068703</v>
      </c>
      <c r="G347">
        <v>95</v>
      </c>
      <c r="H347">
        <v>54.365499999999997</v>
      </c>
      <c r="I347">
        <v>2.9529999999999998</v>
      </c>
      <c r="J347">
        <v>46.354500000000002</v>
      </c>
      <c r="K347">
        <v>11827.5447622762</v>
      </c>
      <c r="L347">
        <v>1713.8576404</v>
      </c>
      <c r="M347">
        <v>1981.8435494742801</v>
      </c>
      <c r="N347">
        <v>0.22071820831729799</v>
      </c>
      <c r="O347">
        <v>0.11850005707160099</v>
      </c>
      <c r="P347">
        <v>8.6382307672559708E-3</v>
      </c>
      <c r="Q347">
        <v>10228.2180464635</v>
      </c>
      <c r="R347">
        <v>109.048</v>
      </c>
      <c r="S347">
        <v>64046.363876458097</v>
      </c>
      <c r="T347">
        <v>16.136472012324901</v>
      </c>
      <c r="U347">
        <v>15.716543544127401</v>
      </c>
      <c r="V347">
        <v>11.5555</v>
      </c>
      <c r="W347">
        <v>148.31531655056</v>
      </c>
      <c r="X347">
        <v>0.113460985472269</v>
      </c>
      <c r="Y347">
        <v>0.164812290826439</v>
      </c>
      <c r="Z347">
        <v>0.28296200594509702</v>
      </c>
      <c r="AA347">
        <v>165.926237568734</v>
      </c>
      <c r="AB347">
        <v>6.6796503002472596</v>
      </c>
      <c r="AC347">
        <v>1.18294896209727</v>
      </c>
      <c r="AD347">
        <v>3.1176969866614002</v>
      </c>
      <c r="AE347">
        <v>1.18886767149961</v>
      </c>
      <c r="AF347">
        <v>58.7</v>
      </c>
      <c r="AG347">
        <v>6.6581576033200196E-2</v>
      </c>
      <c r="AH347">
        <v>10.407</v>
      </c>
      <c r="AI347">
        <v>3.28740403300865</v>
      </c>
      <c r="AJ347">
        <v>17986.98</v>
      </c>
      <c r="AK347">
        <v>0.40215011988667598</v>
      </c>
      <c r="AL347">
        <v>20270727.958000001</v>
      </c>
      <c r="AM347">
        <v>1713.8576404</v>
      </c>
    </row>
    <row r="348" spans="1:39" ht="15" x14ac:dyDescent="0.25">
      <c r="A348" t="s">
        <v>522</v>
      </c>
      <c r="B348">
        <v>201599.7</v>
      </c>
      <c r="C348">
        <v>0.55768750791219801</v>
      </c>
      <c r="D348">
        <v>516698.6</v>
      </c>
      <c r="E348">
        <v>3.5578376479072399E-3</v>
      </c>
      <c r="F348">
        <v>0.67721996851833899</v>
      </c>
      <c r="G348">
        <v>34.65</v>
      </c>
      <c r="H348">
        <v>14.688000000000001</v>
      </c>
      <c r="I348">
        <v>0.55000000000000004</v>
      </c>
      <c r="J348">
        <v>20.245999999999999</v>
      </c>
      <c r="K348">
        <v>13772.0097943775</v>
      </c>
      <c r="L348">
        <v>681.210419</v>
      </c>
      <c r="M348">
        <v>806.47412644589895</v>
      </c>
      <c r="N348">
        <v>0.31035639312498497</v>
      </c>
      <c r="O348">
        <v>0.14717977449196901</v>
      </c>
      <c r="P348">
        <v>3.2046341910105199E-3</v>
      </c>
      <c r="Q348">
        <v>11632.9045841117</v>
      </c>
      <c r="R348">
        <v>53.262</v>
      </c>
      <c r="S348">
        <v>59321.128459314299</v>
      </c>
      <c r="T348">
        <v>16.218880252337499</v>
      </c>
      <c r="U348">
        <v>12.789801716045201</v>
      </c>
      <c r="V348">
        <v>7.9</v>
      </c>
      <c r="W348">
        <v>86.229166962025303</v>
      </c>
      <c r="X348">
        <v>0.11514490262103901</v>
      </c>
      <c r="Y348">
        <v>0.17151739472886199</v>
      </c>
      <c r="Z348">
        <v>0.293103957512448</v>
      </c>
      <c r="AA348">
        <v>218.16812522945301</v>
      </c>
      <c r="AB348">
        <v>6.3179424990445296</v>
      </c>
      <c r="AC348">
        <v>1.32485517271078</v>
      </c>
      <c r="AD348">
        <v>2.9465968076631199</v>
      </c>
      <c r="AE348">
        <v>1.1844219389623001</v>
      </c>
      <c r="AF348">
        <v>88.35</v>
      </c>
      <c r="AG348">
        <v>0.124179257782842</v>
      </c>
      <c r="AH348">
        <v>2.5978947368421101</v>
      </c>
      <c r="AI348">
        <v>3.70903263198309</v>
      </c>
      <c r="AJ348">
        <v>6735.9434999999903</v>
      </c>
      <c r="AK348">
        <v>0.53293697820294506</v>
      </c>
      <c r="AL348">
        <v>9381636.5625</v>
      </c>
      <c r="AM348">
        <v>681.210419</v>
      </c>
    </row>
    <row r="349" spans="1:39" ht="15" x14ac:dyDescent="0.25">
      <c r="A349" t="s">
        <v>523</v>
      </c>
      <c r="B349">
        <v>761238.3</v>
      </c>
      <c r="C349">
        <v>0.518772628624107</v>
      </c>
      <c r="D349">
        <v>695755.5</v>
      </c>
      <c r="E349">
        <v>0</v>
      </c>
      <c r="F349">
        <v>0.706179982787279</v>
      </c>
      <c r="G349">
        <v>73.052631578947398</v>
      </c>
      <c r="H349">
        <v>37.561500000000002</v>
      </c>
      <c r="I349">
        <v>2.903</v>
      </c>
      <c r="J349">
        <v>56.188000000000002</v>
      </c>
      <c r="K349">
        <v>11634.003166934001</v>
      </c>
      <c r="L349">
        <v>1475.3772016999999</v>
      </c>
      <c r="M349">
        <v>1688.70755054145</v>
      </c>
      <c r="N349">
        <v>0.18540731050663301</v>
      </c>
      <c r="O349">
        <v>0.113016898260236</v>
      </c>
      <c r="P349">
        <v>1.45663408484537E-2</v>
      </c>
      <c r="Q349">
        <v>10164.3076277456</v>
      </c>
      <c r="R349">
        <v>94.616</v>
      </c>
      <c r="S349">
        <v>64189.097895704799</v>
      </c>
      <c r="T349">
        <v>16.446478396888502</v>
      </c>
      <c r="U349">
        <v>15.593316159000601</v>
      </c>
      <c r="V349">
        <v>9.8825000000000003</v>
      </c>
      <c r="W349">
        <v>149.29189999494099</v>
      </c>
      <c r="X349">
        <v>0.113093103515904</v>
      </c>
      <c r="Y349">
        <v>0.16423168484518799</v>
      </c>
      <c r="Z349">
        <v>0.281887366717753</v>
      </c>
      <c r="AA349">
        <v>162.909661151774</v>
      </c>
      <c r="AB349">
        <v>6.8365706343830697</v>
      </c>
      <c r="AC349">
        <v>1.19532092146058</v>
      </c>
      <c r="AD349">
        <v>3.12081239192988</v>
      </c>
      <c r="AE349">
        <v>1.24676701157892</v>
      </c>
      <c r="AF349">
        <v>52</v>
      </c>
      <c r="AG349">
        <v>0.15687288361782201</v>
      </c>
      <c r="AH349">
        <v>9.9659999999999993</v>
      </c>
      <c r="AI349">
        <v>3.2161371304820601</v>
      </c>
      <c r="AJ349">
        <v>54262.328999999998</v>
      </c>
      <c r="AK349">
        <v>0.43121100702642701</v>
      </c>
      <c r="AL349">
        <v>17164543.037</v>
      </c>
      <c r="AM349">
        <v>1475.3772016999999</v>
      </c>
    </row>
    <row r="350" spans="1:39" ht="15" x14ac:dyDescent="0.25">
      <c r="A350" t="s">
        <v>524</v>
      </c>
      <c r="B350">
        <v>373585.21052631602</v>
      </c>
      <c r="C350">
        <v>0.70995385644796605</v>
      </c>
      <c r="D350">
        <v>358902.15789473703</v>
      </c>
      <c r="E350">
        <v>3.68876151873991E-3</v>
      </c>
      <c r="F350">
        <v>0.67214794538446399</v>
      </c>
      <c r="G350">
        <v>28.473684210526301</v>
      </c>
      <c r="H350">
        <v>11.248947368421099</v>
      </c>
      <c r="I350">
        <v>0</v>
      </c>
      <c r="J350">
        <v>7.2736842105263104</v>
      </c>
      <c r="K350">
        <v>14356.5367042537</v>
      </c>
      <c r="L350">
        <v>481.69519200000002</v>
      </c>
      <c r="M350">
        <v>571.87616714773799</v>
      </c>
      <c r="N350">
        <v>0.31379134692559502</v>
      </c>
      <c r="O350">
        <v>0.14473956418044301</v>
      </c>
      <c r="P350">
        <v>4.8550222912269398E-3</v>
      </c>
      <c r="Q350">
        <v>12092.608682578601</v>
      </c>
      <c r="R350">
        <v>39.937894736842097</v>
      </c>
      <c r="S350">
        <v>56228.462033156698</v>
      </c>
      <c r="T350">
        <v>16.470309164228699</v>
      </c>
      <c r="U350">
        <v>12.061106254447701</v>
      </c>
      <c r="V350">
        <v>5.9242105263157896</v>
      </c>
      <c r="W350">
        <v>81.309600639658797</v>
      </c>
      <c r="X350">
        <v>0.118255150372087</v>
      </c>
      <c r="Y350">
        <v>0.16560097257381901</v>
      </c>
      <c r="Z350">
        <v>0.28834237895605702</v>
      </c>
      <c r="AA350">
        <v>254.82832501962901</v>
      </c>
      <c r="AB350">
        <v>6.15983765835621</v>
      </c>
      <c r="AC350">
        <v>1.1724461569597</v>
      </c>
      <c r="AD350">
        <v>2.7629456462922799</v>
      </c>
      <c r="AE350">
        <v>1.1742733545047901</v>
      </c>
      <c r="AF350">
        <v>63.578947368421098</v>
      </c>
      <c r="AG350">
        <v>8.5926399468504805E-2</v>
      </c>
      <c r="AH350">
        <v>2.4910526315789498</v>
      </c>
      <c r="AI350">
        <v>3.5692374063865202</v>
      </c>
      <c r="AJ350">
        <v>5820.4073684211198</v>
      </c>
      <c r="AK350">
        <v>0.54152623718802195</v>
      </c>
      <c r="AL350">
        <v>6915474.70421053</v>
      </c>
      <c r="AM350">
        <v>481.69519200000002</v>
      </c>
    </row>
    <row r="351" spans="1:39" ht="15" x14ac:dyDescent="0.25">
      <c r="A351" t="s">
        <v>525</v>
      </c>
      <c r="B351">
        <v>712523.2</v>
      </c>
      <c r="C351">
        <v>0.55604462654014497</v>
      </c>
      <c r="D351">
        <v>726719.6</v>
      </c>
      <c r="E351">
        <v>3.1473158044381501E-3</v>
      </c>
      <c r="F351">
        <v>0.62051999569371996</v>
      </c>
      <c r="G351">
        <v>31.25</v>
      </c>
      <c r="H351">
        <v>15.3565</v>
      </c>
      <c r="I351">
        <v>0.1</v>
      </c>
      <c r="J351">
        <v>48.622</v>
      </c>
      <c r="K351">
        <v>14048.3347740301</v>
      </c>
      <c r="L351">
        <v>651.93022274999998</v>
      </c>
      <c r="M351">
        <v>778.50458440279704</v>
      </c>
      <c r="N351">
        <v>0.36144763914459899</v>
      </c>
      <c r="O351">
        <v>0.15233787211316999</v>
      </c>
      <c r="P351">
        <v>9.9083840180808698E-4</v>
      </c>
      <c r="Q351">
        <v>11764.264722378801</v>
      </c>
      <c r="R351">
        <v>48.398499999999999</v>
      </c>
      <c r="S351">
        <v>55661.186607022901</v>
      </c>
      <c r="T351">
        <v>16.2990588551298</v>
      </c>
      <c r="U351">
        <v>13.4700501616786</v>
      </c>
      <c r="V351">
        <v>6.9165000000000001</v>
      </c>
      <c r="W351">
        <v>94.257243222728306</v>
      </c>
      <c r="X351">
        <v>0.109639038314502</v>
      </c>
      <c r="Y351">
        <v>0.20083618334827599</v>
      </c>
      <c r="Z351">
        <v>0.31450795083512001</v>
      </c>
      <c r="AA351">
        <v>234.26885987239601</v>
      </c>
      <c r="AB351">
        <v>7.5162692930095201</v>
      </c>
      <c r="AC351">
        <v>1.10590827290141</v>
      </c>
      <c r="AD351">
        <v>2.8884658863416002</v>
      </c>
      <c r="AE351">
        <v>1.4348721755817599</v>
      </c>
      <c r="AF351">
        <v>92.65</v>
      </c>
      <c r="AG351">
        <v>0.210489913137962</v>
      </c>
      <c r="AH351">
        <v>3.1240000000000001</v>
      </c>
      <c r="AI351">
        <v>3.4168223194839902</v>
      </c>
      <c r="AJ351">
        <v>121.808499999985</v>
      </c>
      <c r="AK351">
        <v>0.496073880715872</v>
      </c>
      <c r="AL351">
        <v>9158534.0185000002</v>
      </c>
      <c r="AM351">
        <v>651.93022274999998</v>
      </c>
    </row>
    <row r="352" spans="1:39" ht="15" x14ac:dyDescent="0.25">
      <c r="A352" t="s">
        <v>526</v>
      </c>
      <c r="B352">
        <v>277669.2</v>
      </c>
      <c r="C352">
        <v>0.65730347786416998</v>
      </c>
      <c r="D352">
        <v>587926.15</v>
      </c>
      <c r="E352">
        <v>2.1452308896281299E-4</v>
      </c>
      <c r="F352">
        <v>0.66414943054739395</v>
      </c>
      <c r="G352">
        <v>34.85</v>
      </c>
      <c r="H352">
        <v>15.381500000000001</v>
      </c>
      <c r="I352">
        <v>0.82499999999999996</v>
      </c>
      <c r="J352">
        <v>39.411499999999997</v>
      </c>
      <c r="K352">
        <v>13610.411003523301</v>
      </c>
      <c r="L352">
        <v>657.96696780000002</v>
      </c>
      <c r="M352">
        <v>778.33059023544604</v>
      </c>
      <c r="N352">
        <v>0.32946365419349199</v>
      </c>
      <c r="O352">
        <v>0.150605621937728</v>
      </c>
      <c r="P352">
        <v>2.9092695282263098E-3</v>
      </c>
      <c r="Q352">
        <v>11505.651931001499</v>
      </c>
      <c r="R352">
        <v>49.5625</v>
      </c>
      <c r="S352">
        <v>57852.944736443897</v>
      </c>
      <c r="T352">
        <v>15.502648171500599</v>
      </c>
      <c r="U352">
        <v>13.275499980832301</v>
      </c>
      <c r="V352">
        <v>7.8605</v>
      </c>
      <c r="W352">
        <v>83.705485376248305</v>
      </c>
      <c r="X352">
        <v>0.113258075966858</v>
      </c>
      <c r="Y352">
        <v>0.177417230910557</v>
      </c>
      <c r="Z352">
        <v>0.29653541267419697</v>
      </c>
      <c r="AA352">
        <v>224.83681892822199</v>
      </c>
      <c r="AB352">
        <v>6.0477686852081201</v>
      </c>
      <c r="AC352">
        <v>1.2182511836263401</v>
      </c>
      <c r="AD352">
        <v>2.72846853892786</v>
      </c>
      <c r="AE352">
        <v>1.3484720011074101</v>
      </c>
      <c r="AF352">
        <v>92.4</v>
      </c>
      <c r="AG352">
        <v>0.11834898069585301</v>
      </c>
      <c r="AH352">
        <v>2.8454999999999999</v>
      </c>
      <c r="AI352">
        <v>3.3642156937747401</v>
      </c>
      <c r="AJ352">
        <v>13220.770999999901</v>
      </c>
      <c r="AK352">
        <v>0.53722132901409303</v>
      </c>
      <c r="AL352">
        <v>8955200.8585000001</v>
      </c>
      <c r="AM352">
        <v>657.96696780000002</v>
      </c>
    </row>
    <row r="353" spans="1:39" ht="15" x14ac:dyDescent="0.25">
      <c r="A353" t="s">
        <v>527</v>
      </c>
      <c r="B353">
        <v>489388.85</v>
      </c>
      <c r="C353">
        <v>0.58855208200694997</v>
      </c>
      <c r="D353">
        <v>449265.35</v>
      </c>
      <c r="E353">
        <v>1.9902193833289598E-3</v>
      </c>
      <c r="F353">
        <v>0.67156297031204804</v>
      </c>
      <c r="G353">
        <v>55.5</v>
      </c>
      <c r="H353">
        <v>22.620999999999999</v>
      </c>
      <c r="I353">
        <v>0.8</v>
      </c>
      <c r="J353">
        <v>60.0715</v>
      </c>
      <c r="K353">
        <v>12423.659881359101</v>
      </c>
      <c r="L353">
        <v>975.22088255000006</v>
      </c>
      <c r="M353">
        <v>1161.78942811922</v>
      </c>
      <c r="N353">
        <v>0.30251890205486298</v>
      </c>
      <c r="O353">
        <v>0.153303290541807</v>
      </c>
      <c r="P353">
        <v>2.4760503935129801E-3</v>
      </c>
      <c r="Q353">
        <v>10428.5787602784</v>
      </c>
      <c r="R353">
        <v>65.191000000000003</v>
      </c>
      <c r="S353">
        <v>58945.696982712303</v>
      </c>
      <c r="T353">
        <v>16.074304735316201</v>
      </c>
      <c r="U353">
        <v>14.959440452669799</v>
      </c>
      <c r="V353">
        <v>8.9585000000000008</v>
      </c>
      <c r="W353">
        <v>108.85984065970899</v>
      </c>
      <c r="X353">
        <v>0.11259708056414</v>
      </c>
      <c r="Y353">
        <v>0.174041465794845</v>
      </c>
      <c r="Z353">
        <v>0.29317190686451799</v>
      </c>
      <c r="AA353">
        <v>187.28182842273799</v>
      </c>
      <c r="AB353">
        <v>6.4891014620746796</v>
      </c>
      <c r="AC353">
        <v>1.2677016296710799</v>
      </c>
      <c r="AD353">
        <v>3.0593879008098699</v>
      </c>
      <c r="AE353">
        <v>1.5341533135902301</v>
      </c>
      <c r="AF353">
        <v>118.9</v>
      </c>
      <c r="AG353">
        <v>8.4845905458428197E-2</v>
      </c>
      <c r="AH353">
        <v>3.4115000000000002</v>
      </c>
      <c r="AI353">
        <v>3.3611638376332502</v>
      </c>
      <c r="AJ353">
        <v>178.86700000008599</v>
      </c>
      <c r="AK353">
        <v>0.52224208689745399</v>
      </c>
      <c r="AL353">
        <v>12115812.554</v>
      </c>
      <c r="AM353">
        <v>975.22088255000006</v>
      </c>
    </row>
    <row r="354" spans="1:39" ht="15" x14ac:dyDescent="0.25">
      <c r="A354" t="s">
        <v>528</v>
      </c>
      <c r="B354">
        <v>317620.40000000002</v>
      </c>
      <c r="C354">
        <v>0.64906322753585</v>
      </c>
      <c r="D354">
        <v>646490.9</v>
      </c>
      <c r="E354">
        <v>5.6422507210443403E-3</v>
      </c>
      <c r="F354">
        <v>0.64403844245858799</v>
      </c>
      <c r="G354">
        <v>27.0555555555556</v>
      </c>
      <c r="H354">
        <v>22.933</v>
      </c>
      <c r="I354">
        <v>0.77249999999999996</v>
      </c>
      <c r="J354">
        <v>20.423999999999999</v>
      </c>
      <c r="K354">
        <v>14100.718183456</v>
      </c>
      <c r="L354">
        <v>617.45065454999997</v>
      </c>
      <c r="M354">
        <v>750.05301834781403</v>
      </c>
      <c r="N354">
        <v>0.45877114958513898</v>
      </c>
      <c r="O354">
        <v>0.15849569569461899</v>
      </c>
      <c r="P354">
        <v>4.4367382718162804E-3</v>
      </c>
      <c r="Q354">
        <v>11607.8429911239</v>
      </c>
      <c r="R354">
        <v>48.639000000000003</v>
      </c>
      <c r="S354">
        <v>56170.062963876699</v>
      </c>
      <c r="T354">
        <v>14.4626739858961</v>
      </c>
      <c r="U354">
        <v>12.6945589866157</v>
      </c>
      <c r="V354">
        <v>7.9375</v>
      </c>
      <c r="W354">
        <v>77.789058840944904</v>
      </c>
      <c r="X354">
        <v>0.112092870466749</v>
      </c>
      <c r="Y354">
        <v>0.18106416183797999</v>
      </c>
      <c r="Z354">
        <v>0.29777235254443102</v>
      </c>
      <c r="AA354">
        <v>219.37939331965001</v>
      </c>
      <c r="AB354">
        <v>6.7534426579267999</v>
      </c>
      <c r="AC354">
        <v>1.28467932564055</v>
      </c>
      <c r="AD354">
        <v>2.81962587099349</v>
      </c>
      <c r="AE354">
        <v>1.3959761325120299</v>
      </c>
      <c r="AF354">
        <v>88</v>
      </c>
      <c r="AG354">
        <v>0.14567943721371501</v>
      </c>
      <c r="AH354">
        <v>2.819</v>
      </c>
      <c r="AI354">
        <v>3.5100101635689098</v>
      </c>
      <c r="AJ354">
        <v>-14319.5344999999</v>
      </c>
      <c r="AK354">
        <v>0.50650471314925405</v>
      </c>
      <c r="AL354">
        <v>8706497.6720000003</v>
      </c>
      <c r="AM354">
        <v>617.45065454999997</v>
      </c>
    </row>
    <row r="355" spans="1:39" ht="15" x14ac:dyDescent="0.25">
      <c r="A355" t="s">
        <v>529</v>
      </c>
      <c r="B355">
        <v>502676.35</v>
      </c>
      <c r="C355">
        <v>0.63217614817101997</v>
      </c>
      <c r="D355">
        <v>500031.1</v>
      </c>
      <c r="E355">
        <v>3.35955727059789E-3</v>
      </c>
      <c r="F355">
        <v>0.64969914177868804</v>
      </c>
      <c r="G355">
        <v>39.049999999999997</v>
      </c>
      <c r="H355">
        <v>18.721</v>
      </c>
      <c r="I355">
        <v>0.14899999999999999</v>
      </c>
      <c r="J355">
        <v>42.783999999999999</v>
      </c>
      <c r="K355">
        <v>13380.0689460097</v>
      </c>
      <c r="L355">
        <v>657.24435979999998</v>
      </c>
      <c r="M355">
        <v>781.32327576675505</v>
      </c>
      <c r="N355">
        <v>0.35617204439949002</v>
      </c>
      <c r="O355">
        <v>0.14866963313269699</v>
      </c>
      <c r="P355">
        <v>1.3999290161729001E-3</v>
      </c>
      <c r="Q355">
        <v>11255.2321443003</v>
      </c>
      <c r="R355">
        <v>49.189500000000002</v>
      </c>
      <c r="S355">
        <v>55052.9632441883</v>
      </c>
      <c r="T355">
        <v>15.904817084947</v>
      </c>
      <c r="U355">
        <v>13.361476733855801</v>
      </c>
      <c r="V355">
        <v>6.5084999999999997</v>
      </c>
      <c r="W355">
        <v>100.98246290235799</v>
      </c>
      <c r="X355">
        <v>0.114537387229129</v>
      </c>
      <c r="Y355">
        <v>0.18771179794262999</v>
      </c>
      <c r="Z355">
        <v>0.30554954083751001</v>
      </c>
      <c r="AA355">
        <v>222.00548064710799</v>
      </c>
      <c r="AB355">
        <v>6.1239310001209599</v>
      </c>
      <c r="AC355">
        <v>1.1314479495668099</v>
      </c>
      <c r="AD355">
        <v>3.0327762275647898</v>
      </c>
      <c r="AE355">
        <v>1.3720975602127701</v>
      </c>
      <c r="AF355">
        <v>84.45</v>
      </c>
      <c r="AG355">
        <v>0.19161477787245801</v>
      </c>
      <c r="AH355">
        <v>3.0470000000000002</v>
      </c>
      <c r="AI355">
        <v>3.4029033299798801</v>
      </c>
      <c r="AJ355">
        <v>3553.4974999998799</v>
      </c>
      <c r="AK355">
        <v>0.49835726258597601</v>
      </c>
      <c r="AL355">
        <v>8793974.8485000003</v>
      </c>
      <c r="AM355">
        <v>657.24435979999998</v>
      </c>
    </row>
    <row r="356" spans="1:39" ht="15" x14ac:dyDescent="0.25">
      <c r="A356" t="s">
        <v>530</v>
      </c>
      <c r="B356">
        <v>270095.40000000002</v>
      </c>
      <c r="C356">
        <v>0.56034402058335098</v>
      </c>
      <c r="D356">
        <v>580206.44999999995</v>
      </c>
      <c r="E356">
        <v>3.4845803884215698E-3</v>
      </c>
      <c r="F356">
        <v>0.671530774291763</v>
      </c>
      <c r="G356">
        <v>34.299999999999997</v>
      </c>
      <c r="H356">
        <v>12.723000000000001</v>
      </c>
      <c r="I356">
        <v>0.05</v>
      </c>
      <c r="J356">
        <v>26.991499999999998</v>
      </c>
      <c r="K356">
        <v>13844.452811704899</v>
      </c>
      <c r="L356">
        <v>612.02269769999998</v>
      </c>
      <c r="M356">
        <v>724.49413295130603</v>
      </c>
      <c r="N356">
        <v>0.308942372089413</v>
      </c>
      <c r="O356">
        <v>0.14443881874350301</v>
      </c>
      <c r="P356">
        <v>4.2656043800514097E-3</v>
      </c>
      <c r="Q356">
        <v>11695.2214968033</v>
      </c>
      <c r="R356">
        <v>48.6235</v>
      </c>
      <c r="S356">
        <v>59472.349162441998</v>
      </c>
      <c r="T356">
        <v>16.2514010714983</v>
      </c>
      <c r="U356">
        <v>12.586973329768499</v>
      </c>
      <c r="V356">
        <v>7.4195000000000002</v>
      </c>
      <c r="W356">
        <v>82.488401873441603</v>
      </c>
      <c r="X356">
        <v>0.114658373090528</v>
      </c>
      <c r="Y356">
        <v>0.16680754441722101</v>
      </c>
      <c r="Z356">
        <v>0.29130198073024899</v>
      </c>
      <c r="AA356">
        <v>226.890604746929</v>
      </c>
      <c r="AB356">
        <v>6.2348185251277899</v>
      </c>
      <c r="AC356">
        <v>1.2707925374939999</v>
      </c>
      <c r="AD356">
        <v>2.9084530959469199</v>
      </c>
      <c r="AE356">
        <v>1.11047096308999</v>
      </c>
      <c r="AF356">
        <v>78.5</v>
      </c>
      <c r="AG356">
        <v>0.12547962165155799</v>
      </c>
      <c r="AH356">
        <v>2.6068421052631598</v>
      </c>
      <c r="AI356">
        <v>3.65088443069927</v>
      </c>
      <c r="AJ356">
        <v>12459.4295</v>
      </c>
      <c r="AK356">
        <v>0.52830420813111401</v>
      </c>
      <c r="AL356">
        <v>8473119.3579999991</v>
      </c>
      <c r="AM356">
        <v>612.02269769999998</v>
      </c>
    </row>
    <row r="357" spans="1:39" ht="15" x14ac:dyDescent="0.25">
      <c r="A357" t="s">
        <v>531</v>
      </c>
      <c r="B357">
        <v>538008.5</v>
      </c>
      <c r="C357">
        <v>0.56183982649559505</v>
      </c>
      <c r="D357">
        <v>556043.35</v>
      </c>
      <c r="E357">
        <v>1.64320893577903E-3</v>
      </c>
      <c r="F357">
        <v>0.67891488478699902</v>
      </c>
      <c r="G357">
        <v>66.3</v>
      </c>
      <c r="H357">
        <v>20.478999999999999</v>
      </c>
      <c r="I357">
        <v>0.5</v>
      </c>
      <c r="J357">
        <v>34.581000000000003</v>
      </c>
      <c r="K357">
        <v>12668.204748439999</v>
      </c>
      <c r="L357">
        <v>974.77452715000004</v>
      </c>
      <c r="M357">
        <v>1149.81772089936</v>
      </c>
      <c r="N357">
        <v>0.27443492546131598</v>
      </c>
      <c r="O357">
        <v>0.14684935845474001</v>
      </c>
      <c r="P357">
        <v>3.8042460555900099E-3</v>
      </c>
      <c r="Q357">
        <v>10739.6529632898</v>
      </c>
      <c r="R357">
        <v>70.241</v>
      </c>
      <c r="S357">
        <v>59207.7877592859</v>
      </c>
      <c r="T357">
        <v>15.5108839566635</v>
      </c>
      <c r="U357">
        <v>13.8775718903489</v>
      </c>
      <c r="V357">
        <v>10.385</v>
      </c>
      <c r="W357">
        <v>93.863700255175701</v>
      </c>
      <c r="X357">
        <v>0.117276211307162</v>
      </c>
      <c r="Y357">
        <v>0.16772015843625901</v>
      </c>
      <c r="Z357">
        <v>0.29237459157399998</v>
      </c>
      <c r="AA357">
        <v>172.62735669959301</v>
      </c>
      <c r="AB357">
        <v>6.6238672393480202</v>
      </c>
      <c r="AC357">
        <v>1.3688847273251299</v>
      </c>
      <c r="AD357">
        <v>2.90118128455142</v>
      </c>
      <c r="AE357">
        <v>1.37022330151919</v>
      </c>
      <c r="AF357">
        <v>119.3</v>
      </c>
      <c r="AG357">
        <v>0.10368510348959301</v>
      </c>
      <c r="AH357">
        <v>3.3180000000000001</v>
      </c>
      <c r="AI357">
        <v>3.44641520728096</v>
      </c>
      <c r="AJ357">
        <v>19939.465</v>
      </c>
      <c r="AK357">
        <v>0.493751219082737</v>
      </c>
      <c r="AL357">
        <v>12348643.293500001</v>
      </c>
      <c r="AM357">
        <v>974.77452715000004</v>
      </c>
    </row>
    <row r="358" spans="1:39" ht="15" x14ac:dyDescent="0.25">
      <c r="A358" t="s">
        <v>532</v>
      </c>
      <c r="B358">
        <v>18460.650000000001</v>
      </c>
      <c r="C358">
        <v>0.53544880239511905</v>
      </c>
      <c r="D358">
        <v>29877.95</v>
      </c>
      <c r="E358">
        <v>2.2454289194983401E-3</v>
      </c>
      <c r="F358">
        <v>0.69185235389661703</v>
      </c>
      <c r="G358">
        <v>42.05</v>
      </c>
      <c r="H358">
        <v>15.3675</v>
      </c>
      <c r="I358">
        <v>0.05</v>
      </c>
      <c r="J358">
        <v>41.987499999999997</v>
      </c>
      <c r="K358">
        <v>13078.270622632301</v>
      </c>
      <c r="L358">
        <v>785.25576624999997</v>
      </c>
      <c r="M358">
        <v>927.42651034855101</v>
      </c>
      <c r="N358">
        <v>0.28309244746026702</v>
      </c>
      <c r="O358">
        <v>0.145907250636506</v>
      </c>
      <c r="P358">
        <v>3.2009813974415999E-3</v>
      </c>
      <c r="Q358">
        <v>11073.424475585</v>
      </c>
      <c r="R358">
        <v>59.017000000000003</v>
      </c>
      <c r="S358">
        <v>61084.371376044197</v>
      </c>
      <c r="T358">
        <v>16.213125031770499</v>
      </c>
      <c r="U358">
        <v>13.3055859540471</v>
      </c>
      <c r="V358">
        <v>8.6095000000000006</v>
      </c>
      <c r="W358">
        <v>91.208056942911895</v>
      </c>
      <c r="X358">
        <v>0.117600987145788</v>
      </c>
      <c r="Y358">
        <v>0.16009109350754699</v>
      </c>
      <c r="Z358">
        <v>0.28705900226792702</v>
      </c>
      <c r="AA358">
        <v>200.95006847713199</v>
      </c>
      <c r="AB358">
        <v>6.1557221927892298</v>
      </c>
      <c r="AC358">
        <v>1.2562194734760801</v>
      </c>
      <c r="AD358">
        <v>2.9760847879430101</v>
      </c>
      <c r="AE358">
        <v>1.12323057734693</v>
      </c>
      <c r="AF358">
        <v>91.1</v>
      </c>
      <c r="AG358">
        <v>0.10487363195163001</v>
      </c>
      <c r="AH358">
        <v>2.6984210526315802</v>
      </c>
      <c r="AI358">
        <v>3.5877367796856001</v>
      </c>
      <c r="AJ358">
        <v>15692.966999999901</v>
      </c>
      <c r="AK358">
        <v>0.51239002566473901</v>
      </c>
      <c r="AL358">
        <v>10269787.419</v>
      </c>
      <c r="AM358">
        <v>785.25576624999997</v>
      </c>
    </row>
    <row r="359" spans="1:39" ht="15" x14ac:dyDescent="0.25">
      <c r="A359" t="s">
        <v>533</v>
      </c>
      <c r="B359">
        <v>903311.35</v>
      </c>
      <c r="C359">
        <v>0.67806601884199202</v>
      </c>
      <c r="D359">
        <v>1156494.7</v>
      </c>
      <c r="E359">
        <v>3.3158215384013301E-3</v>
      </c>
      <c r="F359">
        <v>0.62555147412491197</v>
      </c>
      <c r="G359">
        <v>34.7777777777778</v>
      </c>
      <c r="H359">
        <v>23.581499999999998</v>
      </c>
      <c r="I359">
        <v>0.89249999999999996</v>
      </c>
      <c r="J359">
        <v>26.482500000000101</v>
      </c>
      <c r="K359">
        <v>13835.764313691399</v>
      </c>
      <c r="L359">
        <v>778.33114820000003</v>
      </c>
      <c r="M359">
        <v>950.45139594742204</v>
      </c>
      <c r="N359">
        <v>0.45756463835941302</v>
      </c>
      <c r="O359">
        <v>0.160871604444418</v>
      </c>
      <c r="P359">
        <v>2.7282464602770202E-3</v>
      </c>
      <c r="Q359">
        <v>11330.2020181322</v>
      </c>
      <c r="R359">
        <v>57.088999999999999</v>
      </c>
      <c r="S359">
        <v>58090.758526160898</v>
      </c>
      <c r="T359">
        <v>15.067701308483199</v>
      </c>
      <c r="U359">
        <v>13.633644803727501</v>
      </c>
      <c r="V359">
        <v>9.0190000000000001</v>
      </c>
      <c r="W359">
        <v>86.299051801751901</v>
      </c>
      <c r="X359">
        <v>0.114157882749321</v>
      </c>
      <c r="Y359">
        <v>0.18805977770906601</v>
      </c>
      <c r="Z359">
        <v>0.30633090710338101</v>
      </c>
      <c r="AA359">
        <v>208.85840220572601</v>
      </c>
      <c r="AB359">
        <v>7.9809778606184798</v>
      </c>
      <c r="AC359">
        <v>1.3617778034091801</v>
      </c>
      <c r="AD359">
        <v>3.1028173823979901</v>
      </c>
      <c r="AE359">
        <v>1.4019804236383999</v>
      </c>
      <c r="AF359">
        <v>112.65</v>
      </c>
      <c r="AG359">
        <v>8.3462508607778693E-2</v>
      </c>
      <c r="AH359">
        <v>2.7160000000000002</v>
      </c>
      <c r="AI359">
        <v>3.3907667778637598</v>
      </c>
      <c r="AJ359">
        <v>-4921.9459999999399</v>
      </c>
      <c r="AK359">
        <v>0.51102641683764705</v>
      </c>
      <c r="AL359">
        <v>10768806.3245</v>
      </c>
      <c r="AM359">
        <v>778.33114820000003</v>
      </c>
    </row>
    <row r="360" spans="1:39" ht="15" x14ac:dyDescent="0.25">
      <c r="A360" t="s">
        <v>534</v>
      </c>
      <c r="B360">
        <v>656621.69999999995</v>
      </c>
      <c r="C360">
        <v>0.46545655989828499</v>
      </c>
      <c r="D360">
        <v>554719.05000000005</v>
      </c>
      <c r="E360">
        <v>4.3569070647749503E-3</v>
      </c>
      <c r="F360">
        <v>0.66144776746202705</v>
      </c>
      <c r="G360">
        <v>55.578947368421098</v>
      </c>
      <c r="H360">
        <v>26.1995</v>
      </c>
      <c r="I360">
        <v>0.4</v>
      </c>
      <c r="J360">
        <v>39.566499999999998</v>
      </c>
      <c r="K360">
        <v>12779.132679874399</v>
      </c>
      <c r="L360">
        <v>911.61535479999998</v>
      </c>
      <c r="M360">
        <v>1084.9871692333099</v>
      </c>
      <c r="N360">
        <v>0.358718249070896</v>
      </c>
      <c r="O360">
        <v>0.143006294610517</v>
      </c>
      <c r="P360">
        <v>1.87483365763948E-3</v>
      </c>
      <c r="Q360">
        <v>10737.134873430799</v>
      </c>
      <c r="R360">
        <v>65.1905</v>
      </c>
      <c r="S360">
        <v>58122.451591873003</v>
      </c>
      <c r="T360">
        <v>14.9584678749204</v>
      </c>
      <c r="U360">
        <v>13.9838681218889</v>
      </c>
      <c r="V360">
        <v>9.734</v>
      </c>
      <c r="W360">
        <v>93.652697226217398</v>
      </c>
      <c r="X360">
        <v>0.112142920118093</v>
      </c>
      <c r="Y360">
        <v>0.18547101671229499</v>
      </c>
      <c r="Z360">
        <v>0.30138230410968903</v>
      </c>
      <c r="AA360">
        <v>179.89983290263899</v>
      </c>
      <c r="AB360">
        <v>7.0154080943564097</v>
      </c>
      <c r="AC360">
        <v>1.34431141994684</v>
      </c>
      <c r="AD360">
        <v>3.2839445254237098</v>
      </c>
      <c r="AE360">
        <v>1.45663953091024</v>
      </c>
      <c r="AF360">
        <v>83.45</v>
      </c>
      <c r="AG360">
        <v>0.186309310369174</v>
      </c>
      <c r="AH360">
        <v>4.3650000000000002</v>
      </c>
      <c r="AI360">
        <v>2.9230059825148098</v>
      </c>
      <c r="AJ360">
        <v>56663.9375</v>
      </c>
      <c r="AK360">
        <v>0.53226853202041602</v>
      </c>
      <c r="AL360">
        <v>11649653.572000001</v>
      </c>
      <c r="AM360">
        <v>911.61535479999998</v>
      </c>
    </row>
    <row r="361" spans="1:39" ht="15" x14ac:dyDescent="0.25">
      <c r="A361" t="s">
        <v>535</v>
      </c>
      <c r="B361">
        <v>916535.15</v>
      </c>
      <c r="C361">
        <v>0.51649091539595404</v>
      </c>
      <c r="D361">
        <v>838548.5</v>
      </c>
      <c r="E361">
        <v>2.6580941846982998E-3</v>
      </c>
      <c r="F361">
        <v>0.67142395302207503</v>
      </c>
      <c r="G361">
        <v>53.842105263157897</v>
      </c>
      <c r="H361">
        <v>30.383500000000002</v>
      </c>
      <c r="I361">
        <v>0.4975</v>
      </c>
      <c r="J361">
        <v>37.173499999999997</v>
      </c>
      <c r="K361">
        <v>12817.300271885601</v>
      </c>
      <c r="L361">
        <v>999.15889960000004</v>
      </c>
      <c r="M361">
        <v>1200.27226699124</v>
      </c>
      <c r="N361">
        <v>0.36888532494436499</v>
      </c>
      <c r="O361">
        <v>0.14985159168370599</v>
      </c>
      <c r="P361">
        <v>2.4508049230010601E-3</v>
      </c>
      <c r="Q361">
        <v>10669.6788617824</v>
      </c>
      <c r="R361">
        <v>70.492999999999995</v>
      </c>
      <c r="S361">
        <v>57469.836373824299</v>
      </c>
      <c r="T361">
        <v>14.7511100392947</v>
      </c>
      <c r="U361">
        <v>14.1738739959996</v>
      </c>
      <c r="V361">
        <v>9.7319999999999993</v>
      </c>
      <c r="W361">
        <v>102.66737562679801</v>
      </c>
      <c r="X361">
        <v>0.11024586153508199</v>
      </c>
      <c r="Y361">
        <v>0.19496526860798999</v>
      </c>
      <c r="Z361">
        <v>0.310002886976323</v>
      </c>
      <c r="AA361">
        <v>187.654186010915</v>
      </c>
      <c r="AB361">
        <v>6.7949103009205203</v>
      </c>
      <c r="AC361">
        <v>1.40414308598541</v>
      </c>
      <c r="AD361">
        <v>3.4901013113055299</v>
      </c>
      <c r="AE361">
        <v>1.47947350627025</v>
      </c>
      <c r="AF361">
        <v>114.65</v>
      </c>
      <c r="AG361">
        <v>1.9538058418534301E-2</v>
      </c>
      <c r="AH361">
        <v>3.5579999999999998</v>
      </c>
      <c r="AI361">
        <v>3.0541966839105301</v>
      </c>
      <c r="AJ361">
        <v>37888.803000000102</v>
      </c>
      <c r="AK361">
        <v>0.52386784767845196</v>
      </c>
      <c r="AL361">
        <v>12806519.635500001</v>
      </c>
      <c r="AM361">
        <v>999.15889960000004</v>
      </c>
    </row>
    <row r="362" spans="1:39" ht="15" x14ac:dyDescent="0.25">
      <c r="A362" t="s">
        <v>536</v>
      </c>
      <c r="B362">
        <v>1064619.8999999999</v>
      </c>
      <c r="C362">
        <v>0.45619538485836097</v>
      </c>
      <c r="D362">
        <v>897840</v>
      </c>
      <c r="E362">
        <v>3.9712066823334698E-3</v>
      </c>
      <c r="F362">
        <v>0.68695720835910001</v>
      </c>
      <c r="G362">
        <v>82.4</v>
      </c>
      <c r="H362">
        <v>28.732500000000002</v>
      </c>
      <c r="I362">
        <v>0</v>
      </c>
      <c r="J362">
        <v>63.250999999999998</v>
      </c>
      <c r="K362">
        <v>12405.0125640266</v>
      </c>
      <c r="L362">
        <v>1233.9245638</v>
      </c>
      <c r="M362">
        <v>1489.29572388313</v>
      </c>
      <c r="N362">
        <v>0.37597482302426599</v>
      </c>
      <c r="O362">
        <v>0.14641198603230199</v>
      </c>
      <c r="P362">
        <v>6.9174469010599001E-3</v>
      </c>
      <c r="Q362">
        <v>10277.911546734</v>
      </c>
      <c r="R362">
        <v>93.488500000000002</v>
      </c>
      <c r="S362">
        <v>58794.748797980501</v>
      </c>
      <c r="T362">
        <v>15.515277280093301</v>
      </c>
      <c r="U362">
        <v>13.1986775250432</v>
      </c>
      <c r="V362">
        <v>12.499000000000001</v>
      </c>
      <c r="W362">
        <v>98.721862853028199</v>
      </c>
      <c r="X362">
        <v>0.10937681829691399</v>
      </c>
      <c r="Y362">
        <v>0.18464498012526201</v>
      </c>
      <c r="Z362">
        <v>0.29682947052919501</v>
      </c>
      <c r="AA362">
        <v>187.87368109933701</v>
      </c>
      <c r="AB362">
        <v>6.6572747662591896</v>
      </c>
      <c r="AC362">
        <v>1.1914948994260499</v>
      </c>
      <c r="AD362">
        <v>3.2703377354905401</v>
      </c>
      <c r="AE362">
        <v>1.4712876274119699</v>
      </c>
      <c r="AF362">
        <v>106.6</v>
      </c>
      <c r="AG362">
        <v>8.1949885488963495E-2</v>
      </c>
      <c r="AH362">
        <v>5.0194999999999999</v>
      </c>
      <c r="AI362">
        <v>3.4450901656565001</v>
      </c>
      <c r="AJ362">
        <v>35308.183499999999</v>
      </c>
      <c r="AK362">
        <v>0.47059670450604002</v>
      </c>
      <c r="AL362">
        <v>15306849.717</v>
      </c>
      <c r="AM362">
        <v>1233.9245638</v>
      </c>
    </row>
    <row r="363" spans="1:39" ht="15" x14ac:dyDescent="0.25">
      <c r="A363" t="s">
        <v>538</v>
      </c>
      <c r="B363">
        <v>1420432.85</v>
      </c>
      <c r="C363">
        <v>0.48289860758356801</v>
      </c>
      <c r="D363">
        <v>1195883.1499999999</v>
      </c>
      <c r="E363">
        <v>1.17077781405085E-3</v>
      </c>
      <c r="F363">
        <v>0.67560406515748905</v>
      </c>
      <c r="G363">
        <v>92.45</v>
      </c>
      <c r="H363">
        <v>48.012999999999998</v>
      </c>
      <c r="I363">
        <v>1.2455000000000001</v>
      </c>
      <c r="J363">
        <v>42.366</v>
      </c>
      <c r="K363">
        <v>12280.5839732241</v>
      </c>
      <c r="L363">
        <v>1565.42972235</v>
      </c>
      <c r="M363">
        <v>1929.5421865369501</v>
      </c>
      <c r="N363">
        <v>0.45909229752654301</v>
      </c>
      <c r="O363">
        <v>0.158973852640546</v>
      </c>
      <c r="P363">
        <v>5.0326002103584597E-3</v>
      </c>
      <c r="Q363">
        <v>9963.1877932676798</v>
      </c>
      <c r="R363">
        <v>109.501</v>
      </c>
      <c r="S363">
        <v>58212.7494908722</v>
      </c>
      <c r="T363">
        <v>15.1720075615748</v>
      </c>
      <c r="U363">
        <v>14.2960312905818</v>
      </c>
      <c r="V363">
        <v>14.007999999999999</v>
      </c>
      <c r="W363">
        <v>111.75255013920599</v>
      </c>
      <c r="X363">
        <v>0.10960882042148901</v>
      </c>
      <c r="Y363">
        <v>0.19779510419134599</v>
      </c>
      <c r="Z363">
        <v>0.31102446407490297</v>
      </c>
      <c r="AA363">
        <v>188.49274789355701</v>
      </c>
      <c r="AB363">
        <v>6.1276213071955503</v>
      </c>
      <c r="AC363">
        <v>1.22640210538338</v>
      </c>
      <c r="AD363">
        <v>3.2987915464065298</v>
      </c>
      <c r="AE363">
        <v>1.44694798891401</v>
      </c>
      <c r="AF363">
        <v>154.65</v>
      </c>
      <c r="AG363">
        <v>3.5447462774579698E-2</v>
      </c>
      <c r="AH363">
        <v>4.6074999999999999</v>
      </c>
      <c r="AI363">
        <v>3.19718245651387</v>
      </c>
      <c r="AJ363">
        <v>41748.809999999903</v>
      </c>
      <c r="AK363">
        <v>0.49912102583305701</v>
      </c>
      <c r="AL363">
        <v>19224391.159499999</v>
      </c>
      <c r="AM363">
        <v>1565.42972235</v>
      </c>
    </row>
    <row r="364" spans="1:39" ht="15" x14ac:dyDescent="0.25">
      <c r="A364" t="s">
        <v>539</v>
      </c>
      <c r="B364">
        <v>443530.75</v>
      </c>
      <c r="C364">
        <v>0.56061996732806996</v>
      </c>
      <c r="D364">
        <v>465046.75</v>
      </c>
      <c r="E364">
        <v>1.9841142529774302E-3</v>
      </c>
      <c r="F364">
        <v>0.69200875113661897</v>
      </c>
      <c r="G364">
        <v>44.85</v>
      </c>
      <c r="H364">
        <v>19.577500000000001</v>
      </c>
      <c r="I364">
        <v>0.92500000000000004</v>
      </c>
      <c r="J364">
        <v>49.005000000000003</v>
      </c>
      <c r="K364">
        <v>13351.973414980501</v>
      </c>
      <c r="L364">
        <v>668.17136689999995</v>
      </c>
      <c r="M364">
        <v>782.75314800324895</v>
      </c>
      <c r="N364">
        <v>0.30284829726965101</v>
      </c>
      <c r="O364">
        <v>0.13537478808716699</v>
      </c>
      <c r="P364">
        <v>4.0164067676992199E-4</v>
      </c>
      <c r="Q364">
        <v>11397.4710293506</v>
      </c>
      <c r="R364">
        <v>50.349499999999999</v>
      </c>
      <c r="S364">
        <v>57047.914030923799</v>
      </c>
      <c r="T364">
        <v>15.643650880346399</v>
      </c>
      <c r="U364">
        <v>13.2706653869453</v>
      </c>
      <c r="V364">
        <v>6.91</v>
      </c>
      <c r="W364">
        <v>96.696290434153397</v>
      </c>
      <c r="X364">
        <v>0.114678168918096</v>
      </c>
      <c r="Y364">
        <v>0.183949690171931</v>
      </c>
      <c r="Z364">
        <v>0.30399732564076398</v>
      </c>
      <c r="AA364">
        <v>206.01616115136801</v>
      </c>
      <c r="AB364">
        <v>6.5704229841319703</v>
      </c>
      <c r="AC364">
        <v>1.22280787495614</v>
      </c>
      <c r="AD364">
        <v>3.0157003205861601</v>
      </c>
      <c r="AE364">
        <v>1.3487127683859199</v>
      </c>
      <c r="AF364">
        <v>72.349999999999994</v>
      </c>
      <c r="AG364">
        <v>9.2669377495661898E-2</v>
      </c>
      <c r="AH364">
        <v>3.573</v>
      </c>
      <c r="AI364">
        <v>3.4689311649335899</v>
      </c>
      <c r="AJ364">
        <v>12373.481</v>
      </c>
      <c r="AK364">
        <v>0.48509470017053002</v>
      </c>
      <c r="AL364">
        <v>8921406.3275000006</v>
      </c>
      <c r="AM364">
        <v>668.17136689999995</v>
      </c>
    </row>
    <row r="365" spans="1:39" ht="15" x14ac:dyDescent="0.25">
      <c r="A365" t="s">
        <v>540</v>
      </c>
      <c r="B365">
        <v>666361.15</v>
      </c>
      <c r="C365">
        <v>0.504361514642238</v>
      </c>
      <c r="D365">
        <v>574653.19999999995</v>
      </c>
      <c r="E365">
        <v>4.9650780463928301E-3</v>
      </c>
      <c r="F365">
        <v>0.66791642277880203</v>
      </c>
      <c r="G365">
        <v>44.3</v>
      </c>
      <c r="H365">
        <v>28.409500000000001</v>
      </c>
      <c r="I365">
        <v>0.44750000000000001</v>
      </c>
      <c r="J365">
        <v>33.688000000000002</v>
      </c>
      <c r="K365">
        <v>13218.715904959299</v>
      </c>
      <c r="L365">
        <v>903.20260744999996</v>
      </c>
      <c r="M365">
        <v>1097.02646664238</v>
      </c>
      <c r="N365">
        <v>0.41030469226199101</v>
      </c>
      <c r="O365">
        <v>0.15688600191274801</v>
      </c>
      <c r="P365">
        <v>1.4784033936415799E-3</v>
      </c>
      <c r="Q365">
        <v>10883.218441430799</v>
      </c>
      <c r="R365">
        <v>64.0535</v>
      </c>
      <c r="S365">
        <v>58338.699985168598</v>
      </c>
      <c r="T365">
        <v>14.4543233390837</v>
      </c>
      <c r="U365">
        <v>14.100753392866901</v>
      </c>
      <c r="V365">
        <v>9.2285000000000004</v>
      </c>
      <c r="W365">
        <v>97.871009096819606</v>
      </c>
      <c r="X365">
        <v>0.110704833494426</v>
      </c>
      <c r="Y365">
        <v>0.18548928673394499</v>
      </c>
      <c r="Z365">
        <v>0.30163953978615698</v>
      </c>
      <c r="AA365">
        <v>182.258331233962</v>
      </c>
      <c r="AB365">
        <v>7.3458163564703796</v>
      </c>
      <c r="AC365">
        <v>1.4904025636602001</v>
      </c>
      <c r="AD365">
        <v>3.52894960216552</v>
      </c>
      <c r="AE365">
        <v>1.45048492882215</v>
      </c>
      <c r="AF365">
        <v>98.1</v>
      </c>
      <c r="AG365">
        <v>7.3469352495875606E-2</v>
      </c>
      <c r="AH365">
        <v>4.2045000000000003</v>
      </c>
      <c r="AI365">
        <v>2.8921472554705199</v>
      </c>
      <c r="AJ365">
        <v>40702.652499999997</v>
      </c>
      <c r="AK365">
        <v>0.52760771806457296</v>
      </c>
      <c r="AL365">
        <v>11939178.672499999</v>
      </c>
      <c r="AM365">
        <v>903.20260744999996</v>
      </c>
    </row>
    <row r="366" spans="1:39" ht="15" x14ac:dyDescent="0.25">
      <c r="A366" t="s">
        <v>541</v>
      </c>
      <c r="B366">
        <v>584424.80000000005</v>
      </c>
      <c r="C366">
        <v>0.67974374933108195</v>
      </c>
      <c r="D366">
        <v>819827.9</v>
      </c>
      <c r="E366">
        <v>3.00596876243844E-3</v>
      </c>
      <c r="F366">
        <v>0.66507963644249202</v>
      </c>
      <c r="G366">
        <v>44.5555555555556</v>
      </c>
      <c r="H366">
        <v>21.593</v>
      </c>
      <c r="I366">
        <v>0.95</v>
      </c>
      <c r="J366">
        <v>48.914499999999997</v>
      </c>
      <c r="K366">
        <v>13117.631555484701</v>
      </c>
      <c r="L366">
        <v>776.86150220000002</v>
      </c>
      <c r="M366">
        <v>923.14213952795296</v>
      </c>
      <c r="N366">
        <v>0.33712255319426998</v>
      </c>
      <c r="O366">
        <v>0.15143333981262599</v>
      </c>
      <c r="P366">
        <v>2.64027808585107E-3</v>
      </c>
      <c r="Q366">
        <v>11039.018282396801</v>
      </c>
      <c r="R366">
        <v>55.8095</v>
      </c>
      <c r="S366">
        <v>57921.782053234703</v>
      </c>
      <c r="T366">
        <v>14.517241688243001</v>
      </c>
      <c r="U366">
        <v>13.919879271450201</v>
      </c>
      <c r="V366">
        <v>8.7200000000000006</v>
      </c>
      <c r="W366">
        <v>89.089621811926605</v>
      </c>
      <c r="X366">
        <v>0.112020502655229</v>
      </c>
      <c r="Y366">
        <v>0.184019306047213</v>
      </c>
      <c r="Z366">
        <v>0.30044694162840802</v>
      </c>
      <c r="AA366">
        <v>202.50655947615601</v>
      </c>
      <c r="AB366">
        <v>6.2841747195437598</v>
      </c>
      <c r="AC366">
        <v>1.2775765790075</v>
      </c>
      <c r="AD366">
        <v>2.8997253075031</v>
      </c>
      <c r="AE366">
        <v>1.4708669434736601</v>
      </c>
      <c r="AF366">
        <v>94.25</v>
      </c>
      <c r="AG366">
        <v>0.183245666217281</v>
      </c>
      <c r="AH366">
        <v>3.3975</v>
      </c>
      <c r="AI366">
        <v>3.39126695506986</v>
      </c>
      <c r="AJ366">
        <v>10167.9560000002</v>
      </c>
      <c r="AK366">
        <v>0.50317312960721094</v>
      </c>
      <c r="AL366">
        <v>10190582.955499999</v>
      </c>
      <c r="AM366">
        <v>776.86150220000002</v>
      </c>
    </row>
    <row r="367" spans="1:39" ht="15" x14ac:dyDescent="0.25">
      <c r="A367" t="s">
        <v>542</v>
      </c>
      <c r="B367">
        <v>665396.15</v>
      </c>
      <c r="C367">
        <v>0.40666183740342099</v>
      </c>
      <c r="D367">
        <v>647307.30000000005</v>
      </c>
      <c r="E367">
        <v>5.3644007861209696E-3</v>
      </c>
      <c r="F367">
        <v>0.64587465421538404</v>
      </c>
      <c r="G367">
        <v>49.7</v>
      </c>
      <c r="H367">
        <v>24.798500000000001</v>
      </c>
      <c r="I367">
        <v>0</v>
      </c>
      <c r="J367">
        <v>23.413</v>
      </c>
      <c r="K367">
        <v>13013.319313396099</v>
      </c>
      <c r="L367">
        <v>985.85966555000005</v>
      </c>
      <c r="M367">
        <v>1192.0036017070699</v>
      </c>
      <c r="N367">
        <v>0.40071139489169499</v>
      </c>
      <c r="O367">
        <v>0.153280454744739</v>
      </c>
      <c r="P367">
        <v>5.91458470587391E-4</v>
      </c>
      <c r="Q367">
        <v>10762.808608654501</v>
      </c>
      <c r="R367">
        <v>68.877499999999998</v>
      </c>
      <c r="S367">
        <v>56574.026677797498</v>
      </c>
      <c r="T367">
        <v>15.011433341802499</v>
      </c>
      <c r="U367">
        <v>14.313232413342501</v>
      </c>
      <c r="V367">
        <v>9.36</v>
      </c>
      <c r="W367">
        <v>105.326887345085</v>
      </c>
      <c r="X367">
        <v>0.108778472794928</v>
      </c>
      <c r="Y367">
        <v>0.19579597831041701</v>
      </c>
      <c r="Z367">
        <v>0.31121363163551302</v>
      </c>
      <c r="AA367">
        <v>169.72091043673399</v>
      </c>
      <c r="AB367">
        <v>8.5599114964648795</v>
      </c>
      <c r="AC367">
        <v>1.36927464574082</v>
      </c>
      <c r="AD367">
        <v>3.5706026260899701</v>
      </c>
      <c r="AE367">
        <v>1.52071485111442</v>
      </c>
      <c r="AF367">
        <v>108.75</v>
      </c>
      <c r="AG367">
        <v>0.16130279267042</v>
      </c>
      <c r="AH367">
        <v>4.0605000000000002</v>
      </c>
      <c r="AI367">
        <v>3.5956702311499402</v>
      </c>
      <c r="AJ367">
        <v>27439.312999999998</v>
      </c>
      <c r="AK367">
        <v>0.47876940394059198</v>
      </c>
      <c r="AL367">
        <v>12829306.626</v>
      </c>
      <c r="AM367">
        <v>985.85966555000005</v>
      </c>
    </row>
    <row r="368" spans="1:39" ht="15" x14ac:dyDescent="0.25">
      <c r="A368" t="s">
        <v>543</v>
      </c>
      <c r="B368">
        <v>1170324.5</v>
      </c>
      <c r="C368">
        <v>0.51041049776179204</v>
      </c>
      <c r="D368">
        <v>1091947.95</v>
      </c>
      <c r="E368">
        <v>5.4359108375764001E-3</v>
      </c>
      <c r="F368">
        <v>0.65345141249968597</v>
      </c>
      <c r="G368">
        <v>42.3333333333333</v>
      </c>
      <c r="H368">
        <v>25.002500000000001</v>
      </c>
      <c r="I368">
        <v>2.0880000000000001</v>
      </c>
      <c r="J368">
        <v>-29.646000000000001</v>
      </c>
      <c r="K368">
        <v>14527.432047284599</v>
      </c>
      <c r="L368">
        <v>1051.7239873000001</v>
      </c>
      <c r="M368">
        <v>1388.7424948805101</v>
      </c>
      <c r="N368">
        <v>0.72949562757395903</v>
      </c>
      <c r="O368">
        <v>0.175365890078715</v>
      </c>
      <c r="P368">
        <v>7.3797185323548999E-4</v>
      </c>
      <c r="Q368">
        <v>11001.930749814501</v>
      </c>
      <c r="R368">
        <v>81.836500000000001</v>
      </c>
      <c r="S368">
        <v>57391.379952710602</v>
      </c>
      <c r="T368">
        <v>15.2175374069028</v>
      </c>
      <c r="U368">
        <v>12.8515269751272</v>
      </c>
      <c r="V368">
        <v>10.526999999999999</v>
      </c>
      <c r="W368">
        <v>99.9072848199867</v>
      </c>
      <c r="X368">
        <v>0.106100958428491</v>
      </c>
      <c r="Y368">
        <v>0.21397582537938101</v>
      </c>
      <c r="Z368">
        <v>0.32234748220340298</v>
      </c>
      <c r="AA368">
        <v>200.405622145308</v>
      </c>
      <c r="AB368">
        <v>8.1347533821002305</v>
      </c>
      <c r="AC368">
        <v>1.29620230496168</v>
      </c>
      <c r="AD368">
        <v>3.7306298055618599</v>
      </c>
      <c r="AE368">
        <v>1.2066811103261299</v>
      </c>
      <c r="AF368">
        <v>146.94999999999999</v>
      </c>
      <c r="AG368">
        <v>8.4494427419280704E-2</v>
      </c>
      <c r="AH368">
        <v>3.0445000000000002</v>
      </c>
      <c r="AI368">
        <v>3.6226861307755001</v>
      </c>
      <c r="AJ368">
        <v>-18411.624500000002</v>
      </c>
      <c r="AK368">
        <v>0.48946302092200999</v>
      </c>
      <c r="AL368">
        <v>15278848.757999999</v>
      </c>
      <c r="AM368">
        <v>1051.7239873000001</v>
      </c>
    </row>
    <row r="369" spans="1:39" ht="15" x14ac:dyDescent="0.25">
      <c r="A369" t="s">
        <v>544</v>
      </c>
      <c r="B369">
        <v>671181.15</v>
      </c>
      <c r="C369">
        <v>0.483487469208636</v>
      </c>
      <c r="D369">
        <v>554877.9</v>
      </c>
      <c r="E369">
        <v>2.6784109779320899E-3</v>
      </c>
      <c r="F369">
        <v>0.66457598327021905</v>
      </c>
      <c r="G369">
        <v>68.8</v>
      </c>
      <c r="H369">
        <v>48.552999999999997</v>
      </c>
      <c r="I369">
        <v>2.2385000000000002</v>
      </c>
      <c r="J369">
        <v>4.2474999999999996</v>
      </c>
      <c r="K369">
        <v>12508.994639934999</v>
      </c>
      <c r="L369">
        <v>1593.4752784499999</v>
      </c>
      <c r="M369">
        <v>1959.4408979534501</v>
      </c>
      <c r="N369">
        <v>0.47736085867608102</v>
      </c>
      <c r="O369">
        <v>0.15675274209021101</v>
      </c>
      <c r="P369">
        <v>2.1933547995797598E-3</v>
      </c>
      <c r="Q369">
        <v>10172.6843294018</v>
      </c>
      <c r="R369">
        <v>108.3905</v>
      </c>
      <c r="S369">
        <v>58916.225693211098</v>
      </c>
      <c r="T369">
        <v>14.7213086017686</v>
      </c>
      <c r="U369">
        <v>14.701244836494</v>
      </c>
      <c r="V369">
        <v>13.987500000000001</v>
      </c>
      <c r="W369">
        <v>113.921378262735</v>
      </c>
      <c r="X369">
        <v>0.11194442749163699</v>
      </c>
      <c r="Y369">
        <v>0.19285391580222799</v>
      </c>
      <c r="Z369">
        <v>0.30846606962934697</v>
      </c>
      <c r="AA369">
        <v>193.94838073711401</v>
      </c>
      <c r="AB369">
        <v>6.6168269832951996</v>
      </c>
      <c r="AC369">
        <v>1.1979187528180899</v>
      </c>
      <c r="AD369">
        <v>3.3579240173051801</v>
      </c>
      <c r="AE369">
        <v>1.4126392762190101</v>
      </c>
      <c r="AF369">
        <v>146.65</v>
      </c>
      <c r="AG369">
        <v>0.106211494427138</v>
      </c>
      <c r="AH369">
        <v>4.8680000000000003</v>
      </c>
      <c r="AI369">
        <v>3.26253094319424</v>
      </c>
      <c r="AJ369">
        <v>14819.5</v>
      </c>
      <c r="AK369">
        <v>0.46952546571666098</v>
      </c>
      <c r="AL369">
        <v>19932773.717</v>
      </c>
      <c r="AM369">
        <v>1593.4752784499999</v>
      </c>
    </row>
    <row r="370" spans="1:39" ht="15" x14ac:dyDescent="0.25">
      <c r="A370" t="s">
        <v>545</v>
      </c>
      <c r="B370">
        <v>719711.3</v>
      </c>
      <c r="C370">
        <v>0.49442794799024598</v>
      </c>
      <c r="D370">
        <v>624759.44999999995</v>
      </c>
      <c r="E370">
        <v>4.2723785456686798E-3</v>
      </c>
      <c r="F370">
        <v>0.69105724182079398</v>
      </c>
      <c r="G370">
        <v>61.105263157894697</v>
      </c>
      <c r="H370">
        <v>42.333500000000001</v>
      </c>
      <c r="I370">
        <v>1.8474999999999999</v>
      </c>
      <c r="J370">
        <v>31.064</v>
      </c>
      <c r="K370">
        <v>13017.903853108501</v>
      </c>
      <c r="L370">
        <v>1207.4305189500001</v>
      </c>
      <c r="M370">
        <v>1470.54397572159</v>
      </c>
      <c r="N370">
        <v>0.40980723675950897</v>
      </c>
      <c r="O370">
        <v>0.15819068737479</v>
      </c>
      <c r="P370">
        <v>1.4240867884433601E-3</v>
      </c>
      <c r="Q370">
        <v>10688.7074881845</v>
      </c>
      <c r="R370">
        <v>84.635000000000005</v>
      </c>
      <c r="S370">
        <v>58558.917410054899</v>
      </c>
      <c r="T370">
        <v>14.122407987239299</v>
      </c>
      <c r="U370">
        <v>14.266326211969</v>
      </c>
      <c r="V370">
        <v>11.7965</v>
      </c>
      <c r="W370">
        <v>102.3549797779</v>
      </c>
      <c r="X370">
        <v>0.111722230543955</v>
      </c>
      <c r="Y370">
        <v>0.189970164300513</v>
      </c>
      <c r="Z370">
        <v>0.30616927450742298</v>
      </c>
      <c r="AA370">
        <v>168.912866454095</v>
      </c>
      <c r="AB370">
        <v>7.9299778990544496</v>
      </c>
      <c r="AC370">
        <v>1.4576800675457899</v>
      </c>
      <c r="AD370">
        <v>3.9139585355371702</v>
      </c>
      <c r="AE370">
        <v>1.4623329461654899</v>
      </c>
      <c r="AF370">
        <v>121.35</v>
      </c>
      <c r="AG370">
        <v>5.1256466981690597E-2</v>
      </c>
      <c r="AH370">
        <v>4.2565</v>
      </c>
      <c r="AI370">
        <v>3.1976330762965599</v>
      </c>
      <c r="AJ370">
        <v>37089.186999999998</v>
      </c>
      <c r="AK370">
        <v>0.48743476487816301</v>
      </c>
      <c r="AL370">
        <v>15718214.404999999</v>
      </c>
      <c r="AM370">
        <v>1207.4305189500001</v>
      </c>
    </row>
    <row r="371" spans="1:39" ht="15" x14ac:dyDescent="0.25">
      <c r="A371" t="s">
        <v>546</v>
      </c>
      <c r="B371">
        <v>771538.05</v>
      </c>
      <c r="C371">
        <v>0.37621166269531298</v>
      </c>
      <c r="D371">
        <v>821341.6</v>
      </c>
      <c r="E371">
        <v>2.1114939515739701E-3</v>
      </c>
      <c r="F371">
        <v>0.70884152543256196</v>
      </c>
      <c r="G371">
        <v>73.894736842105303</v>
      </c>
      <c r="H371">
        <v>73.626499999999993</v>
      </c>
      <c r="I371">
        <v>7.0914999999999999</v>
      </c>
      <c r="J371">
        <v>-56.820500000000003</v>
      </c>
      <c r="K371">
        <v>12196.655483983201</v>
      </c>
      <c r="L371">
        <v>2071.6823316999998</v>
      </c>
      <c r="M371">
        <v>2592.3707906587601</v>
      </c>
      <c r="N371">
        <v>0.49625343001133299</v>
      </c>
      <c r="O371">
        <v>0.16435033660329801</v>
      </c>
      <c r="P371">
        <v>1.6436952340109601E-2</v>
      </c>
      <c r="Q371">
        <v>9746.9064853871205</v>
      </c>
      <c r="R371">
        <v>135.26</v>
      </c>
      <c r="S371">
        <v>62825.318039331702</v>
      </c>
      <c r="T371">
        <v>15.1012864113559</v>
      </c>
      <c r="U371">
        <v>15.3162969961556</v>
      </c>
      <c r="V371">
        <v>16.052499999999998</v>
      </c>
      <c r="W371">
        <v>129.05667850490599</v>
      </c>
      <c r="X371">
        <v>0.11416356394414599</v>
      </c>
      <c r="Y371">
        <v>0.17313576808310999</v>
      </c>
      <c r="Z371">
        <v>0.294711635894219</v>
      </c>
      <c r="AA371">
        <v>188.75480763458401</v>
      </c>
      <c r="AB371">
        <v>5.8567959198547497</v>
      </c>
      <c r="AC371">
        <v>1.08112253733633</v>
      </c>
      <c r="AD371">
        <v>3.0524669343289701</v>
      </c>
      <c r="AE371">
        <v>1.1468486552556301</v>
      </c>
      <c r="AF371">
        <v>54.75</v>
      </c>
      <c r="AG371">
        <v>0.17851359060996799</v>
      </c>
      <c r="AH371">
        <v>14.213157894736799</v>
      </c>
      <c r="AI371">
        <v>3.34325718702839</v>
      </c>
      <c r="AJ371">
        <v>27713.422500000001</v>
      </c>
      <c r="AK371">
        <v>0.443843519688293</v>
      </c>
      <c r="AL371">
        <v>25267595.671999998</v>
      </c>
      <c r="AM371">
        <v>2071.6823316999998</v>
      </c>
    </row>
    <row r="372" spans="1:39" ht="15" x14ac:dyDescent="0.25">
      <c r="A372" t="s">
        <v>547</v>
      </c>
      <c r="B372">
        <v>392119.2</v>
      </c>
      <c r="C372">
        <v>0.440488415678011</v>
      </c>
      <c r="D372">
        <v>383229.15</v>
      </c>
      <c r="E372">
        <v>1.75372518612895E-3</v>
      </c>
      <c r="F372">
        <v>0.70595176776924595</v>
      </c>
      <c r="G372">
        <v>69.900000000000006</v>
      </c>
      <c r="H372">
        <v>29.678999999999998</v>
      </c>
      <c r="I372">
        <v>0</v>
      </c>
      <c r="J372">
        <v>72.933999999999997</v>
      </c>
      <c r="K372">
        <v>12034.613926264999</v>
      </c>
      <c r="L372">
        <v>1139.8393813499999</v>
      </c>
      <c r="M372">
        <v>1331.4930402504101</v>
      </c>
      <c r="N372">
        <v>0.20843747539114599</v>
      </c>
      <c r="O372">
        <v>0.13749382585323799</v>
      </c>
      <c r="P372">
        <v>2.4469361610375598E-3</v>
      </c>
      <c r="Q372">
        <v>10302.3646972426</v>
      </c>
      <c r="R372">
        <v>75.492999999999995</v>
      </c>
      <c r="S372">
        <v>60107.428841084598</v>
      </c>
      <c r="T372">
        <v>15.7107281469805</v>
      </c>
      <c r="U372">
        <v>15.098610220152899</v>
      </c>
      <c r="V372">
        <v>11.196</v>
      </c>
      <c r="W372">
        <v>101.80773323955</v>
      </c>
      <c r="X372">
        <v>0.114852445776608</v>
      </c>
      <c r="Y372">
        <v>0.16845489689263199</v>
      </c>
      <c r="Z372">
        <v>0.28908517877318901</v>
      </c>
      <c r="AA372">
        <v>171.29523088485601</v>
      </c>
      <c r="AB372">
        <v>6.6737249630664</v>
      </c>
      <c r="AC372">
        <v>1.31078976568644</v>
      </c>
      <c r="AD372">
        <v>2.8890650633127302</v>
      </c>
      <c r="AE372">
        <v>1.2117798702031699</v>
      </c>
      <c r="AF372">
        <v>90.9</v>
      </c>
      <c r="AG372">
        <v>0.113644212347042</v>
      </c>
      <c r="AH372">
        <v>4.3845000000000001</v>
      </c>
      <c r="AI372">
        <v>2.9190392317032301</v>
      </c>
      <c r="AJ372">
        <v>66136.264500000005</v>
      </c>
      <c r="AK372">
        <v>0.49100290234014399</v>
      </c>
      <c r="AL372">
        <v>13717526.8925</v>
      </c>
      <c r="AM372">
        <v>1139.8393813499999</v>
      </c>
    </row>
    <row r="373" spans="1:39" ht="15" x14ac:dyDescent="0.25">
      <c r="A373" t="s">
        <v>548</v>
      </c>
      <c r="B373">
        <v>543222.65</v>
      </c>
      <c r="C373">
        <v>0.680344117119562</v>
      </c>
      <c r="D373">
        <v>844402.25</v>
      </c>
      <c r="E373">
        <v>2.7794713161950701E-3</v>
      </c>
      <c r="F373">
        <v>0.65206409832618994</v>
      </c>
      <c r="G373">
        <v>29.894736842105299</v>
      </c>
      <c r="H373">
        <v>18.4375</v>
      </c>
      <c r="I373">
        <v>0</v>
      </c>
      <c r="J373">
        <v>25.047999999999998</v>
      </c>
      <c r="K373">
        <v>13700.527875294099</v>
      </c>
      <c r="L373">
        <v>635.94777739999995</v>
      </c>
      <c r="M373">
        <v>758.85811825443204</v>
      </c>
      <c r="N373">
        <v>0.34991495105113601</v>
      </c>
      <c r="O373">
        <v>0.152169451940913</v>
      </c>
      <c r="P373">
        <v>6.4664723993734597E-3</v>
      </c>
      <c r="Q373">
        <v>11481.487832721299</v>
      </c>
      <c r="R373">
        <v>50.969499999999996</v>
      </c>
      <c r="S373">
        <v>56439.741963330998</v>
      </c>
      <c r="T373">
        <v>15.176723334543199</v>
      </c>
      <c r="U373">
        <v>12.477026013596401</v>
      </c>
      <c r="V373">
        <v>8.1304999999999996</v>
      </c>
      <c r="W373">
        <v>78.217548416456594</v>
      </c>
      <c r="X373">
        <v>0.11398164706809601</v>
      </c>
      <c r="Y373">
        <v>0.180661373600224</v>
      </c>
      <c r="Z373">
        <v>0.29954510434229598</v>
      </c>
      <c r="AA373">
        <v>220.95407043402301</v>
      </c>
      <c r="AB373">
        <v>5.9452077977301396</v>
      </c>
      <c r="AC373">
        <v>1.2641005193386501</v>
      </c>
      <c r="AD373">
        <v>2.72656639048075</v>
      </c>
      <c r="AE373">
        <v>1.25967845147651</v>
      </c>
      <c r="AF373">
        <v>83.05</v>
      </c>
      <c r="AG373">
        <v>8.5791701159901604E-2</v>
      </c>
      <c r="AH373">
        <v>2.7124999999999999</v>
      </c>
      <c r="AI373">
        <v>3.4511917899870799</v>
      </c>
      <c r="AJ373">
        <v>26123.3645</v>
      </c>
      <c r="AK373">
        <v>0.54076461586444002</v>
      </c>
      <c r="AL373">
        <v>8712820.2514999993</v>
      </c>
      <c r="AM373">
        <v>635.94777739999995</v>
      </c>
    </row>
    <row r="374" spans="1:39" ht="15" x14ac:dyDescent="0.25">
      <c r="A374" t="s">
        <v>549</v>
      </c>
      <c r="B374">
        <v>456392.35</v>
      </c>
      <c r="C374">
        <v>0.38208576076256101</v>
      </c>
      <c r="D374">
        <v>414818.2</v>
      </c>
      <c r="E374">
        <v>6.7218314233782597E-3</v>
      </c>
      <c r="F374">
        <v>0.68918796255735104</v>
      </c>
      <c r="G374">
        <v>47.578947368421098</v>
      </c>
      <c r="H374">
        <v>32.454500000000003</v>
      </c>
      <c r="I374">
        <v>2.65</v>
      </c>
      <c r="J374">
        <v>56.856999999999999</v>
      </c>
      <c r="K374">
        <v>12378.782078406901</v>
      </c>
      <c r="L374">
        <v>1042.7968320499999</v>
      </c>
      <c r="M374">
        <v>1250.4957907041701</v>
      </c>
      <c r="N374">
        <v>0.34703553820601601</v>
      </c>
      <c r="O374">
        <v>0.13542356133973099</v>
      </c>
      <c r="P374">
        <v>3.0779819245232401E-3</v>
      </c>
      <c r="Q374">
        <v>10322.749450224899</v>
      </c>
      <c r="R374">
        <v>70.447000000000003</v>
      </c>
      <c r="S374">
        <v>59205.012023223098</v>
      </c>
      <c r="T374">
        <v>15.3590642610757</v>
      </c>
      <c r="U374">
        <v>14.802572601388301</v>
      </c>
      <c r="V374">
        <v>9.3949999999999996</v>
      </c>
      <c r="W374">
        <v>110.994873022885</v>
      </c>
      <c r="X374">
        <v>0.114869177203617</v>
      </c>
      <c r="Y374">
        <v>0.18075197152712899</v>
      </c>
      <c r="Z374">
        <v>0.302298793200587</v>
      </c>
      <c r="AA374">
        <v>182.41515907374699</v>
      </c>
      <c r="AB374">
        <v>6.5218417643179496</v>
      </c>
      <c r="AC374">
        <v>1.33081572605054</v>
      </c>
      <c r="AD374">
        <v>3.1635655375207801</v>
      </c>
      <c r="AE374">
        <v>1.1746789312222199</v>
      </c>
      <c r="AF374">
        <v>59.7</v>
      </c>
      <c r="AG374">
        <v>0.17518102839922001</v>
      </c>
      <c r="AH374">
        <v>6.0555000000000003</v>
      </c>
      <c r="AI374">
        <v>3.4814527410412199</v>
      </c>
      <c r="AJ374">
        <v>3272.54450000002</v>
      </c>
      <c r="AK374">
        <v>0.41486109281984301</v>
      </c>
      <c r="AL374">
        <v>12908554.736</v>
      </c>
      <c r="AM374">
        <v>1042.7968320499999</v>
      </c>
    </row>
    <row r="375" spans="1:39" ht="15" x14ac:dyDescent="0.25">
      <c r="A375" t="s">
        <v>550</v>
      </c>
      <c r="B375">
        <v>971165.05</v>
      </c>
      <c r="C375">
        <v>0.44332655371020602</v>
      </c>
      <c r="D375">
        <v>879175</v>
      </c>
      <c r="E375">
        <v>2.2930800272446799E-3</v>
      </c>
      <c r="F375">
        <v>0.67726511307051196</v>
      </c>
      <c r="G375">
        <v>75.150000000000006</v>
      </c>
      <c r="H375">
        <v>32.453499999999998</v>
      </c>
      <c r="I375">
        <v>0.45</v>
      </c>
      <c r="J375">
        <v>42.973999999999997</v>
      </c>
      <c r="K375">
        <v>12344.6684480606</v>
      </c>
      <c r="L375">
        <v>1070.7486272000001</v>
      </c>
      <c r="M375">
        <v>1277.3249846426099</v>
      </c>
      <c r="N375">
        <v>0.28725356174801697</v>
      </c>
      <c r="O375">
        <v>0.14799235929387</v>
      </c>
      <c r="P375">
        <v>2.0225692053074998E-3</v>
      </c>
      <c r="Q375">
        <v>10348.217527192801</v>
      </c>
      <c r="R375">
        <v>74.085499999999996</v>
      </c>
      <c r="S375">
        <v>58101.942984794601</v>
      </c>
      <c r="T375">
        <v>15.6616341929257</v>
      </c>
      <c r="U375">
        <v>14.4528771109056</v>
      </c>
      <c r="V375">
        <v>10.499000000000001</v>
      </c>
      <c r="W375">
        <v>101.98577266406301</v>
      </c>
      <c r="X375">
        <v>0.113374315166448</v>
      </c>
      <c r="Y375">
        <v>0.187677362364222</v>
      </c>
      <c r="Z375">
        <v>0.306791801475572</v>
      </c>
      <c r="AA375">
        <v>190.097231814597</v>
      </c>
      <c r="AB375">
        <v>6.2576956010264997</v>
      </c>
      <c r="AC375">
        <v>1.18190144406913</v>
      </c>
      <c r="AD375">
        <v>2.9921389256058899</v>
      </c>
      <c r="AE375">
        <v>1.40276532857798</v>
      </c>
      <c r="AF375">
        <v>106.65</v>
      </c>
      <c r="AG375">
        <v>5.0404126731528602E-2</v>
      </c>
      <c r="AH375">
        <v>3.7589999999999999</v>
      </c>
      <c r="AI375">
        <v>3.3592420020698102</v>
      </c>
      <c r="AJ375">
        <v>17214.1784999999</v>
      </c>
      <c r="AK375">
        <v>0.46209050864873003</v>
      </c>
      <c r="AL375">
        <v>13218036.794</v>
      </c>
      <c r="AM375">
        <v>1070.7486272000001</v>
      </c>
    </row>
    <row r="376" spans="1:39" ht="15" x14ac:dyDescent="0.25">
      <c r="A376" t="s">
        <v>551</v>
      </c>
      <c r="B376">
        <v>432608.9</v>
      </c>
      <c r="C376">
        <v>0.45698069984613798</v>
      </c>
      <c r="D376">
        <v>320804.45</v>
      </c>
      <c r="E376">
        <v>3.0893618101751502E-3</v>
      </c>
      <c r="F376">
        <v>0.73392579406793701</v>
      </c>
      <c r="G376">
        <v>73.5</v>
      </c>
      <c r="H376">
        <v>44.871000000000002</v>
      </c>
      <c r="I376">
        <v>8.9499999999999996E-2</v>
      </c>
      <c r="J376">
        <v>31.223500000000001</v>
      </c>
      <c r="K376">
        <v>11810.1560117636</v>
      </c>
      <c r="L376">
        <v>1717.8030988999999</v>
      </c>
      <c r="M376">
        <v>1963.0280142731301</v>
      </c>
      <c r="N376">
        <v>0.14946434181799501</v>
      </c>
      <c r="O376">
        <v>0.11019275010111</v>
      </c>
      <c r="P376">
        <v>1.36424305352614E-2</v>
      </c>
      <c r="Q376">
        <v>10334.8105314799</v>
      </c>
      <c r="R376">
        <v>106.167</v>
      </c>
      <c r="S376">
        <v>66996.725498507105</v>
      </c>
      <c r="T376">
        <v>15.979070709354099</v>
      </c>
      <c r="U376">
        <v>16.180198167980599</v>
      </c>
      <c r="V376">
        <v>11.275</v>
      </c>
      <c r="W376">
        <v>152.35504203104199</v>
      </c>
      <c r="X376">
        <v>0.118003660254156</v>
      </c>
      <c r="Y376">
        <v>0.154921924905638</v>
      </c>
      <c r="Z376">
        <v>0.279135202200055</v>
      </c>
      <c r="AA376">
        <v>157.417546966331</v>
      </c>
      <c r="AB376">
        <v>6.7759908192063003</v>
      </c>
      <c r="AC376">
        <v>1.2416341968109099</v>
      </c>
      <c r="AD376">
        <v>3.0124031798103901</v>
      </c>
      <c r="AE376">
        <v>1.0491156051003101</v>
      </c>
      <c r="AF376">
        <v>39.049999999999997</v>
      </c>
      <c r="AG376">
        <v>0.17679428203813899</v>
      </c>
      <c r="AH376">
        <v>15.5585</v>
      </c>
      <c r="AI376">
        <v>3.63192889888782</v>
      </c>
      <c r="AJ376">
        <v>11018.192999999999</v>
      </c>
      <c r="AK376">
        <v>0.38425371490184301</v>
      </c>
      <c r="AL376">
        <v>20287522.5955</v>
      </c>
      <c r="AM376">
        <v>1717.8030988999999</v>
      </c>
    </row>
    <row r="377" spans="1:39" ht="15" x14ac:dyDescent="0.25">
      <c r="A377" t="s">
        <v>552</v>
      </c>
      <c r="B377">
        <v>1051689.25</v>
      </c>
      <c r="C377">
        <v>0.377972002472371</v>
      </c>
      <c r="D377">
        <v>1063419.95</v>
      </c>
      <c r="E377">
        <v>9.6177856332124705E-3</v>
      </c>
      <c r="F377">
        <v>0.72941290527569103</v>
      </c>
      <c r="G377">
        <v>93.45</v>
      </c>
      <c r="H377">
        <v>78.077500000000001</v>
      </c>
      <c r="I377">
        <v>1.8879999999999999</v>
      </c>
      <c r="J377">
        <v>44.432499999999997</v>
      </c>
      <c r="K377">
        <v>11651.408436089399</v>
      </c>
      <c r="L377">
        <v>2400.5549047499999</v>
      </c>
      <c r="M377">
        <v>2963.8789123552201</v>
      </c>
      <c r="N377">
        <v>0.43828053435402298</v>
      </c>
      <c r="O377">
        <v>0.15394013674454399</v>
      </c>
      <c r="P377">
        <v>1.64658120386196E-2</v>
      </c>
      <c r="Q377">
        <v>9436.9056549189609</v>
      </c>
      <c r="R377">
        <v>150.5085</v>
      </c>
      <c r="S377">
        <v>64345.312979001203</v>
      </c>
      <c r="T377">
        <v>14.3812475707352</v>
      </c>
      <c r="U377">
        <v>15.9496301188969</v>
      </c>
      <c r="V377">
        <v>17.295000000000002</v>
      </c>
      <c r="W377">
        <v>138.800514874241</v>
      </c>
      <c r="X377">
        <v>0.114231152812999</v>
      </c>
      <c r="Y377">
        <v>0.16437915753726601</v>
      </c>
      <c r="Z377">
        <v>0.28453380123760702</v>
      </c>
      <c r="AA377">
        <v>163.00343692441001</v>
      </c>
      <c r="AB377">
        <v>6.1382908031639296</v>
      </c>
      <c r="AC377">
        <v>1.1814977407284999</v>
      </c>
      <c r="AD377">
        <v>3.30610323392334</v>
      </c>
      <c r="AE377">
        <v>1.20764577019648</v>
      </c>
      <c r="AF377">
        <v>53.35</v>
      </c>
      <c r="AG377">
        <v>0.26977119682263001</v>
      </c>
      <c r="AH377">
        <v>17.012631578947399</v>
      </c>
      <c r="AI377">
        <v>3.59609434845461</v>
      </c>
      <c r="AJ377">
        <v>-4168.0039999999599</v>
      </c>
      <c r="AK377">
        <v>0.37941829309640401</v>
      </c>
      <c r="AL377">
        <v>27969845.668499999</v>
      </c>
      <c r="AM377">
        <v>2400.5549047499999</v>
      </c>
    </row>
    <row r="378" spans="1:39" ht="15" x14ac:dyDescent="0.25">
      <c r="A378" t="s">
        <v>553</v>
      </c>
      <c r="B378">
        <v>829569.8</v>
      </c>
      <c r="C378">
        <v>0.43208177069162501</v>
      </c>
      <c r="D378">
        <v>691909.1</v>
      </c>
      <c r="E378">
        <v>2.0016930892854598E-3</v>
      </c>
      <c r="F378">
        <v>0.79208094070532598</v>
      </c>
      <c r="G378">
        <v>177.666666666667</v>
      </c>
      <c r="H378">
        <v>102.0665</v>
      </c>
      <c r="I378">
        <v>5.5625</v>
      </c>
      <c r="J378">
        <v>-32.107999999999997</v>
      </c>
      <c r="K378">
        <v>11901.7032188666</v>
      </c>
      <c r="L378">
        <v>3946.9326383500002</v>
      </c>
      <c r="M378">
        <v>4720.5395876630801</v>
      </c>
      <c r="N378">
        <v>0.22206195945274701</v>
      </c>
      <c r="O378">
        <v>0.13994208115771201</v>
      </c>
      <c r="P378">
        <v>1.7362549650365499E-2</v>
      </c>
      <c r="Q378">
        <v>9951.2396865111805</v>
      </c>
      <c r="R378">
        <v>238.90950000000001</v>
      </c>
      <c r="S378">
        <v>69881.671049079203</v>
      </c>
      <c r="T378">
        <v>14.6090883786538</v>
      </c>
      <c r="U378">
        <v>16.5206182188235</v>
      </c>
      <c r="V378">
        <v>25.901499999999999</v>
      </c>
      <c r="W378">
        <v>152.38239632260701</v>
      </c>
      <c r="X378">
        <v>0.122013303162753</v>
      </c>
      <c r="Y378">
        <v>0.14972923304675401</v>
      </c>
      <c r="Z378">
        <v>0.27772969048935098</v>
      </c>
      <c r="AA378">
        <v>157.28762228369899</v>
      </c>
      <c r="AB378">
        <v>6.2625559232778398</v>
      </c>
      <c r="AC378">
        <v>1.1021455197629699</v>
      </c>
      <c r="AD378">
        <v>3.0867684983810899</v>
      </c>
      <c r="AE378">
        <v>0.96883201828527699</v>
      </c>
      <c r="AF378">
        <v>41.3</v>
      </c>
      <c r="AG378">
        <v>9.6946405149163098E-2</v>
      </c>
      <c r="AH378">
        <v>35.411999999999999</v>
      </c>
      <c r="AI378">
        <v>3.2478145741569202</v>
      </c>
      <c r="AJ378">
        <v>61716.919000000002</v>
      </c>
      <c r="AK378">
        <v>0.368991743462942</v>
      </c>
      <c r="AL378">
        <v>46975220.886500001</v>
      </c>
      <c r="AM378">
        <v>3946.9326383500002</v>
      </c>
    </row>
    <row r="379" spans="1:39" ht="15" x14ac:dyDescent="0.25">
      <c r="A379" t="s">
        <v>554</v>
      </c>
      <c r="B379">
        <v>944967.05</v>
      </c>
      <c r="C379">
        <v>0.363743202953759</v>
      </c>
      <c r="D379">
        <v>873142.15</v>
      </c>
      <c r="E379">
        <v>4.8064854560714299E-3</v>
      </c>
      <c r="F379">
        <v>0.72430097437389895</v>
      </c>
      <c r="G379">
        <v>67.2</v>
      </c>
      <c r="H379">
        <v>66.542000000000002</v>
      </c>
      <c r="I379">
        <v>2.5905</v>
      </c>
      <c r="J379">
        <v>58.558</v>
      </c>
      <c r="K379">
        <v>11634.383182666899</v>
      </c>
      <c r="L379">
        <v>1834.1784817</v>
      </c>
      <c r="M379">
        <v>2190.2016960210999</v>
      </c>
      <c r="N379">
        <v>0.31408543737578598</v>
      </c>
      <c r="O379">
        <v>0.135795245547286</v>
      </c>
      <c r="P379">
        <v>1.41452343972289E-2</v>
      </c>
      <c r="Q379">
        <v>9743.1827033405898</v>
      </c>
      <c r="R379">
        <v>114.498</v>
      </c>
      <c r="S379">
        <v>64070.148544079297</v>
      </c>
      <c r="T379">
        <v>16.203339796328301</v>
      </c>
      <c r="U379">
        <v>16.0193058542507</v>
      </c>
      <c r="V379">
        <v>13.59</v>
      </c>
      <c r="W379">
        <v>134.96530402501801</v>
      </c>
      <c r="X379">
        <v>0.11655213117055201</v>
      </c>
      <c r="Y379">
        <v>0.16647705715900599</v>
      </c>
      <c r="Z379">
        <v>0.287771632013335</v>
      </c>
      <c r="AA379">
        <v>158.392437212944</v>
      </c>
      <c r="AB379">
        <v>6.5311646409885702</v>
      </c>
      <c r="AC379">
        <v>1.2576455476387201</v>
      </c>
      <c r="AD379">
        <v>3.4813375843315399</v>
      </c>
      <c r="AE379">
        <v>1.14415523280469</v>
      </c>
      <c r="AF379">
        <v>37.25</v>
      </c>
      <c r="AG379">
        <v>0.108660056266334</v>
      </c>
      <c r="AH379">
        <v>16.577999999999999</v>
      </c>
      <c r="AI379">
        <v>3.5940554858067801</v>
      </c>
      <c r="AJ379">
        <v>-24698.715499999998</v>
      </c>
      <c r="AK379">
        <v>0.38974760297269201</v>
      </c>
      <c r="AL379">
        <v>21339535.281500001</v>
      </c>
      <c r="AM379">
        <v>1834.1784817</v>
      </c>
    </row>
    <row r="380" spans="1:39" ht="15" x14ac:dyDescent="0.25">
      <c r="A380" t="s">
        <v>555</v>
      </c>
      <c r="B380">
        <v>664521.44999999995</v>
      </c>
      <c r="C380">
        <v>0.38825863319047399</v>
      </c>
      <c r="D380">
        <v>677276</v>
      </c>
      <c r="E380">
        <v>6.8525241941446297E-3</v>
      </c>
      <c r="F380">
        <v>0.698358388023119</v>
      </c>
      <c r="G380">
        <v>27.3888888888889</v>
      </c>
      <c r="H380">
        <v>27.988</v>
      </c>
      <c r="I380">
        <v>3.53</v>
      </c>
      <c r="J380">
        <v>0.97849999999999704</v>
      </c>
      <c r="K380">
        <v>14297.782796153</v>
      </c>
      <c r="L380">
        <v>1219.61063195</v>
      </c>
      <c r="M380">
        <v>1718.4095861456301</v>
      </c>
      <c r="N380">
        <v>0.973856185929587</v>
      </c>
      <c r="O380">
        <v>0.17776575635730299</v>
      </c>
      <c r="P380">
        <v>4.39419709832417E-4</v>
      </c>
      <c r="Q380">
        <v>10147.596971111299</v>
      </c>
      <c r="R380">
        <v>92.144999999999996</v>
      </c>
      <c r="S380">
        <v>59739.401741820002</v>
      </c>
      <c r="T380">
        <v>15.1174778881111</v>
      </c>
      <c r="U380">
        <v>13.235776568994501</v>
      </c>
      <c r="V380">
        <v>10.470499999999999</v>
      </c>
      <c r="W380">
        <v>116.480648674848</v>
      </c>
      <c r="X380">
        <v>0.102640179892748</v>
      </c>
      <c r="Y380">
        <v>0.207602783061475</v>
      </c>
      <c r="Z380">
        <v>0.31394930259394799</v>
      </c>
      <c r="AA380">
        <v>204.71332690894101</v>
      </c>
      <c r="AB380">
        <v>6.4009338666494697</v>
      </c>
      <c r="AC380">
        <v>1.24617777507199</v>
      </c>
      <c r="AD380">
        <v>3.4370239601747201</v>
      </c>
      <c r="AE380">
        <v>1.26842769485021</v>
      </c>
      <c r="AF380">
        <v>118.1</v>
      </c>
      <c r="AG380">
        <v>6.1313498425619402E-2</v>
      </c>
      <c r="AH380">
        <v>4.3994999999999997</v>
      </c>
      <c r="AI380">
        <v>3.3040566077161202</v>
      </c>
      <c r="AJ380">
        <v>-41245.104500000001</v>
      </c>
      <c r="AK380">
        <v>0.54635219387933498</v>
      </c>
      <c r="AL380">
        <v>17437727.911499999</v>
      </c>
      <c r="AM380">
        <v>1219.61063195</v>
      </c>
    </row>
    <row r="381" spans="1:39" ht="15" x14ac:dyDescent="0.25">
      <c r="A381" t="s">
        <v>556</v>
      </c>
      <c r="B381">
        <v>713924.6</v>
      </c>
      <c r="C381">
        <v>0.38277304080487401</v>
      </c>
      <c r="D381">
        <v>693466.15</v>
      </c>
      <c r="E381">
        <v>1.0754823995343599E-2</v>
      </c>
      <c r="F381">
        <v>0.71111771726989104</v>
      </c>
      <c r="G381">
        <v>70.588235294117695</v>
      </c>
      <c r="H381">
        <v>47.286499999999997</v>
      </c>
      <c r="I381">
        <v>0.99250000000000005</v>
      </c>
      <c r="J381">
        <v>30.7285</v>
      </c>
      <c r="K381">
        <v>11417.106845169399</v>
      </c>
      <c r="L381">
        <v>1456.410288</v>
      </c>
      <c r="M381">
        <v>1742.52403497455</v>
      </c>
      <c r="N381">
        <v>0.36115935467080401</v>
      </c>
      <c r="O381">
        <v>0.142332892940949</v>
      </c>
      <c r="P381">
        <v>3.63536888857791E-3</v>
      </c>
      <c r="Q381">
        <v>9542.4749012101092</v>
      </c>
      <c r="R381">
        <v>93.904499999999999</v>
      </c>
      <c r="S381">
        <v>60965.911351426199</v>
      </c>
      <c r="T381">
        <v>15.666448359769801</v>
      </c>
      <c r="U381">
        <v>15.5094834432855</v>
      </c>
      <c r="V381">
        <v>11.138500000000001</v>
      </c>
      <c r="W381">
        <v>130.754615792073</v>
      </c>
      <c r="X381">
        <v>0.115774134866918</v>
      </c>
      <c r="Y381">
        <v>0.16850137125637599</v>
      </c>
      <c r="Z381">
        <v>0.28906037839544702</v>
      </c>
      <c r="AA381">
        <v>186.50053644773499</v>
      </c>
      <c r="AB381">
        <v>5.9326004974573099</v>
      </c>
      <c r="AC381">
        <v>1.03912126368587</v>
      </c>
      <c r="AD381">
        <v>2.9308243554537099</v>
      </c>
      <c r="AE381">
        <v>1.00249492094618</v>
      </c>
      <c r="AF381">
        <v>47.55</v>
      </c>
      <c r="AG381">
        <v>0.18494949924761001</v>
      </c>
      <c r="AH381">
        <v>9.1</v>
      </c>
      <c r="AI381">
        <v>3.3284288663519401</v>
      </c>
      <c r="AJ381">
        <v>30434.315000000199</v>
      </c>
      <c r="AK381">
        <v>0.41290829503457099</v>
      </c>
      <c r="AL381">
        <v>16627991.8685</v>
      </c>
      <c r="AM381">
        <v>1456.410288</v>
      </c>
    </row>
    <row r="382" spans="1:39" ht="15" x14ac:dyDescent="0.25">
      <c r="A382" t="s">
        <v>557</v>
      </c>
      <c r="B382">
        <v>1444363.4</v>
      </c>
      <c r="C382">
        <v>0.51256310579131203</v>
      </c>
      <c r="D382">
        <v>1413680.4</v>
      </c>
      <c r="E382">
        <v>3.1514664300753398E-3</v>
      </c>
      <c r="F382">
        <v>0.659488602010879</v>
      </c>
      <c r="G382">
        <v>69.8</v>
      </c>
      <c r="H382">
        <v>25.8126315789474</v>
      </c>
      <c r="I382">
        <v>0.1</v>
      </c>
      <c r="J382">
        <v>90.260499999999993</v>
      </c>
      <c r="K382">
        <v>12599.081982654599</v>
      </c>
      <c r="L382">
        <v>1165.3730568000001</v>
      </c>
      <c r="M382">
        <v>1383.2535688307</v>
      </c>
      <c r="N382">
        <v>0.311151819869326</v>
      </c>
      <c r="O382">
        <v>0.14115711573228101</v>
      </c>
      <c r="P382">
        <v>2.01741277720606E-2</v>
      </c>
      <c r="Q382">
        <v>10614.561938496599</v>
      </c>
      <c r="R382">
        <v>81.42</v>
      </c>
      <c r="S382">
        <v>58824.777910832701</v>
      </c>
      <c r="T382">
        <v>15.730164578727599</v>
      </c>
      <c r="U382">
        <v>14.313105585851099</v>
      </c>
      <c r="V382">
        <v>10.6235</v>
      </c>
      <c r="W382">
        <v>109.697656779781</v>
      </c>
      <c r="X382">
        <v>0.108287251036059</v>
      </c>
      <c r="Y382">
        <v>0.190447068416677</v>
      </c>
      <c r="Z382">
        <v>0.30403365562178702</v>
      </c>
      <c r="AA382">
        <v>171.86161875919601</v>
      </c>
      <c r="AB382">
        <v>8.0032089309671495</v>
      </c>
      <c r="AC382">
        <v>1.3266465409678001</v>
      </c>
      <c r="AD382">
        <v>3.5804093884200801</v>
      </c>
      <c r="AE382">
        <v>1.61448480272789</v>
      </c>
      <c r="AF382">
        <v>129.44999999999999</v>
      </c>
      <c r="AG382">
        <v>9.4400066851506897E-2</v>
      </c>
      <c r="AH382">
        <v>4.2605000000000004</v>
      </c>
      <c r="AI382">
        <v>3.5748137523599399</v>
      </c>
      <c r="AJ382">
        <v>45940.399000000099</v>
      </c>
      <c r="AK382">
        <v>0.50902822432386396</v>
      </c>
      <c r="AL382">
        <v>14682630.683</v>
      </c>
      <c r="AM382">
        <v>1165.3730568000001</v>
      </c>
    </row>
    <row r="383" spans="1:39" ht="15" x14ac:dyDescent="0.25">
      <c r="A383" t="s">
        <v>558</v>
      </c>
      <c r="B383">
        <v>250224.15</v>
      </c>
      <c r="C383">
        <v>0.22432136488170701</v>
      </c>
      <c r="D383">
        <v>280689.65000000002</v>
      </c>
      <c r="E383">
        <v>3.9899452767947303E-3</v>
      </c>
      <c r="F383">
        <v>0.69901354641340097</v>
      </c>
      <c r="G383">
        <v>39.421052631578902</v>
      </c>
      <c r="H383">
        <v>89.032499999999999</v>
      </c>
      <c r="I383">
        <v>17.75</v>
      </c>
      <c r="J383">
        <v>-130.81700000000001</v>
      </c>
      <c r="K383">
        <v>13264.389928840401</v>
      </c>
      <c r="L383">
        <v>1607.3207966499999</v>
      </c>
      <c r="M383">
        <v>2231.26238367118</v>
      </c>
      <c r="N383">
        <v>0.89492076870901205</v>
      </c>
      <c r="O383">
        <v>0.18696065643916199</v>
      </c>
      <c r="P383">
        <v>1.1145603097613E-2</v>
      </c>
      <c r="Q383">
        <v>9555.1872086066396</v>
      </c>
      <c r="R383">
        <v>113.1935</v>
      </c>
      <c r="S383">
        <v>59229.6570121076</v>
      </c>
      <c r="T383">
        <v>15.0406162898046</v>
      </c>
      <c r="U383">
        <v>14.1997623242501</v>
      </c>
      <c r="V383">
        <v>15.4695</v>
      </c>
      <c r="W383">
        <v>103.902569355829</v>
      </c>
      <c r="X383">
        <v>0.106443305496892</v>
      </c>
      <c r="Y383">
        <v>0.20801529158073701</v>
      </c>
      <c r="Z383">
        <v>0.31775469114555999</v>
      </c>
      <c r="AA383">
        <v>205.71605910229499</v>
      </c>
      <c r="AB383">
        <v>6.3501927269691896</v>
      </c>
      <c r="AC383">
        <v>1.2548738324950399</v>
      </c>
      <c r="AD383">
        <v>3.3292150788881498</v>
      </c>
      <c r="AE383">
        <v>1.1529599139234299</v>
      </c>
      <c r="AF383">
        <v>31.9</v>
      </c>
      <c r="AG383">
        <v>0.209883741203994</v>
      </c>
      <c r="AH383">
        <v>28.554500000000001</v>
      </c>
      <c r="AI383">
        <v>3.1370753800439699</v>
      </c>
      <c r="AJ383">
        <v>35099.483500000002</v>
      </c>
      <c r="AK383">
        <v>0.51167774316856895</v>
      </c>
      <c r="AL383">
        <v>21320129.787500001</v>
      </c>
      <c r="AM383">
        <v>1607.3207966499999</v>
      </c>
    </row>
    <row r="384" spans="1:39" ht="15" x14ac:dyDescent="0.25">
      <c r="A384" t="s">
        <v>559</v>
      </c>
      <c r="B384">
        <v>407426.3</v>
      </c>
      <c r="C384">
        <v>0.445399252674399</v>
      </c>
      <c r="D384">
        <v>424442.9</v>
      </c>
      <c r="E384">
        <v>4.9273985816442496E-3</v>
      </c>
      <c r="F384">
        <v>0.68324691866910503</v>
      </c>
      <c r="G384">
        <v>26</v>
      </c>
      <c r="H384">
        <v>16.954000000000001</v>
      </c>
      <c r="I384">
        <v>4.2759999999999998</v>
      </c>
      <c r="J384">
        <v>9.8939999999999806</v>
      </c>
      <c r="K384">
        <v>14221.2608555103</v>
      </c>
      <c r="L384">
        <v>925.89640010000005</v>
      </c>
      <c r="M384">
        <v>1302.90401226272</v>
      </c>
      <c r="N384">
        <v>0.96359728335010297</v>
      </c>
      <c r="O384">
        <v>0.18008516426026899</v>
      </c>
      <c r="P384">
        <v>0</v>
      </c>
      <c r="Q384">
        <v>10106.2043765853</v>
      </c>
      <c r="R384">
        <v>72.677000000000007</v>
      </c>
      <c r="S384">
        <v>60559.5578656246</v>
      </c>
      <c r="T384">
        <v>16.492150198824898</v>
      </c>
      <c r="U384">
        <v>12.7398819447693</v>
      </c>
      <c r="V384">
        <v>8.3989999999999991</v>
      </c>
      <c r="W384">
        <v>110.23888559352299</v>
      </c>
      <c r="X384">
        <v>0.104087799335961</v>
      </c>
      <c r="Y384">
        <v>0.20482883611174599</v>
      </c>
      <c r="Z384">
        <v>0.31175051262895298</v>
      </c>
      <c r="AA384">
        <v>210.515236887138</v>
      </c>
      <c r="AB384">
        <v>6.2523821834406998</v>
      </c>
      <c r="AC384">
        <v>1.3618776206895999</v>
      </c>
      <c r="AD384">
        <v>3.3944535600848198</v>
      </c>
      <c r="AE384">
        <v>1.1486121311979101</v>
      </c>
      <c r="AF384">
        <v>106.9</v>
      </c>
      <c r="AG384">
        <v>4.1615452518549603E-2</v>
      </c>
      <c r="AH384">
        <v>3.5630000000000002</v>
      </c>
      <c r="AI384">
        <v>3.4927987540621901</v>
      </c>
      <c r="AJ384">
        <v>-34687.199000000001</v>
      </c>
      <c r="AK384">
        <v>0.53337380816639002</v>
      </c>
      <c r="AL384">
        <v>13167414.231000001</v>
      </c>
      <c r="AM384">
        <v>925.89640010000005</v>
      </c>
    </row>
    <row r="385" spans="1:39" ht="15" x14ac:dyDescent="0.25">
      <c r="A385" t="s">
        <v>560</v>
      </c>
      <c r="B385">
        <v>1111722.6000000001</v>
      </c>
      <c r="C385">
        <v>0.469623249921859</v>
      </c>
      <c r="D385">
        <v>986122.85</v>
      </c>
      <c r="E385">
        <v>1.95302902588926E-4</v>
      </c>
      <c r="F385">
        <v>0.71700432911757905</v>
      </c>
      <c r="G385">
        <v>86.315789473684205</v>
      </c>
      <c r="H385">
        <v>58.162999999999997</v>
      </c>
      <c r="I385">
        <v>3.0425</v>
      </c>
      <c r="J385">
        <v>48.332999999999998</v>
      </c>
      <c r="K385">
        <v>11579.734579126</v>
      </c>
      <c r="L385">
        <v>1757.5713734999999</v>
      </c>
      <c r="M385">
        <v>2037.5910529817399</v>
      </c>
      <c r="N385">
        <v>0.20452501225265299</v>
      </c>
      <c r="O385">
        <v>0.12150264243593201</v>
      </c>
      <c r="P385">
        <v>1.2333369117655301E-2</v>
      </c>
      <c r="Q385">
        <v>9988.3683623449906</v>
      </c>
      <c r="R385">
        <v>109.15949999999999</v>
      </c>
      <c r="S385">
        <v>63941.617216092098</v>
      </c>
      <c r="T385">
        <v>16.0224258997156</v>
      </c>
      <c r="U385">
        <v>16.100947453038899</v>
      </c>
      <c r="V385">
        <v>12.2095</v>
      </c>
      <c r="W385">
        <v>143.951134239731</v>
      </c>
      <c r="X385">
        <v>0.113822304271431</v>
      </c>
      <c r="Y385">
        <v>0.170670749891813</v>
      </c>
      <c r="Z385">
        <v>0.28982565834521501</v>
      </c>
      <c r="AA385">
        <v>147.44044191159</v>
      </c>
      <c r="AB385">
        <v>7.2604765103105704</v>
      </c>
      <c r="AC385">
        <v>1.2755969870774999</v>
      </c>
      <c r="AD385">
        <v>3.6556258810490698</v>
      </c>
      <c r="AE385">
        <v>1.2711886011160201</v>
      </c>
      <c r="AF385">
        <v>59.15</v>
      </c>
      <c r="AG385">
        <v>7.9427192693063906E-2</v>
      </c>
      <c r="AH385">
        <v>12.134</v>
      </c>
      <c r="AI385">
        <v>3.3058089926112002</v>
      </c>
      <c r="AJ385">
        <v>32648.9724999998</v>
      </c>
      <c r="AK385">
        <v>0.40206064369981498</v>
      </c>
      <c r="AL385">
        <v>20352210.009</v>
      </c>
      <c r="AM385">
        <v>1757.5713734999999</v>
      </c>
    </row>
    <row r="386" spans="1:39" ht="15" x14ac:dyDescent="0.25">
      <c r="A386" t="s">
        <v>561</v>
      </c>
      <c r="B386">
        <v>948249.8</v>
      </c>
      <c r="C386">
        <v>0.41082346138485598</v>
      </c>
      <c r="D386">
        <v>849562.9</v>
      </c>
      <c r="E386">
        <v>3.3044112991462899E-3</v>
      </c>
      <c r="F386">
        <v>0.68617073290373898</v>
      </c>
      <c r="G386">
        <v>72.263157894736807</v>
      </c>
      <c r="H386">
        <v>56.743499999999997</v>
      </c>
      <c r="I386">
        <v>4.4880000000000004</v>
      </c>
      <c r="J386">
        <v>54.611499999999999</v>
      </c>
      <c r="K386">
        <v>11801.026187047501</v>
      </c>
      <c r="L386">
        <v>1596.3019062000001</v>
      </c>
      <c r="M386">
        <v>1914.40390113281</v>
      </c>
      <c r="N386">
        <v>0.39320614299971801</v>
      </c>
      <c r="O386">
        <v>0.13172496636338399</v>
      </c>
      <c r="P386">
        <v>4.7170613658695897E-3</v>
      </c>
      <c r="Q386">
        <v>9840.1390565245802</v>
      </c>
      <c r="R386">
        <v>106.29649999999999</v>
      </c>
      <c r="S386">
        <v>60670.033914569198</v>
      </c>
      <c r="T386">
        <v>15.6905448439036</v>
      </c>
      <c r="U386">
        <v>15.0174455998081</v>
      </c>
      <c r="V386">
        <v>11.1805</v>
      </c>
      <c r="W386">
        <v>142.775538321184</v>
      </c>
      <c r="X386">
        <v>0.11205680643506701</v>
      </c>
      <c r="Y386">
        <v>0.17889535198232701</v>
      </c>
      <c r="Z386">
        <v>0.29797215497938301</v>
      </c>
      <c r="AA386">
        <v>191.07109301527399</v>
      </c>
      <c r="AB386">
        <v>5.8569239458812703</v>
      </c>
      <c r="AC386">
        <v>1.19209894423786</v>
      </c>
      <c r="AD386">
        <v>2.7928079423711898</v>
      </c>
      <c r="AE386">
        <v>1.2067686776361899</v>
      </c>
      <c r="AF386">
        <v>77.900000000000006</v>
      </c>
      <c r="AG386">
        <v>0.15933287787901801</v>
      </c>
      <c r="AH386">
        <v>7.9485000000000001</v>
      </c>
      <c r="AI386">
        <v>3.4206381805555801</v>
      </c>
      <c r="AJ386">
        <v>19202.98</v>
      </c>
      <c r="AK386">
        <v>0.48360543502417902</v>
      </c>
      <c r="AL386">
        <v>18838000.5975</v>
      </c>
      <c r="AM386">
        <v>1596.3019062000001</v>
      </c>
    </row>
    <row r="387" spans="1:39" ht="15" x14ac:dyDescent="0.25">
      <c r="A387" t="s">
        <v>562</v>
      </c>
      <c r="B387">
        <v>2024684.7</v>
      </c>
      <c r="C387">
        <v>0.44713162369738202</v>
      </c>
      <c r="D387">
        <v>1680583.7</v>
      </c>
      <c r="E387">
        <v>2.4209338060567202E-3</v>
      </c>
      <c r="F387">
        <v>0.76160530165479901</v>
      </c>
      <c r="G387">
        <v>167.47368421052599</v>
      </c>
      <c r="H387">
        <v>161.01349999999999</v>
      </c>
      <c r="I387">
        <v>8.3354999999999997</v>
      </c>
      <c r="J387">
        <v>-25.1785</v>
      </c>
      <c r="K387">
        <v>12527.0151446528</v>
      </c>
      <c r="L387">
        <v>4720.90365475</v>
      </c>
      <c r="M387">
        <v>5857.4598037918204</v>
      </c>
      <c r="N387">
        <v>0.35292435733646199</v>
      </c>
      <c r="O387">
        <v>0.14990384824692601</v>
      </c>
      <c r="P387">
        <v>4.7675471860888601E-2</v>
      </c>
      <c r="Q387">
        <v>10096.3273433335</v>
      </c>
      <c r="R387">
        <v>291.1925</v>
      </c>
      <c r="S387">
        <v>70390.976927633805</v>
      </c>
      <c r="T387">
        <v>14.3887634468608</v>
      </c>
      <c r="U387">
        <v>16.212311974896298</v>
      </c>
      <c r="V387">
        <v>33.266500000000001</v>
      </c>
      <c r="W387">
        <v>141.91164248568401</v>
      </c>
      <c r="X387">
        <v>0.117048255208625</v>
      </c>
      <c r="Y387">
        <v>0.151079777289478</v>
      </c>
      <c r="Z387">
        <v>0.27685169276796501</v>
      </c>
      <c r="AA387">
        <v>156.243550799399</v>
      </c>
      <c r="AB387">
        <v>6.4722396290997697</v>
      </c>
      <c r="AC387">
        <v>1.14630598794825</v>
      </c>
      <c r="AD387">
        <v>3.4722012091065699</v>
      </c>
      <c r="AE387">
        <v>0.84537729849258103</v>
      </c>
      <c r="AF387">
        <v>36.1</v>
      </c>
      <c r="AG387">
        <v>0.10775925982574799</v>
      </c>
      <c r="AH387">
        <v>36.352499999999999</v>
      </c>
      <c r="AI387">
        <v>3.3136149342119099</v>
      </c>
      <c r="AJ387">
        <v>14888.655000000301</v>
      </c>
      <c r="AK387">
        <v>0.37870433235124801</v>
      </c>
      <c r="AL387">
        <v>59138831.579499997</v>
      </c>
      <c r="AM387">
        <v>4720.90365475</v>
      </c>
    </row>
    <row r="388" spans="1:39" ht="15" x14ac:dyDescent="0.25">
      <c r="A388" t="s">
        <v>563</v>
      </c>
      <c r="B388">
        <v>814939.1</v>
      </c>
      <c r="C388">
        <v>0.333567501065547</v>
      </c>
      <c r="D388">
        <v>731881.85</v>
      </c>
      <c r="E388">
        <v>1.5943576835599899E-2</v>
      </c>
      <c r="F388">
        <v>0.70206134942207798</v>
      </c>
      <c r="G388">
        <v>93</v>
      </c>
      <c r="H388">
        <v>52.8735</v>
      </c>
      <c r="I388">
        <v>1.6</v>
      </c>
      <c r="J388">
        <v>53.383000000000003</v>
      </c>
      <c r="K388">
        <v>12111.3649110076</v>
      </c>
      <c r="L388">
        <v>1516.3453997500001</v>
      </c>
      <c r="M388">
        <v>1818.7075786253299</v>
      </c>
      <c r="N388">
        <v>0.32307712868767902</v>
      </c>
      <c r="O388">
        <v>0.14621829075786699</v>
      </c>
      <c r="P388">
        <v>1.2937020485724599E-3</v>
      </c>
      <c r="Q388">
        <v>10097.836883365901</v>
      </c>
      <c r="R388">
        <v>100.873</v>
      </c>
      <c r="S388">
        <v>59126.317493283597</v>
      </c>
      <c r="T388">
        <v>15.2087278062514</v>
      </c>
      <c r="U388">
        <v>15.0322226933867</v>
      </c>
      <c r="V388">
        <v>14.763999999999999</v>
      </c>
      <c r="W388">
        <v>102.705594672853</v>
      </c>
      <c r="X388">
        <v>0.112559486316179</v>
      </c>
      <c r="Y388">
        <v>0.17285947485366601</v>
      </c>
      <c r="Z388">
        <v>0.307564518700777</v>
      </c>
      <c r="AA388">
        <v>188.03347841923599</v>
      </c>
      <c r="AB388">
        <v>6.1139664924381902</v>
      </c>
      <c r="AC388">
        <v>1.2339147833028301</v>
      </c>
      <c r="AD388">
        <v>2.8047696701466802</v>
      </c>
      <c r="AE388">
        <v>1.4147042066222699</v>
      </c>
      <c r="AF388">
        <v>123.75</v>
      </c>
      <c r="AG388">
        <v>9.6534000654205698E-2</v>
      </c>
      <c r="AH388">
        <v>4.851</v>
      </c>
      <c r="AI388">
        <v>3.5529327107821702</v>
      </c>
      <c r="AJ388">
        <v>24670.427</v>
      </c>
      <c r="AK388">
        <v>0.45233116273565399</v>
      </c>
      <c r="AL388">
        <v>18365012.467500001</v>
      </c>
      <c r="AM388">
        <v>1516.3453997500001</v>
      </c>
    </row>
    <row r="389" spans="1:39" ht="15" x14ac:dyDescent="0.25">
      <c r="A389" t="s">
        <v>564</v>
      </c>
      <c r="B389">
        <v>1008680.95</v>
      </c>
      <c r="C389">
        <v>0.35823254688687201</v>
      </c>
      <c r="D389">
        <v>950557.25</v>
      </c>
      <c r="E389">
        <v>1.7608733910746601E-2</v>
      </c>
      <c r="F389">
        <v>0.68629257124739196</v>
      </c>
      <c r="G389">
        <v>74.8</v>
      </c>
      <c r="H389">
        <v>39.338500000000003</v>
      </c>
      <c r="I389">
        <v>0.9</v>
      </c>
      <c r="J389">
        <v>57.448999999999998</v>
      </c>
      <c r="K389">
        <v>12148.8621129945</v>
      </c>
      <c r="L389">
        <v>1424.6447556999999</v>
      </c>
      <c r="M389">
        <v>1703.2804886260601</v>
      </c>
      <c r="N389">
        <v>0.354991509516003</v>
      </c>
      <c r="O389">
        <v>0.14109388255968</v>
      </c>
      <c r="P389">
        <v>1.5515361223605E-3</v>
      </c>
      <c r="Q389">
        <v>10161.4577355731</v>
      </c>
      <c r="R389">
        <v>96.081999999999994</v>
      </c>
      <c r="S389">
        <v>59077.793067379898</v>
      </c>
      <c r="T389">
        <v>15.1724568597656</v>
      </c>
      <c r="U389">
        <v>14.8273844809642</v>
      </c>
      <c r="V389">
        <v>12.869</v>
      </c>
      <c r="W389">
        <v>110.70360989198799</v>
      </c>
      <c r="X389">
        <v>0.110090500621445</v>
      </c>
      <c r="Y389">
        <v>0.17347657921304899</v>
      </c>
      <c r="Z389">
        <v>0.30794252226787</v>
      </c>
      <c r="AA389">
        <v>151.878880074693</v>
      </c>
      <c r="AB389">
        <v>8.7633100849480403</v>
      </c>
      <c r="AC389">
        <v>1.6632025417166501</v>
      </c>
      <c r="AD389">
        <v>3.8323780020145701</v>
      </c>
      <c r="AE389">
        <v>1.39834876452374</v>
      </c>
      <c r="AF389">
        <v>116.45</v>
      </c>
      <c r="AG389">
        <v>0.1119333137837</v>
      </c>
      <c r="AH389">
        <v>4.774</v>
      </c>
      <c r="AI389">
        <v>3.3940829895825901</v>
      </c>
      <c r="AJ389">
        <v>25382.4545</v>
      </c>
      <c r="AK389">
        <v>0.45509532399050601</v>
      </c>
      <c r="AL389">
        <v>17307812.697000001</v>
      </c>
      <c r="AM389">
        <v>1424.6447556999999</v>
      </c>
    </row>
    <row r="390" spans="1:39" ht="15" x14ac:dyDescent="0.25">
      <c r="A390" t="s">
        <v>565</v>
      </c>
      <c r="B390">
        <v>470048.2</v>
      </c>
      <c r="C390">
        <v>0.44286361250146999</v>
      </c>
      <c r="D390">
        <v>461320.25</v>
      </c>
      <c r="E390">
        <v>2.29474631946803E-3</v>
      </c>
      <c r="F390">
        <v>0.70392290322434004</v>
      </c>
      <c r="G390">
        <v>70.7</v>
      </c>
      <c r="H390">
        <v>33.258499999999998</v>
      </c>
      <c r="I390">
        <v>0.7</v>
      </c>
      <c r="J390">
        <v>51.377000000000002</v>
      </c>
      <c r="K390">
        <v>12090.6173059047</v>
      </c>
      <c r="L390">
        <v>1159.72417245</v>
      </c>
      <c r="M390">
        <v>1381.5493681354801</v>
      </c>
      <c r="N390">
        <v>0.259249858537343</v>
      </c>
      <c r="O390">
        <v>0.15039546884801999</v>
      </c>
      <c r="P390">
        <v>1.28118490180393E-3</v>
      </c>
      <c r="Q390">
        <v>10149.316030902</v>
      </c>
      <c r="R390">
        <v>76.811000000000007</v>
      </c>
      <c r="S390">
        <v>59563.634707268502</v>
      </c>
      <c r="T390">
        <v>14.7426800848837</v>
      </c>
      <c r="U390">
        <v>15.0984126290505</v>
      </c>
      <c r="V390">
        <v>10.581</v>
      </c>
      <c r="W390">
        <v>109.60440151687</v>
      </c>
      <c r="X390">
        <v>0.113284559143617</v>
      </c>
      <c r="Y390">
        <v>0.180275931500047</v>
      </c>
      <c r="Z390">
        <v>0.29858627888112199</v>
      </c>
      <c r="AA390">
        <v>190.69060148397901</v>
      </c>
      <c r="AB390">
        <v>6.20495093568349</v>
      </c>
      <c r="AC390">
        <v>1.29756370040945</v>
      </c>
      <c r="AD390">
        <v>2.7474383909454501</v>
      </c>
      <c r="AE390">
        <v>1.3307782318419901</v>
      </c>
      <c r="AF390">
        <v>97.7</v>
      </c>
      <c r="AG390">
        <v>0.111298999235691</v>
      </c>
      <c r="AH390">
        <v>4.1879999999999997</v>
      </c>
      <c r="AI390">
        <v>3.2514309787668099</v>
      </c>
      <c r="AJ390">
        <v>22385.922999999999</v>
      </c>
      <c r="AK390">
        <v>0.47738147266840902</v>
      </c>
      <c r="AL390">
        <v>14021781.149499999</v>
      </c>
      <c r="AM390">
        <v>1159.72417245</v>
      </c>
    </row>
    <row r="391" spans="1:39" ht="15" x14ac:dyDescent="0.25">
      <c r="A391" t="s">
        <v>566</v>
      </c>
      <c r="B391">
        <v>1154425.45</v>
      </c>
      <c r="C391">
        <v>0.44224223506251997</v>
      </c>
      <c r="D391">
        <v>955456.7</v>
      </c>
      <c r="E391">
        <v>2.64639071910264E-3</v>
      </c>
      <c r="F391">
        <v>0.76867532581974796</v>
      </c>
      <c r="G391">
        <v>189.055555555556</v>
      </c>
      <c r="H391">
        <v>112.20350000000001</v>
      </c>
      <c r="I391">
        <v>5.0945</v>
      </c>
      <c r="J391">
        <v>1.77200000000005</v>
      </c>
      <c r="K391">
        <v>11865.628897897701</v>
      </c>
      <c r="L391">
        <v>3597.2376875499999</v>
      </c>
      <c r="M391">
        <v>4304.7037105229001</v>
      </c>
      <c r="N391">
        <v>0.25975152955110697</v>
      </c>
      <c r="O391">
        <v>0.141836465815385</v>
      </c>
      <c r="P391">
        <v>1.5744555300312699E-2</v>
      </c>
      <c r="Q391">
        <v>9915.5459535251393</v>
      </c>
      <c r="R391">
        <v>216.38499999999999</v>
      </c>
      <c r="S391">
        <v>67588.370219747201</v>
      </c>
      <c r="T391">
        <v>13.6481271807195</v>
      </c>
      <c r="U391">
        <v>16.624247002102699</v>
      </c>
      <c r="V391">
        <v>24.226500000000001</v>
      </c>
      <c r="W391">
        <v>148.48358976946699</v>
      </c>
      <c r="X391">
        <v>0.11611992618927799</v>
      </c>
      <c r="Y391">
        <v>0.16542741736446501</v>
      </c>
      <c r="Z391">
        <v>0.28719602542553901</v>
      </c>
      <c r="AA391">
        <v>165.42281930924801</v>
      </c>
      <c r="AB391">
        <v>5.8462479758520596</v>
      </c>
      <c r="AC391">
        <v>1.04687607845325</v>
      </c>
      <c r="AD391">
        <v>2.7957759200168302</v>
      </c>
      <c r="AE391">
        <v>1.1251910992698899</v>
      </c>
      <c r="AF391">
        <v>63.95</v>
      </c>
      <c r="AG391">
        <v>5.3843131840401598E-2</v>
      </c>
      <c r="AH391">
        <v>23.855499999999999</v>
      </c>
      <c r="AI391">
        <v>3.2264658791782099</v>
      </c>
      <c r="AJ391">
        <v>16986.496499999899</v>
      </c>
      <c r="AK391">
        <v>0.38042539148632099</v>
      </c>
      <c r="AL391">
        <v>42683487.457999997</v>
      </c>
      <c r="AM391">
        <v>3597.2376875499999</v>
      </c>
    </row>
    <row r="392" spans="1:39" ht="15" x14ac:dyDescent="0.25">
      <c r="A392" t="s">
        <v>567</v>
      </c>
      <c r="B392">
        <v>839067.65</v>
      </c>
      <c r="C392">
        <v>0.45216799120600798</v>
      </c>
      <c r="D392">
        <v>743723.1</v>
      </c>
      <c r="E392">
        <v>1.07445720821486E-2</v>
      </c>
      <c r="F392">
        <v>0.70590856002901803</v>
      </c>
      <c r="G392">
        <v>82.947368421052602</v>
      </c>
      <c r="H392">
        <v>34.158000000000001</v>
      </c>
      <c r="I392">
        <v>0.2</v>
      </c>
      <c r="J392">
        <v>75.055999999999997</v>
      </c>
      <c r="K392">
        <v>12068.96133353</v>
      </c>
      <c r="L392">
        <v>1404.8366315000001</v>
      </c>
      <c r="M392">
        <v>1675.013234132</v>
      </c>
      <c r="N392">
        <v>0.28881294358532</v>
      </c>
      <c r="O392">
        <v>0.14611640300183901</v>
      </c>
      <c r="P392">
        <v>1.9873812992895301E-3</v>
      </c>
      <c r="Q392">
        <v>10122.2597171217</v>
      </c>
      <c r="R392">
        <v>90.664500000000004</v>
      </c>
      <c r="S392">
        <v>60321.084603124698</v>
      </c>
      <c r="T392">
        <v>14.667262269135099</v>
      </c>
      <c r="U392">
        <v>15.494891953300399</v>
      </c>
      <c r="V392">
        <v>13.194000000000001</v>
      </c>
      <c r="W392">
        <v>106.475415453994</v>
      </c>
      <c r="X392">
        <v>0.11656876001232599</v>
      </c>
      <c r="Y392">
        <v>0.17413493491115301</v>
      </c>
      <c r="Z392">
        <v>0.297087246213811</v>
      </c>
      <c r="AA392">
        <v>172.22390459854699</v>
      </c>
      <c r="AB392">
        <v>6.7371130657217702</v>
      </c>
      <c r="AC392">
        <v>1.38293006572322</v>
      </c>
      <c r="AD392">
        <v>2.8712912754041202</v>
      </c>
      <c r="AE392">
        <v>1.4598993715019799</v>
      </c>
      <c r="AF392">
        <v>133.80000000000001</v>
      </c>
      <c r="AG392">
        <v>0.124687253471</v>
      </c>
      <c r="AH392">
        <v>4.3685</v>
      </c>
      <c r="AI392">
        <v>3.2151229273808299</v>
      </c>
      <c r="AJ392">
        <v>17226.399000000099</v>
      </c>
      <c r="AK392">
        <v>0.457864429072742</v>
      </c>
      <c r="AL392">
        <v>16954918.9855</v>
      </c>
      <c r="AM392">
        <v>1404.8366315000001</v>
      </c>
    </row>
    <row r="393" spans="1:39" ht="15" x14ac:dyDescent="0.25">
      <c r="A393" t="s">
        <v>568</v>
      </c>
      <c r="B393">
        <v>762296.85</v>
      </c>
      <c r="C393">
        <v>0.451257785456875</v>
      </c>
      <c r="D393">
        <v>773556.4</v>
      </c>
      <c r="E393">
        <v>3.7883811789508701E-3</v>
      </c>
      <c r="F393">
        <v>0.71116725393207703</v>
      </c>
      <c r="G393">
        <v>67.55</v>
      </c>
      <c r="H393">
        <v>48.032499999999999</v>
      </c>
      <c r="I393">
        <v>3.2244999999999902</v>
      </c>
      <c r="J393">
        <v>7.3139999999999903</v>
      </c>
      <c r="K393">
        <v>12231.7981531922</v>
      </c>
      <c r="L393">
        <v>1436.9984424500001</v>
      </c>
      <c r="M393">
        <v>1758.0498346352799</v>
      </c>
      <c r="N393">
        <v>0.41208040197343798</v>
      </c>
      <c r="O393">
        <v>0.1494291399745</v>
      </c>
      <c r="P393">
        <v>7.9673728319983005E-3</v>
      </c>
      <c r="Q393">
        <v>9998.0526991980896</v>
      </c>
      <c r="R393">
        <v>97.644499999999994</v>
      </c>
      <c r="S393">
        <v>60490.669177475502</v>
      </c>
      <c r="T393">
        <v>15.444290257003701</v>
      </c>
      <c r="U393">
        <v>14.7166347561819</v>
      </c>
      <c r="V393">
        <v>11.5425</v>
      </c>
      <c r="W393">
        <v>124.496291310375</v>
      </c>
      <c r="X393">
        <v>0.11341406263921899</v>
      </c>
      <c r="Y393">
        <v>0.17340509108130001</v>
      </c>
      <c r="Z393">
        <v>0.29242498346006901</v>
      </c>
      <c r="AA393">
        <v>191.210332511937</v>
      </c>
      <c r="AB393">
        <v>5.9008864102002798</v>
      </c>
      <c r="AC393">
        <v>1.21018370707462</v>
      </c>
      <c r="AD393">
        <v>2.9371021889482098</v>
      </c>
      <c r="AE393">
        <v>1.1731419707074</v>
      </c>
      <c r="AF393">
        <v>78.45</v>
      </c>
      <c r="AG393">
        <v>0.126137302322579</v>
      </c>
      <c r="AH393">
        <v>6.7147368421052596</v>
      </c>
      <c r="AI393">
        <v>3.6006558947744098</v>
      </c>
      <c r="AJ393">
        <v>-31951.093500000101</v>
      </c>
      <c r="AK393">
        <v>0.490309044547102</v>
      </c>
      <c r="AL393">
        <v>17577074.894499999</v>
      </c>
      <c r="AM393">
        <v>1436.9984424500001</v>
      </c>
    </row>
    <row r="394" spans="1:39" ht="15" x14ac:dyDescent="0.25">
      <c r="A394" t="s">
        <v>569</v>
      </c>
      <c r="B394">
        <v>560271.55000000005</v>
      </c>
      <c r="C394">
        <v>0.57172778627896803</v>
      </c>
      <c r="D394">
        <v>834079.15</v>
      </c>
      <c r="E394">
        <v>4.67213972354202E-4</v>
      </c>
      <c r="F394">
        <v>0.64340820059707704</v>
      </c>
      <c r="G394">
        <v>39.684210526315802</v>
      </c>
      <c r="H394">
        <v>22.850999999999999</v>
      </c>
      <c r="I394">
        <v>1.375</v>
      </c>
      <c r="J394">
        <v>14.313000000000001</v>
      </c>
      <c r="K394">
        <v>13420.2368342687</v>
      </c>
      <c r="L394">
        <v>701.74948470000004</v>
      </c>
      <c r="M394">
        <v>846.210739633152</v>
      </c>
      <c r="N394">
        <v>0.38294803403366101</v>
      </c>
      <c r="O394">
        <v>0.15621395418176101</v>
      </c>
      <c r="P394">
        <v>4.7623392291177803E-3</v>
      </c>
      <c r="Q394">
        <v>11129.1949415375</v>
      </c>
      <c r="R394">
        <v>51.607999999999997</v>
      </c>
      <c r="S394">
        <v>56420.855099984503</v>
      </c>
      <c r="T394">
        <v>15.0296465664238</v>
      </c>
      <c r="U394">
        <v>13.597688046426899</v>
      </c>
      <c r="V394">
        <v>8.73</v>
      </c>
      <c r="W394">
        <v>80.383675223367703</v>
      </c>
      <c r="X394">
        <v>0.115284274848467</v>
      </c>
      <c r="Y394">
        <v>0.180800803026922</v>
      </c>
      <c r="Z394">
        <v>0.30063120602849203</v>
      </c>
      <c r="AA394">
        <v>205.276673714385</v>
      </c>
      <c r="AB394">
        <v>6.4525220023491396</v>
      </c>
      <c r="AC394">
        <v>1.3023794921028999</v>
      </c>
      <c r="AD394">
        <v>2.5969581361834</v>
      </c>
      <c r="AE394">
        <v>1.4348581957008699</v>
      </c>
      <c r="AF394">
        <v>92.7</v>
      </c>
      <c r="AG394">
        <v>6.4071488416424696E-2</v>
      </c>
      <c r="AH394">
        <v>3.3214999999999999</v>
      </c>
      <c r="AI394">
        <v>3.38812604059421</v>
      </c>
      <c r="AJ394">
        <v>4713.6840000000702</v>
      </c>
      <c r="AK394">
        <v>0.53050626771625198</v>
      </c>
      <c r="AL394">
        <v>9417644.2829999998</v>
      </c>
      <c r="AM394">
        <v>701.74948470000004</v>
      </c>
    </row>
    <row r="395" spans="1:39" ht="15" x14ac:dyDescent="0.25">
      <c r="A395" t="s">
        <v>570</v>
      </c>
      <c r="B395">
        <v>1879800.5</v>
      </c>
      <c r="C395">
        <v>0.37210407412964103</v>
      </c>
      <c r="D395">
        <v>1323720.25</v>
      </c>
      <c r="E395">
        <v>3.1384336070651398E-3</v>
      </c>
      <c r="F395">
        <v>0.79835192501896901</v>
      </c>
      <c r="G395">
        <v>156.157894736842</v>
      </c>
      <c r="H395">
        <v>76.281999999999996</v>
      </c>
      <c r="I395">
        <v>0.2</v>
      </c>
      <c r="J395">
        <v>-22.0395</v>
      </c>
      <c r="K395">
        <v>13556.756253409299</v>
      </c>
      <c r="L395">
        <v>4320.1637885</v>
      </c>
      <c r="M395">
        <v>5064.3220910756099</v>
      </c>
      <c r="N395">
        <v>0.116737841165301</v>
      </c>
      <c r="O395">
        <v>0.117404684736758</v>
      </c>
      <c r="P395">
        <v>2.3290072813404901E-2</v>
      </c>
      <c r="Q395">
        <v>11564.7082476662</v>
      </c>
      <c r="R395">
        <v>273.64550000000003</v>
      </c>
      <c r="S395">
        <v>77523.236870330395</v>
      </c>
      <c r="T395">
        <v>16.0574538956424</v>
      </c>
      <c r="U395">
        <v>15.787446855512</v>
      </c>
      <c r="V395">
        <v>25.529499999999999</v>
      </c>
      <c r="W395">
        <v>169.222420670205</v>
      </c>
      <c r="X395">
        <v>0.115927442805817</v>
      </c>
      <c r="Y395">
        <v>0.15044107234311599</v>
      </c>
      <c r="Z395">
        <v>0.272868706693423</v>
      </c>
      <c r="AA395">
        <v>157.80063751626901</v>
      </c>
      <c r="AB395">
        <v>7.0669726110807796</v>
      </c>
      <c r="AC395">
        <v>1.1780377017346899</v>
      </c>
      <c r="AD395">
        <v>3.7235136131217801</v>
      </c>
      <c r="AE395">
        <v>0.73280132864596903</v>
      </c>
      <c r="AF395">
        <v>24.65</v>
      </c>
      <c r="AG395">
        <v>0.19176403904457401</v>
      </c>
      <c r="AH395">
        <v>54.9715789473684</v>
      </c>
      <c r="AI395">
        <v>4.14731700624806</v>
      </c>
      <c r="AJ395">
        <v>-128040.18799999999</v>
      </c>
      <c r="AK395">
        <v>0.29273465742968202</v>
      </c>
      <c r="AL395">
        <v>58567407.455499999</v>
      </c>
      <c r="AM395">
        <v>4320.1637885</v>
      </c>
    </row>
    <row r="396" spans="1:39" ht="15" x14ac:dyDescent="0.25">
      <c r="A396" t="s">
        <v>571</v>
      </c>
      <c r="B396">
        <v>2278106.0499999998</v>
      </c>
      <c r="C396">
        <v>0.32063947404510101</v>
      </c>
      <c r="D396">
        <v>2064826.5</v>
      </c>
      <c r="E396">
        <v>3.2079311206647202E-3</v>
      </c>
      <c r="F396">
        <v>0.79400019884602602</v>
      </c>
      <c r="G396">
        <v>157.157894736842</v>
      </c>
      <c r="H396">
        <v>82.361999999999995</v>
      </c>
      <c r="I396">
        <v>0.25</v>
      </c>
      <c r="J396">
        <v>-9.7614999999999998</v>
      </c>
      <c r="K396">
        <v>12893.806964499199</v>
      </c>
      <c r="L396">
        <v>4268.884959</v>
      </c>
      <c r="M396">
        <v>5010.6937661967104</v>
      </c>
      <c r="N396">
        <v>0.12707186735176701</v>
      </c>
      <c r="O396">
        <v>0.120803794621536</v>
      </c>
      <c r="P396">
        <v>2.1190246977559699E-2</v>
      </c>
      <c r="Q396">
        <v>10984.941643476001</v>
      </c>
      <c r="R396">
        <v>261.78899999999999</v>
      </c>
      <c r="S396">
        <v>76936.155019882397</v>
      </c>
      <c r="T396">
        <v>16.179251229043199</v>
      </c>
      <c r="U396">
        <v>16.306586445572599</v>
      </c>
      <c r="V396">
        <v>25.018999999999998</v>
      </c>
      <c r="W396">
        <v>170.625722810664</v>
      </c>
      <c r="X396">
        <v>0.114518643019647</v>
      </c>
      <c r="Y396">
        <v>0.154921103175402</v>
      </c>
      <c r="Z396">
        <v>0.275673337856432</v>
      </c>
      <c r="AA396">
        <v>151.020420131214</v>
      </c>
      <c r="AB396">
        <v>6.8510457999270296</v>
      </c>
      <c r="AC396">
        <v>1.1780739947708101</v>
      </c>
      <c r="AD396">
        <v>3.6038721907376101</v>
      </c>
      <c r="AE396">
        <v>0.66539614033137795</v>
      </c>
      <c r="AF396">
        <v>24.1</v>
      </c>
      <c r="AG396">
        <v>0.203635595070841</v>
      </c>
      <c r="AH396">
        <v>49.240526315789502</v>
      </c>
      <c r="AI396">
        <v>3.83515174778486</v>
      </c>
      <c r="AJ396">
        <v>-68816.865500000102</v>
      </c>
      <c r="AK396">
        <v>0.287975278120708</v>
      </c>
      <c r="AL396">
        <v>55042178.615000002</v>
      </c>
      <c r="AM396">
        <v>4268.884959</v>
      </c>
    </row>
    <row r="397" spans="1:39" ht="15" x14ac:dyDescent="0.25">
      <c r="A397" t="s">
        <v>572</v>
      </c>
      <c r="B397">
        <v>1556748.75</v>
      </c>
      <c r="C397">
        <v>0.37177487668456399</v>
      </c>
      <c r="D397">
        <v>1463410.4</v>
      </c>
      <c r="E397">
        <v>3.40866581342213E-3</v>
      </c>
      <c r="F397">
        <v>0.63356489290567397</v>
      </c>
      <c r="G397">
        <v>94.1666666666667</v>
      </c>
      <c r="H397">
        <v>333.66449999999998</v>
      </c>
      <c r="I397">
        <v>112.128</v>
      </c>
      <c r="J397">
        <v>-166.94450000000001</v>
      </c>
      <c r="K397">
        <v>14779.3447556109</v>
      </c>
      <c r="L397">
        <v>2370.8949619499999</v>
      </c>
      <c r="M397">
        <v>3439.2874963760501</v>
      </c>
      <c r="N397">
        <v>0.98155069193195099</v>
      </c>
      <c r="O397">
        <v>0.19756852094566901</v>
      </c>
      <c r="P397">
        <v>3.5988732765209502E-2</v>
      </c>
      <c r="Q397">
        <v>10188.2363887641</v>
      </c>
      <c r="R397">
        <v>179.9</v>
      </c>
      <c r="S397">
        <v>61613.417809894403</v>
      </c>
      <c r="T397">
        <v>12.349082823791001</v>
      </c>
      <c r="U397">
        <v>13.1789603221234</v>
      </c>
      <c r="V397">
        <v>25.2685</v>
      </c>
      <c r="W397">
        <v>93.828084846745895</v>
      </c>
      <c r="X397">
        <v>0.110756934762512</v>
      </c>
      <c r="Y397">
        <v>0.16975066103679501</v>
      </c>
      <c r="Z397">
        <v>0.286072229834132</v>
      </c>
      <c r="AA397">
        <v>212.80181454560801</v>
      </c>
      <c r="AB397">
        <v>6.9076970402695999</v>
      </c>
      <c r="AC397">
        <v>1.2694741192682499</v>
      </c>
      <c r="AD397">
        <v>3.4568836864750101</v>
      </c>
      <c r="AE397">
        <v>0.580687315133252</v>
      </c>
      <c r="AF397">
        <v>12.1</v>
      </c>
      <c r="AG397">
        <v>0.121133895305905</v>
      </c>
      <c r="AH397">
        <v>33.487499999999997</v>
      </c>
      <c r="AI397">
        <v>3.5870810994654798</v>
      </c>
      <c r="AJ397">
        <v>-37386.3433157892</v>
      </c>
      <c r="AK397">
        <v>0.47536139834617103</v>
      </c>
      <c r="AL397">
        <v>35040274.022</v>
      </c>
      <c r="AM397">
        <v>2370.8949619499999</v>
      </c>
    </row>
    <row r="398" spans="1:39" ht="15" x14ac:dyDescent="0.25">
      <c r="A398" t="s">
        <v>573</v>
      </c>
      <c r="B398">
        <v>622507.35</v>
      </c>
      <c r="C398">
        <v>0.38177952159602002</v>
      </c>
      <c r="D398">
        <v>606574.5</v>
      </c>
      <c r="E398">
        <v>9.3702548246889705E-4</v>
      </c>
      <c r="F398">
        <v>0.67624432969495096</v>
      </c>
      <c r="G398">
        <v>77.150000000000006</v>
      </c>
      <c r="H398">
        <v>48.406999999999996</v>
      </c>
      <c r="I398">
        <v>3.4529999999999998</v>
      </c>
      <c r="J398">
        <v>52.414999999999999</v>
      </c>
      <c r="K398">
        <v>12025.692192578899</v>
      </c>
      <c r="L398">
        <v>1216.7095628</v>
      </c>
      <c r="M398">
        <v>1430.1225838499799</v>
      </c>
      <c r="N398">
        <v>0.262977481547579</v>
      </c>
      <c r="O398">
        <v>0.132462934892287</v>
      </c>
      <c r="P398">
        <v>4.0627559371065403E-3</v>
      </c>
      <c r="Q398">
        <v>10231.1332295798</v>
      </c>
      <c r="R398">
        <v>80.492999999999995</v>
      </c>
      <c r="S398">
        <v>60006.368553787303</v>
      </c>
      <c r="T398">
        <v>15.116221286323</v>
      </c>
      <c r="U398">
        <v>15.115718917172901</v>
      </c>
      <c r="V398">
        <v>11.000999999999999</v>
      </c>
      <c r="W398">
        <v>110.599905717662</v>
      </c>
      <c r="X398">
        <v>0.115354400743253</v>
      </c>
      <c r="Y398">
        <v>0.163346051688323</v>
      </c>
      <c r="Z398">
        <v>0.28260286428574899</v>
      </c>
      <c r="AA398">
        <v>171.51192559033299</v>
      </c>
      <c r="AB398">
        <v>6.6508922288746097</v>
      </c>
      <c r="AC398">
        <v>1.2680091858259701</v>
      </c>
      <c r="AD398">
        <v>3.2076580025321002</v>
      </c>
      <c r="AE398">
        <v>1.1925346903729199</v>
      </c>
      <c r="AF398">
        <v>62.65</v>
      </c>
      <c r="AG398">
        <v>9.2004472132416706E-2</v>
      </c>
      <c r="AH398">
        <v>7.7214999999999998</v>
      </c>
      <c r="AI398">
        <v>3.1212747513225398</v>
      </c>
      <c r="AJ398">
        <v>58423.4114999999</v>
      </c>
      <c r="AK398">
        <v>0.40802145909714999</v>
      </c>
      <c r="AL398">
        <v>14631774.689999999</v>
      </c>
      <c r="AM398">
        <v>1216.7095628</v>
      </c>
    </row>
    <row r="399" spans="1:39" ht="15" x14ac:dyDescent="0.25">
      <c r="A399" t="s">
        <v>574</v>
      </c>
      <c r="B399">
        <v>686679.65</v>
      </c>
      <c r="C399">
        <v>0.35172949166400103</v>
      </c>
      <c r="D399">
        <v>633390.9</v>
      </c>
      <c r="E399">
        <v>2.2620005632939602E-3</v>
      </c>
      <c r="F399">
        <v>0.68276545449055304</v>
      </c>
      <c r="G399">
        <v>81.8333333333333</v>
      </c>
      <c r="H399">
        <v>44.003500000000003</v>
      </c>
      <c r="I399">
        <v>3.2029999999999998</v>
      </c>
      <c r="J399">
        <v>63.072000000000003</v>
      </c>
      <c r="K399">
        <v>12215.983499169901</v>
      </c>
      <c r="L399">
        <v>1479.69629545</v>
      </c>
      <c r="M399">
        <v>1742.31078036757</v>
      </c>
      <c r="N399">
        <v>0.29350978791084997</v>
      </c>
      <c r="O399">
        <v>0.13653751453676399</v>
      </c>
      <c r="P399">
        <v>3.2634407579775998E-3</v>
      </c>
      <c r="Q399">
        <v>10374.6964850821</v>
      </c>
      <c r="R399">
        <v>97.3035</v>
      </c>
      <c r="S399">
        <v>61152.421685756402</v>
      </c>
      <c r="T399">
        <v>15.475291227962</v>
      </c>
      <c r="U399">
        <v>15.2070202556948</v>
      </c>
      <c r="V399">
        <v>12.541</v>
      </c>
      <c r="W399">
        <v>117.98870069771201</v>
      </c>
      <c r="X399">
        <v>0.11198475567083201</v>
      </c>
      <c r="Y399">
        <v>0.17379943825185101</v>
      </c>
      <c r="Z399">
        <v>0.29147726054002299</v>
      </c>
      <c r="AA399">
        <v>167.82068777463601</v>
      </c>
      <c r="AB399">
        <v>7.0437717249243104</v>
      </c>
      <c r="AC399">
        <v>1.2543546073843601</v>
      </c>
      <c r="AD399">
        <v>3.32593811745277</v>
      </c>
      <c r="AE399">
        <v>1.3216286983415899</v>
      </c>
      <c r="AF399">
        <v>84.15</v>
      </c>
      <c r="AG399">
        <v>7.9061574728312795E-2</v>
      </c>
      <c r="AH399">
        <v>7.1165000000000003</v>
      </c>
      <c r="AI399">
        <v>3.0521427917020199</v>
      </c>
      <c r="AJ399">
        <v>85739.956000000093</v>
      </c>
      <c r="AK399">
        <v>0.46907579910588199</v>
      </c>
      <c r="AL399">
        <v>18075945.528999999</v>
      </c>
      <c r="AM399">
        <v>1479.69629545</v>
      </c>
    </row>
    <row r="400" spans="1:39" ht="15" x14ac:dyDescent="0.25">
      <c r="A400" t="s">
        <v>575</v>
      </c>
      <c r="B400">
        <v>827971.5</v>
      </c>
      <c r="C400">
        <v>0.42711531710887701</v>
      </c>
      <c r="D400">
        <v>789283.65</v>
      </c>
      <c r="E400">
        <v>6.3617924427140601E-4</v>
      </c>
      <c r="F400">
        <v>0.67192967042986695</v>
      </c>
      <c r="G400">
        <v>74.842105263157904</v>
      </c>
      <c r="H400">
        <v>48.6785</v>
      </c>
      <c r="I400">
        <v>3.4529999999999998</v>
      </c>
      <c r="J400">
        <v>70.206500000000005</v>
      </c>
      <c r="K400">
        <v>11868.8686921632</v>
      </c>
      <c r="L400">
        <v>1413.2293192</v>
      </c>
      <c r="M400">
        <v>1664.7141941787299</v>
      </c>
      <c r="N400">
        <v>0.30329184816419902</v>
      </c>
      <c r="O400">
        <v>0.13520441364616101</v>
      </c>
      <c r="P400">
        <v>3.52114775882015E-3</v>
      </c>
      <c r="Q400">
        <v>10075.863640830599</v>
      </c>
      <c r="R400">
        <v>92.156999999999996</v>
      </c>
      <c r="S400">
        <v>60505.328954935598</v>
      </c>
      <c r="T400">
        <v>14.950030925485899</v>
      </c>
      <c r="U400">
        <v>15.335018709376399</v>
      </c>
      <c r="V400">
        <v>11.391500000000001</v>
      </c>
      <c r="W400">
        <v>124.059985006364</v>
      </c>
      <c r="X400">
        <v>0.115275647888353</v>
      </c>
      <c r="Y400">
        <v>0.16509378744091399</v>
      </c>
      <c r="Z400">
        <v>0.28544536015342997</v>
      </c>
      <c r="AA400">
        <v>165.770053605041</v>
      </c>
      <c r="AB400">
        <v>6.6856045901521801</v>
      </c>
      <c r="AC400">
        <v>1.19492462792039</v>
      </c>
      <c r="AD400">
        <v>3.2321434248612002</v>
      </c>
      <c r="AE400">
        <v>1.24175231140298</v>
      </c>
      <c r="AF400">
        <v>69.2</v>
      </c>
      <c r="AG400">
        <v>9.3561747130320602E-2</v>
      </c>
      <c r="AH400">
        <v>8.3495000000000008</v>
      </c>
      <c r="AI400">
        <v>3.2397322655144398</v>
      </c>
      <c r="AJ400">
        <v>63401.1795000001</v>
      </c>
      <c r="AK400">
        <v>0.43577263668382199</v>
      </c>
      <c r="AL400">
        <v>16773433.2215</v>
      </c>
      <c r="AM400">
        <v>1413.2293192</v>
      </c>
    </row>
    <row r="401" spans="1:39" ht="15" x14ac:dyDescent="0.25">
      <c r="A401" t="s">
        <v>576</v>
      </c>
      <c r="B401">
        <v>762541.35</v>
      </c>
      <c r="C401">
        <v>0.33937434939448502</v>
      </c>
      <c r="D401">
        <v>670858.15</v>
      </c>
      <c r="E401">
        <v>7.9998040958440594E-3</v>
      </c>
      <c r="F401">
        <v>0.73447360707175002</v>
      </c>
      <c r="G401">
        <v>93.578947368421098</v>
      </c>
      <c r="H401">
        <v>86.084000000000003</v>
      </c>
      <c r="I401">
        <v>2.6025</v>
      </c>
      <c r="J401">
        <v>54.288499999999999</v>
      </c>
      <c r="K401">
        <v>11733.423591881001</v>
      </c>
      <c r="L401">
        <v>2413.4728404500001</v>
      </c>
      <c r="M401">
        <v>2956.3276833397499</v>
      </c>
      <c r="N401">
        <v>0.40080720720670598</v>
      </c>
      <c r="O401">
        <v>0.151826912637508</v>
      </c>
      <c r="P401">
        <v>1.7509239069009301E-2</v>
      </c>
      <c r="Q401">
        <v>9578.8769709415192</v>
      </c>
      <c r="R401">
        <v>150.05500000000001</v>
      </c>
      <c r="S401">
        <v>65398.2365099464</v>
      </c>
      <c r="T401">
        <v>13.927559894705301</v>
      </c>
      <c r="U401">
        <v>16.0839214984506</v>
      </c>
      <c r="V401">
        <v>16.358000000000001</v>
      </c>
      <c r="W401">
        <v>147.54082653441699</v>
      </c>
      <c r="X401">
        <v>0.111540754652788</v>
      </c>
      <c r="Y401">
        <v>0.17256384301493899</v>
      </c>
      <c r="Z401">
        <v>0.290561508411535</v>
      </c>
      <c r="AA401">
        <v>165.02120650578399</v>
      </c>
      <c r="AB401">
        <v>5.98794587999926</v>
      </c>
      <c r="AC401">
        <v>1.18932283085372</v>
      </c>
      <c r="AD401">
        <v>2.9761194021606201</v>
      </c>
      <c r="AE401">
        <v>1.1779549996458001</v>
      </c>
      <c r="AF401">
        <v>62.85</v>
      </c>
      <c r="AG401">
        <v>0.192143365474264</v>
      </c>
      <c r="AH401">
        <v>14.5535</v>
      </c>
      <c r="AI401">
        <v>3.5604739471903399</v>
      </c>
      <c r="AJ401">
        <v>-7967.8374999997905</v>
      </c>
      <c r="AK401">
        <v>0.40141533136928198</v>
      </c>
      <c r="AL401">
        <v>28318299.164500002</v>
      </c>
      <c r="AM401">
        <v>2413.4728404500001</v>
      </c>
    </row>
    <row r="402" spans="1:39" ht="15" x14ac:dyDescent="0.25">
      <c r="A402" t="s">
        <v>577</v>
      </c>
      <c r="B402">
        <v>1007130.45</v>
      </c>
      <c r="C402">
        <v>0.41835796947825399</v>
      </c>
      <c r="D402">
        <v>834892.4</v>
      </c>
      <c r="E402">
        <v>1.2433711113626401E-3</v>
      </c>
      <c r="F402">
        <v>0.80269251538642905</v>
      </c>
      <c r="G402">
        <v>143.31578947368399</v>
      </c>
      <c r="H402">
        <v>64.564499999999995</v>
      </c>
      <c r="I402">
        <v>1.0145</v>
      </c>
      <c r="J402">
        <v>-27.795500000000001</v>
      </c>
      <c r="K402">
        <v>12529.5943358071</v>
      </c>
      <c r="L402">
        <v>3322.9693180499999</v>
      </c>
      <c r="M402">
        <v>3886.4988384246399</v>
      </c>
      <c r="N402">
        <v>0.134797588490181</v>
      </c>
      <c r="O402">
        <v>0.12785558315034901</v>
      </c>
      <c r="P402">
        <v>9.8209567186587406E-3</v>
      </c>
      <c r="Q402">
        <v>10712.844458838599</v>
      </c>
      <c r="R402">
        <v>205.762</v>
      </c>
      <c r="S402">
        <v>73733.486241385704</v>
      </c>
      <c r="T402">
        <v>15.947065055744</v>
      </c>
      <c r="U402">
        <v>16.1495772691265</v>
      </c>
      <c r="V402">
        <v>20.54</v>
      </c>
      <c r="W402">
        <v>161.78039523125599</v>
      </c>
      <c r="X402">
        <v>0.12029274241542599</v>
      </c>
      <c r="Y402">
        <v>0.152010489095983</v>
      </c>
      <c r="Z402">
        <v>0.27733222751919501</v>
      </c>
      <c r="AA402">
        <v>166.09754625236499</v>
      </c>
      <c r="AB402">
        <v>6.5026487504326802</v>
      </c>
      <c r="AC402">
        <v>1.1807653064783401</v>
      </c>
      <c r="AD402">
        <v>3.2090396296099302</v>
      </c>
      <c r="AE402">
        <v>0.96802711969730404</v>
      </c>
      <c r="AF402">
        <v>47.45</v>
      </c>
      <c r="AG402">
        <v>0.195706403498282</v>
      </c>
      <c r="AH402">
        <v>30.48</v>
      </c>
      <c r="AI402">
        <v>3.8279351633927599</v>
      </c>
      <c r="AJ402">
        <v>-15749.611500000001</v>
      </c>
      <c r="AK402">
        <v>0.34235996717967598</v>
      </c>
      <c r="AL402">
        <v>41635457.545500003</v>
      </c>
      <c r="AM402">
        <v>3322.9693180499999</v>
      </c>
    </row>
    <row r="403" spans="1:39" ht="15" x14ac:dyDescent="0.25">
      <c r="A403" t="s">
        <v>578</v>
      </c>
      <c r="B403">
        <v>1469974.4375</v>
      </c>
      <c r="C403">
        <v>0.49243464390582098</v>
      </c>
      <c r="D403">
        <v>2082112.0625</v>
      </c>
      <c r="E403">
        <v>2.2591755803490102E-3</v>
      </c>
      <c r="F403">
        <v>0.77745681697799296</v>
      </c>
      <c r="G403">
        <v>67.714285714285694</v>
      </c>
      <c r="H403">
        <v>20.592500000000001</v>
      </c>
      <c r="I403">
        <v>0</v>
      </c>
      <c r="J403">
        <v>-6.7649999999999997</v>
      </c>
      <c r="K403">
        <v>16074.453088096399</v>
      </c>
      <c r="L403">
        <v>2720.2000756875</v>
      </c>
      <c r="M403">
        <v>3198.7932492353202</v>
      </c>
      <c r="N403">
        <v>6.7128755254831404E-2</v>
      </c>
      <c r="O403">
        <v>0.124864782249208</v>
      </c>
      <c r="P403">
        <v>2.1874392588553001E-2</v>
      </c>
      <c r="Q403">
        <v>13669.445037539601</v>
      </c>
      <c r="R403">
        <v>191.0575</v>
      </c>
      <c r="S403">
        <v>82401.669817986694</v>
      </c>
      <c r="T403">
        <v>15.9853708961962</v>
      </c>
      <c r="U403">
        <v>14.2375990248355</v>
      </c>
      <c r="V403">
        <v>19.89</v>
      </c>
      <c r="W403">
        <v>136.762195861614</v>
      </c>
      <c r="X403">
        <v>0.118393149188941</v>
      </c>
      <c r="Y403">
        <v>0.13469626014969899</v>
      </c>
      <c r="Z403">
        <v>0.25799424352765299</v>
      </c>
      <c r="AA403">
        <v>169.77271419393</v>
      </c>
      <c r="AB403">
        <v>8.2505306093393305</v>
      </c>
      <c r="AC403">
        <v>1.4591705728962301</v>
      </c>
      <c r="AD403">
        <v>3.97037586147722</v>
      </c>
      <c r="AE403">
        <v>0.52346428469119899</v>
      </c>
      <c r="AF403">
        <v>13.5</v>
      </c>
      <c r="AG403">
        <v>3.85380770509322E-2</v>
      </c>
      <c r="AH403">
        <v>46.747142857142897</v>
      </c>
      <c r="AI403">
        <v>4.7114061421129998</v>
      </c>
      <c r="AJ403">
        <v>-144679.18266666701</v>
      </c>
      <c r="AK403">
        <v>0.2291712555405</v>
      </c>
      <c r="AL403">
        <v>43725728.506875001</v>
      </c>
      <c r="AM403">
        <v>2720.2000756875</v>
      </c>
    </row>
    <row r="404" spans="1:39" ht="15" x14ac:dyDescent="0.25">
      <c r="A404" t="s">
        <v>579</v>
      </c>
      <c r="B404">
        <v>2393804.65</v>
      </c>
      <c r="C404">
        <v>0.35855767915548598</v>
      </c>
      <c r="D404">
        <v>1910495.35</v>
      </c>
      <c r="E404">
        <v>3.8025112679033802E-3</v>
      </c>
      <c r="F404">
        <v>0.76014651156905699</v>
      </c>
      <c r="G404">
        <v>139.57894736842101</v>
      </c>
      <c r="H404">
        <v>166.23750000000001</v>
      </c>
      <c r="I404">
        <v>8.5835000000000008</v>
      </c>
      <c r="J404">
        <v>-26.632000000000001</v>
      </c>
      <c r="K404">
        <v>13108.353520856999</v>
      </c>
      <c r="L404">
        <v>4117.1483305000002</v>
      </c>
      <c r="M404">
        <v>5139.2722233740196</v>
      </c>
      <c r="N404">
        <v>0.37125325839654</v>
      </c>
      <c r="O404">
        <v>0.15740493792733901</v>
      </c>
      <c r="P404">
        <v>3.3537200136102799E-2</v>
      </c>
      <c r="Q404">
        <v>10501.299302368599</v>
      </c>
      <c r="R404">
        <v>265.50299999999999</v>
      </c>
      <c r="S404">
        <v>70814.857994071601</v>
      </c>
      <c r="T404">
        <v>15.224875048492899</v>
      </c>
      <c r="U404">
        <v>15.5069748006614</v>
      </c>
      <c r="V404">
        <v>30.12</v>
      </c>
      <c r="W404">
        <v>136.691511636786</v>
      </c>
      <c r="X404">
        <v>0.121068339085317</v>
      </c>
      <c r="Y404">
        <v>0.157239453290836</v>
      </c>
      <c r="Z404">
        <v>0.28578075559616301</v>
      </c>
      <c r="AA404">
        <v>162.37664915969</v>
      </c>
      <c r="AB404">
        <v>6.64381052123787</v>
      </c>
      <c r="AC404">
        <v>1.14190639893946</v>
      </c>
      <c r="AD404">
        <v>3.60699528255142</v>
      </c>
      <c r="AE404">
        <v>0.70579478686105501</v>
      </c>
      <c r="AF404">
        <v>27.15</v>
      </c>
      <c r="AG404">
        <v>8.0012456439139998E-2</v>
      </c>
      <c r="AH404">
        <v>40.110999999999997</v>
      </c>
      <c r="AI404">
        <v>3.1801012109137599</v>
      </c>
      <c r="AJ404">
        <v>16931.5999999999</v>
      </c>
      <c r="AK404">
        <v>0.37165354632533998</v>
      </c>
      <c r="AL404">
        <v>53969035.814000003</v>
      </c>
      <c r="AM404">
        <v>4117.1483305000002</v>
      </c>
    </row>
    <row r="405" spans="1:39" ht="15" x14ac:dyDescent="0.25">
      <c r="A405" t="s">
        <v>580</v>
      </c>
      <c r="B405">
        <v>2163427.2999999998</v>
      </c>
      <c r="C405">
        <v>0.38378825017839702</v>
      </c>
      <c r="D405">
        <v>1714762.05</v>
      </c>
      <c r="E405">
        <v>3.8357314573468498E-3</v>
      </c>
      <c r="F405">
        <v>0.74501143881165099</v>
      </c>
      <c r="G405">
        <v>178.842105263158</v>
      </c>
      <c r="H405">
        <v>381.28250000000003</v>
      </c>
      <c r="I405">
        <v>58.286999999999999</v>
      </c>
      <c r="J405">
        <v>-27.559000000000001</v>
      </c>
      <c r="K405">
        <v>12523.7686221863</v>
      </c>
      <c r="L405">
        <v>5858.8602037500004</v>
      </c>
      <c r="M405">
        <v>7571.0693693038802</v>
      </c>
      <c r="N405">
        <v>0.54758404127761195</v>
      </c>
      <c r="O405">
        <v>0.166666430933956</v>
      </c>
      <c r="P405">
        <v>4.4034679131765203E-2</v>
      </c>
      <c r="Q405">
        <v>9691.4987833807809</v>
      </c>
      <c r="R405">
        <v>373.85050000000001</v>
      </c>
      <c r="S405">
        <v>68571.897825467706</v>
      </c>
      <c r="T405">
        <v>14.4505624574529</v>
      </c>
      <c r="U405">
        <v>15.671666090455901</v>
      </c>
      <c r="V405">
        <v>38.490499999999997</v>
      </c>
      <c r="W405">
        <v>152.21574684012899</v>
      </c>
      <c r="X405">
        <v>0.117676146010418</v>
      </c>
      <c r="Y405">
        <v>0.15981668695277401</v>
      </c>
      <c r="Z405">
        <v>0.28195876424688998</v>
      </c>
      <c r="AA405">
        <v>128.409993383775</v>
      </c>
      <c r="AB405">
        <v>7.5159516848983197</v>
      </c>
      <c r="AC405">
        <v>1.2642112482424701</v>
      </c>
      <c r="AD405">
        <v>4.3274206385389897</v>
      </c>
      <c r="AE405">
        <v>0.65768704569000902</v>
      </c>
      <c r="AF405">
        <v>26.6</v>
      </c>
      <c r="AG405">
        <v>0.165295635288781</v>
      </c>
      <c r="AH405">
        <v>51.745789473684198</v>
      </c>
      <c r="AI405">
        <v>3.6143384149310398</v>
      </c>
      <c r="AJ405">
        <v>16795.325000000201</v>
      </c>
      <c r="AK405">
        <v>0.356421430229169</v>
      </c>
      <c r="AL405">
        <v>73375009.581499994</v>
      </c>
      <c r="AM405">
        <v>5858.8602037500004</v>
      </c>
    </row>
    <row r="406" spans="1:39" ht="15" x14ac:dyDescent="0.25">
      <c r="A406" t="s">
        <v>581</v>
      </c>
      <c r="B406">
        <v>842660.75</v>
      </c>
      <c r="C406">
        <v>0.405445381491082</v>
      </c>
      <c r="D406">
        <v>909584.9</v>
      </c>
      <c r="E406">
        <v>2.88002188455224E-3</v>
      </c>
      <c r="F406">
        <v>0.67044001971845002</v>
      </c>
      <c r="G406">
        <v>53.894736842105303</v>
      </c>
      <c r="H406">
        <v>42.052500000000002</v>
      </c>
      <c r="I406">
        <v>2.75</v>
      </c>
      <c r="J406">
        <v>5.7709999999999901</v>
      </c>
      <c r="K406">
        <v>11551.4108276274</v>
      </c>
      <c r="L406">
        <v>1174.9564335499999</v>
      </c>
      <c r="M406">
        <v>1417.9282649468</v>
      </c>
      <c r="N406">
        <v>0.366873423551203</v>
      </c>
      <c r="O406">
        <v>0.138035682106079</v>
      </c>
      <c r="P406">
        <v>3.8586731137781102E-3</v>
      </c>
      <c r="Q406">
        <v>9571.9965558407403</v>
      </c>
      <c r="R406">
        <v>77.971500000000006</v>
      </c>
      <c r="S406">
        <v>58158.462707527797</v>
      </c>
      <c r="T406">
        <v>15.1619501997525</v>
      </c>
      <c r="U406">
        <v>15.069050018917199</v>
      </c>
      <c r="V406">
        <v>9.8394999999999992</v>
      </c>
      <c r="W406">
        <v>119.412209314498</v>
      </c>
      <c r="X406">
        <v>0.11636611941618701</v>
      </c>
      <c r="Y406">
        <v>0.16733069095460801</v>
      </c>
      <c r="Z406">
        <v>0.28844475787048302</v>
      </c>
      <c r="AA406">
        <v>197.60613531728799</v>
      </c>
      <c r="AB406">
        <v>5.4696091091082497</v>
      </c>
      <c r="AC406">
        <v>1.1449262873494801</v>
      </c>
      <c r="AD406">
        <v>2.6947985602462898</v>
      </c>
      <c r="AE406">
        <v>1.04795501962306</v>
      </c>
      <c r="AF406">
        <v>51.95</v>
      </c>
      <c r="AG406">
        <v>0.10885897580512099</v>
      </c>
      <c r="AH406">
        <v>6.9314999999999998</v>
      </c>
      <c r="AI406">
        <v>3.4483167573795801</v>
      </c>
      <c r="AJ406">
        <v>-4289.5015000000703</v>
      </c>
      <c r="AK406">
        <v>0.413177967496488</v>
      </c>
      <c r="AL406">
        <v>13572404.468499999</v>
      </c>
      <c r="AM406">
        <v>1174.9564335499999</v>
      </c>
    </row>
    <row r="407" spans="1:39" ht="15" x14ac:dyDescent="0.25">
      <c r="A407" t="s">
        <v>582</v>
      </c>
      <c r="B407">
        <v>826963.65</v>
      </c>
      <c r="C407">
        <v>0.51972151060349203</v>
      </c>
      <c r="D407">
        <v>701630.2</v>
      </c>
      <c r="E407">
        <v>8.8384448445632396E-4</v>
      </c>
      <c r="F407">
        <v>0.69089132168317502</v>
      </c>
      <c r="G407">
        <v>91</v>
      </c>
      <c r="H407">
        <v>50.509500000000003</v>
      </c>
      <c r="I407">
        <v>3.2530000000000001</v>
      </c>
      <c r="J407">
        <v>87.28</v>
      </c>
      <c r="K407">
        <v>11643.0746482957</v>
      </c>
      <c r="L407">
        <v>1719.4615369000001</v>
      </c>
      <c r="M407">
        <v>2009.0775010831001</v>
      </c>
      <c r="N407">
        <v>0.24397823897028401</v>
      </c>
      <c r="O407">
        <v>0.12439930153112801</v>
      </c>
      <c r="P407">
        <v>9.2058778636817992E-3</v>
      </c>
      <c r="Q407">
        <v>9964.6823072814695</v>
      </c>
      <c r="R407">
        <v>107.3015</v>
      </c>
      <c r="S407">
        <v>62718.764919409303</v>
      </c>
      <c r="T407">
        <v>15.6419062175272</v>
      </c>
      <c r="U407">
        <v>16.024580615368802</v>
      </c>
      <c r="V407">
        <v>11.756500000000001</v>
      </c>
      <c r="W407">
        <v>146.25624436694599</v>
      </c>
      <c r="X407">
        <v>0.111870008134758</v>
      </c>
      <c r="Y407">
        <v>0.16986645006783399</v>
      </c>
      <c r="Z407">
        <v>0.28656330129899199</v>
      </c>
      <c r="AA407">
        <v>147.17113152541401</v>
      </c>
      <c r="AB407">
        <v>7.1621457974962803</v>
      </c>
      <c r="AC407">
        <v>1.3912750029539001</v>
      </c>
      <c r="AD407">
        <v>3.4253029715662699</v>
      </c>
      <c r="AE407">
        <v>1.3063601853410001</v>
      </c>
      <c r="AF407">
        <v>78.099999999999994</v>
      </c>
      <c r="AG407">
        <v>0.106642726546356</v>
      </c>
      <c r="AH407">
        <v>8.2004999999999999</v>
      </c>
      <c r="AI407">
        <v>3.1582026814688802</v>
      </c>
      <c r="AJ407">
        <v>41886.267</v>
      </c>
      <c r="AK407">
        <v>0.43981695263551301</v>
      </c>
      <c r="AL407">
        <v>20019819.028999999</v>
      </c>
      <c r="AM407">
        <v>1719.4615369000001</v>
      </c>
    </row>
    <row r="408" spans="1:39" ht="15" x14ac:dyDescent="0.25">
      <c r="A408" t="s">
        <v>583</v>
      </c>
      <c r="B408">
        <v>537731.05000000005</v>
      </c>
      <c r="C408">
        <v>0.589531322046427</v>
      </c>
      <c r="D408">
        <v>470497.8</v>
      </c>
      <c r="E408">
        <v>4.0884600205294396E-3</v>
      </c>
      <c r="F408">
        <v>0.68749745299791598</v>
      </c>
      <c r="G408">
        <v>62.25</v>
      </c>
      <c r="H408">
        <v>29.116499999999998</v>
      </c>
      <c r="I408">
        <v>1.8474999999999999</v>
      </c>
      <c r="J408">
        <v>40.009</v>
      </c>
      <c r="K408">
        <v>12470.7193830699</v>
      </c>
      <c r="L408">
        <v>1019.0602736</v>
      </c>
      <c r="M408">
        <v>1229.22325742517</v>
      </c>
      <c r="N408">
        <v>0.35731677942233903</v>
      </c>
      <c r="O408">
        <v>0.15546432777752001</v>
      </c>
      <c r="P408">
        <v>3.16430110518244E-3</v>
      </c>
      <c r="Q408">
        <v>10338.573265462101</v>
      </c>
      <c r="R408">
        <v>69.903999999999996</v>
      </c>
      <c r="S408">
        <v>57505.653918230702</v>
      </c>
      <c r="T408">
        <v>14.966954680704999</v>
      </c>
      <c r="U408">
        <v>14.577996589608601</v>
      </c>
      <c r="V408">
        <v>10.596500000000001</v>
      </c>
      <c r="W408">
        <v>96.169515745765096</v>
      </c>
      <c r="X408">
        <v>0.111561580646903</v>
      </c>
      <c r="Y408">
        <v>0.181714636899559</v>
      </c>
      <c r="Z408">
        <v>0.29794907810816901</v>
      </c>
      <c r="AA408">
        <v>176.743814537802</v>
      </c>
      <c r="AB408">
        <v>7.0096695039658501</v>
      </c>
      <c r="AC408">
        <v>1.4288030709678301</v>
      </c>
      <c r="AD408">
        <v>3.1511738712338802</v>
      </c>
      <c r="AE408">
        <v>1.52772259128622</v>
      </c>
      <c r="AF408">
        <v>111.95</v>
      </c>
      <c r="AG408">
        <v>8.8610285989384696E-2</v>
      </c>
      <c r="AH408">
        <v>3.798</v>
      </c>
      <c r="AI408">
        <v>3.3812207055668799</v>
      </c>
      <c r="AJ408">
        <v>-1499.2559999999401</v>
      </c>
      <c r="AK408">
        <v>0.47716701066821399</v>
      </c>
      <c r="AL408">
        <v>12708414.706499999</v>
      </c>
      <c r="AM408">
        <v>1019.0602736</v>
      </c>
    </row>
    <row r="409" spans="1:39" ht="15" x14ac:dyDescent="0.25">
      <c r="A409" t="s">
        <v>584</v>
      </c>
      <c r="B409">
        <v>1630999.95</v>
      </c>
      <c r="C409">
        <v>0.44964623024227002</v>
      </c>
      <c r="D409">
        <v>1085577.75</v>
      </c>
      <c r="E409">
        <v>2.07770969454062E-3</v>
      </c>
      <c r="F409">
        <v>0.75701873754353599</v>
      </c>
      <c r="G409">
        <v>124</v>
      </c>
      <c r="H409">
        <v>171.68299999999999</v>
      </c>
      <c r="I409">
        <v>16.917999999999999</v>
      </c>
      <c r="J409">
        <v>-84.703000000000003</v>
      </c>
      <c r="K409">
        <v>12392.5157300557</v>
      </c>
      <c r="L409">
        <v>4044.8832905999998</v>
      </c>
      <c r="M409">
        <v>5107.5011377831597</v>
      </c>
      <c r="N409">
        <v>0.48005181664016999</v>
      </c>
      <c r="O409">
        <v>0.16559584185200099</v>
      </c>
      <c r="P409">
        <v>1.8257803425780698E-2</v>
      </c>
      <c r="Q409">
        <v>9814.2474084218393</v>
      </c>
      <c r="R409">
        <v>256.07749999999999</v>
      </c>
      <c r="S409">
        <v>67566.791701730894</v>
      </c>
      <c r="T409">
        <v>15.2709628920932</v>
      </c>
      <c r="U409">
        <v>15.795543499917001</v>
      </c>
      <c r="V409">
        <v>26.212499999999999</v>
      </c>
      <c r="W409">
        <v>154.31123664663801</v>
      </c>
      <c r="X409">
        <v>0.112100890664959</v>
      </c>
      <c r="Y409">
        <v>0.168008412225059</v>
      </c>
      <c r="Z409">
        <v>0.28613698314330499</v>
      </c>
      <c r="AA409">
        <v>146.436981600064</v>
      </c>
      <c r="AB409">
        <v>7.0911275027624399</v>
      </c>
      <c r="AC409">
        <v>1.1828161451443899</v>
      </c>
      <c r="AD409">
        <v>4.0555712540761304</v>
      </c>
      <c r="AE409">
        <v>0.89489693745408005</v>
      </c>
      <c r="AF409">
        <v>28.1</v>
      </c>
      <c r="AG409">
        <v>0.11400751064105399</v>
      </c>
      <c r="AH409">
        <v>40.688499999999998</v>
      </c>
      <c r="AI409">
        <v>3.2059334211307902</v>
      </c>
      <c r="AJ409">
        <v>-43272.587000000101</v>
      </c>
      <c r="AK409">
        <v>0.39265629556725601</v>
      </c>
      <c r="AL409">
        <v>50126279.805</v>
      </c>
      <c r="AM409">
        <v>4044.8832905999998</v>
      </c>
    </row>
    <row r="410" spans="1:39" ht="15" x14ac:dyDescent="0.25">
      <c r="A410" t="s">
        <v>585</v>
      </c>
      <c r="B410">
        <v>1673449.7</v>
      </c>
      <c r="C410">
        <v>0.34311780730013403</v>
      </c>
      <c r="D410">
        <v>1406395.95</v>
      </c>
      <c r="E410">
        <v>3.94207750416933E-3</v>
      </c>
      <c r="F410">
        <v>0.78235084216270501</v>
      </c>
      <c r="G410">
        <v>158.52631578947401</v>
      </c>
      <c r="H410">
        <v>162.29650000000001</v>
      </c>
      <c r="I410">
        <v>11.2685</v>
      </c>
      <c r="J410">
        <v>-33.473500000000101</v>
      </c>
      <c r="K410">
        <v>13121.8106669839</v>
      </c>
      <c r="L410">
        <v>4333.0530804</v>
      </c>
      <c r="M410">
        <v>5391.4286912249499</v>
      </c>
      <c r="N410">
        <v>0.36687051426640999</v>
      </c>
      <c r="O410">
        <v>0.15810625046318599</v>
      </c>
      <c r="P410">
        <v>2.5229309466457801E-2</v>
      </c>
      <c r="Q410">
        <v>10545.9063612472</v>
      </c>
      <c r="R410">
        <v>281.85899999999998</v>
      </c>
      <c r="S410">
        <v>70974.239225996003</v>
      </c>
      <c r="T410">
        <v>15.810210069573801</v>
      </c>
      <c r="U410">
        <v>15.3731230168276</v>
      </c>
      <c r="V410">
        <v>29.927499999999998</v>
      </c>
      <c r="W410">
        <v>144.78499976276001</v>
      </c>
      <c r="X410">
        <v>0.12024455665044601</v>
      </c>
      <c r="Y410">
        <v>0.16339908945469001</v>
      </c>
      <c r="Z410">
        <v>0.29062600339247302</v>
      </c>
      <c r="AA410">
        <v>166.32833400080801</v>
      </c>
      <c r="AB410">
        <v>6.4227521220408503</v>
      </c>
      <c r="AC410">
        <v>1.06453801913254</v>
      </c>
      <c r="AD410">
        <v>3.6739114698779498</v>
      </c>
      <c r="AE410">
        <v>0.72795202541861004</v>
      </c>
      <c r="AF410">
        <v>27.2</v>
      </c>
      <c r="AG410">
        <v>6.5841814338957402E-2</v>
      </c>
      <c r="AH410">
        <v>38.277999999999999</v>
      </c>
      <c r="AI410">
        <v>3.22957083333832</v>
      </c>
      <c r="AJ410">
        <v>-17197.798999999901</v>
      </c>
      <c r="AK410">
        <v>0.360643324157573</v>
      </c>
      <c r="AL410">
        <v>56857502.130999997</v>
      </c>
      <c r="AM410">
        <v>4333.0530804</v>
      </c>
    </row>
    <row r="411" spans="1:39" ht="15" x14ac:dyDescent="0.25">
      <c r="A411" t="s">
        <v>586</v>
      </c>
      <c r="B411">
        <v>538426.9</v>
      </c>
      <c r="C411">
        <v>0.38664503992048399</v>
      </c>
      <c r="D411">
        <v>481864.5</v>
      </c>
      <c r="E411">
        <v>2.7852811564279302E-3</v>
      </c>
      <c r="F411">
        <v>0.79961644524506803</v>
      </c>
      <c r="G411">
        <v>109.333333333333</v>
      </c>
      <c r="H411">
        <v>59.155999999999999</v>
      </c>
      <c r="I411">
        <v>0.94299999999999995</v>
      </c>
      <c r="J411">
        <v>-11.737</v>
      </c>
      <c r="K411">
        <v>12879.9870194635</v>
      </c>
      <c r="L411">
        <v>3385.1932085499998</v>
      </c>
      <c r="M411">
        <v>3967.68506304025</v>
      </c>
      <c r="N411">
        <v>0.15244652030394701</v>
      </c>
      <c r="O411">
        <v>0.12554739210352001</v>
      </c>
      <c r="P411">
        <v>1.5752309916999E-2</v>
      </c>
      <c r="Q411">
        <v>10989.0890763115</v>
      </c>
      <c r="R411">
        <v>208.726</v>
      </c>
      <c r="S411">
        <v>76352.897422937298</v>
      </c>
      <c r="T411">
        <v>16.4409321311193</v>
      </c>
      <c r="U411">
        <v>16.2183590379253</v>
      </c>
      <c r="V411">
        <v>20.8215</v>
      </c>
      <c r="W411">
        <v>162.58162037077099</v>
      </c>
      <c r="X411">
        <v>0.12128593942108</v>
      </c>
      <c r="Y411">
        <v>0.14800304760032501</v>
      </c>
      <c r="Z411">
        <v>0.27463922198799001</v>
      </c>
      <c r="AA411">
        <v>157.26880777597901</v>
      </c>
      <c r="AB411">
        <v>7.2214343474547498</v>
      </c>
      <c r="AC411">
        <v>1.2147299390122199</v>
      </c>
      <c r="AD411">
        <v>3.7082794256340299</v>
      </c>
      <c r="AE411">
        <v>0.806787654696142</v>
      </c>
      <c r="AF411">
        <v>29.15</v>
      </c>
      <c r="AG411">
        <v>0.18155266877770901</v>
      </c>
      <c r="AH411">
        <v>33.217368421052598</v>
      </c>
      <c r="AI411">
        <v>3.9666184728786398</v>
      </c>
      <c r="AJ411">
        <v>-52017.053</v>
      </c>
      <c r="AK411">
        <v>0.29827215957383502</v>
      </c>
      <c r="AL411">
        <v>43601244.5845</v>
      </c>
      <c r="AM411">
        <v>3385.1932085499998</v>
      </c>
    </row>
    <row r="412" spans="1:39" ht="15" x14ac:dyDescent="0.25">
      <c r="A412" t="s">
        <v>587</v>
      </c>
      <c r="B412">
        <v>679505.55</v>
      </c>
      <c r="C412">
        <v>0.453878092998729</v>
      </c>
      <c r="D412">
        <v>669217.85</v>
      </c>
      <c r="E412">
        <v>4.1114403087473802E-3</v>
      </c>
      <c r="F412">
        <v>0.64552486376119</v>
      </c>
      <c r="G412">
        <v>60.421052631578902</v>
      </c>
      <c r="H412">
        <v>32.835999999999999</v>
      </c>
      <c r="I412">
        <v>0.44900000000000001</v>
      </c>
      <c r="J412">
        <v>23.922000000000001</v>
      </c>
      <c r="K412">
        <v>13064.2502418806</v>
      </c>
      <c r="L412">
        <v>838.91053360000001</v>
      </c>
      <c r="M412">
        <v>1006.68905562077</v>
      </c>
      <c r="N412">
        <v>0.35847819696514999</v>
      </c>
      <c r="O412">
        <v>0.15025119497438599</v>
      </c>
      <c r="P412">
        <v>1.6308701526596299E-3</v>
      </c>
      <c r="Q412">
        <v>10886.913968426599</v>
      </c>
      <c r="R412">
        <v>61.671999999999997</v>
      </c>
      <c r="S412">
        <v>56717.836635750398</v>
      </c>
      <c r="T412">
        <v>14.2852510053185</v>
      </c>
      <c r="U412">
        <v>13.6027781424309</v>
      </c>
      <c r="V412">
        <v>8.4375</v>
      </c>
      <c r="W412">
        <v>99.426433611851905</v>
      </c>
      <c r="X412">
        <v>0.11290019116922501</v>
      </c>
      <c r="Y412">
        <v>0.18652147797246801</v>
      </c>
      <c r="Z412">
        <v>0.30398457096790599</v>
      </c>
      <c r="AA412">
        <v>193.43701562981499</v>
      </c>
      <c r="AB412">
        <v>7.0368965409931903</v>
      </c>
      <c r="AC412">
        <v>1.3629607302604501</v>
      </c>
      <c r="AD412">
        <v>3.2198687270202999</v>
      </c>
      <c r="AE412">
        <v>1.3859884878412501</v>
      </c>
      <c r="AF412">
        <v>74.95</v>
      </c>
      <c r="AG412">
        <v>8.3738906247401698E-2</v>
      </c>
      <c r="AH412">
        <v>4.2424999999999997</v>
      </c>
      <c r="AI412">
        <v>3.0876813905064102</v>
      </c>
      <c r="AJ412">
        <v>22525.787</v>
      </c>
      <c r="AK412">
        <v>0.50690447070099798</v>
      </c>
      <c r="AL412">
        <v>10959737.1415</v>
      </c>
      <c r="AM412">
        <v>838.91053360000001</v>
      </c>
    </row>
    <row r="413" spans="1:39" ht="15" x14ac:dyDescent="0.25">
      <c r="A413" t="s">
        <v>588</v>
      </c>
      <c r="B413">
        <v>646101</v>
      </c>
      <c r="C413">
        <v>0.42382300739968998</v>
      </c>
      <c r="D413">
        <v>717751.8</v>
      </c>
      <c r="E413">
        <v>3.0389984343453299E-3</v>
      </c>
      <c r="F413">
        <v>0.66452456888185996</v>
      </c>
      <c r="G413">
        <v>30.5</v>
      </c>
      <c r="H413">
        <v>24.794499999999999</v>
      </c>
      <c r="I413">
        <v>0.75</v>
      </c>
      <c r="J413">
        <v>14.756</v>
      </c>
      <c r="K413">
        <v>12868.286949306599</v>
      </c>
      <c r="L413">
        <v>818.20343605000005</v>
      </c>
      <c r="M413">
        <v>999.84671016211303</v>
      </c>
      <c r="N413">
        <v>0.43114530030944898</v>
      </c>
      <c r="O413">
        <v>0.158977594041845</v>
      </c>
      <c r="P413">
        <v>3.9660421932054797E-3</v>
      </c>
      <c r="Q413">
        <v>10530.490815229899</v>
      </c>
      <c r="R413">
        <v>58.164000000000001</v>
      </c>
      <c r="S413">
        <v>56161.550254452901</v>
      </c>
      <c r="T413">
        <v>14.5115535382711</v>
      </c>
      <c r="U413">
        <v>14.0671796308713</v>
      </c>
      <c r="V413">
        <v>8.2870000000000008</v>
      </c>
      <c r="W413">
        <v>98.733369862435097</v>
      </c>
      <c r="X413">
        <v>0.11509475022530199</v>
      </c>
      <c r="Y413">
        <v>0.172313171435866</v>
      </c>
      <c r="Z413">
        <v>0.29056751641700201</v>
      </c>
      <c r="AA413">
        <v>202.248539555006</v>
      </c>
      <c r="AB413">
        <v>6.4000809098597502</v>
      </c>
      <c r="AC413">
        <v>1.4427339181154</v>
      </c>
      <c r="AD413">
        <v>2.9868053930237699</v>
      </c>
      <c r="AE413">
        <v>1.01073754701834</v>
      </c>
      <c r="AF413">
        <v>30.6</v>
      </c>
      <c r="AG413">
        <v>0.15311450129006601</v>
      </c>
      <c r="AH413">
        <v>8.5754999999999999</v>
      </c>
      <c r="AI413">
        <v>3.3489445239201601</v>
      </c>
      <c r="AJ413">
        <v>25608.887500000099</v>
      </c>
      <c r="AK413">
        <v>0.46605530941849099</v>
      </c>
      <c r="AL413">
        <v>10528876.597999999</v>
      </c>
      <c r="AM413">
        <v>818.20343605000005</v>
      </c>
    </row>
    <row r="414" spans="1:39" ht="15" x14ac:dyDescent="0.25">
      <c r="A414" t="s">
        <v>589</v>
      </c>
      <c r="B414">
        <v>1039953.45</v>
      </c>
      <c r="C414">
        <v>0.39469965112488697</v>
      </c>
      <c r="D414">
        <v>891860.65</v>
      </c>
      <c r="E414">
        <v>2.41358019070339E-3</v>
      </c>
      <c r="F414">
        <v>0.771233953176374</v>
      </c>
      <c r="G414">
        <v>79</v>
      </c>
      <c r="H414">
        <v>50.270499999999998</v>
      </c>
      <c r="I414">
        <v>0.318</v>
      </c>
      <c r="J414">
        <v>-19.878</v>
      </c>
      <c r="K414">
        <v>12252.657150246499</v>
      </c>
      <c r="L414">
        <v>2504.9186139499998</v>
      </c>
      <c r="M414">
        <v>2936.4255094804998</v>
      </c>
      <c r="N414">
        <v>0.187153444083656</v>
      </c>
      <c r="O414">
        <v>0.12662517020855599</v>
      </c>
      <c r="P414">
        <v>1.2858465748397699E-2</v>
      </c>
      <c r="Q414">
        <v>10452.1326581957</v>
      </c>
      <c r="R414">
        <v>156.005</v>
      </c>
      <c r="S414">
        <v>70767.249152270699</v>
      </c>
      <c r="T414">
        <v>15.7514182237749</v>
      </c>
      <c r="U414">
        <v>16.056655965834398</v>
      </c>
      <c r="V414">
        <v>16.231000000000002</v>
      </c>
      <c r="W414">
        <v>154.32928432937001</v>
      </c>
      <c r="X414">
        <v>0.113825666104758</v>
      </c>
      <c r="Y414">
        <v>0.157519764253886</v>
      </c>
      <c r="Z414">
        <v>0.27658270766669202</v>
      </c>
      <c r="AA414">
        <v>171.050028377709</v>
      </c>
      <c r="AB414">
        <v>5.9644532383402797</v>
      </c>
      <c r="AC414">
        <v>1.12952141171396</v>
      </c>
      <c r="AD414">
        <v>2.9505066639997901</v>
      </c>
      <c r="AE414">
        <v>0.88979077395658501</v>
      </c>
      <c r="AF414">
        <v>24.25</v>
      </c>
      <c r="AG414">
        <v>4.1695017842113602E-2</v>
      </c>
      <c r="AH414">
        <v>36.649500000000003</v>
      </c>
      <c r="AI414">
        <v>3.5930464598945</v>
      </c>
      <c r="AJ414">
        <v>-20120.1515</v>
      </c>
      <c r="AK414">
        <v>0.34046093940737798</v>
      </c>
      <c r="AL414">
        <v>30691908.965999998</v>
      </c>
      <c r="AM414">
        <v>2504.9186139499998</v>
      </c>
    </row>
    <row r="415" spans="1:39" ht="15" x14ac:dyDescent="0.25">
      <c r="A415" t="s">
        <v>590</v>
      </c>
      <c r="B415">
        <v>514093.94444444397</v>
      </c>
      <c r="C415">
        <v>0.39248503500013898</v>
      </c>
      <c r="D415">
        <v>419748.05555555603</v>
      </c>
      <c r="E415">
        <v>4.5742981319591997E-3</v>
      </c>
      <c r="F415">
        <v>0.66286084959061498</v>
      </c>
      <c r="G415">
        <v>15.133333333333301</v>
      </c>
      <c r="H415">
        <v>73.546666666666695</v>
      </c>
      <c r="I415">
        <v>16.661111111111101</v>
      </c>
      <c r="J415">
        <v>-59.5277777777778</v>
      </c>
      <c r="K415">
        <v>13705.9005389143</v>
      </c>
      <c r="L415">
        <v>1106.07116011111</v>
      </c>
      <c r="M415">
        <v>1513.40272091371</v>
      </c>
      <c r="N415">
        <v>0.85404279525599403</v>
      </c>
      <c r="O415">
        <v>0.163740226797811</v>
      </c>
      <c r="P415">
        <v>8.9552714664443197E-3</v>
      </c>
      <c r="Q415">
        <v>10016.964486684599</v>
      </c>
      <c r="R415">
        <v>82.978888888888903</v>
      </c>
      <c r="S415">
        <v>57966.561836343899</v>
      </c>
      <c r="T415">
        <v>15.276978080100699</v>
      </c>
      <c r="U415">
        <v>13.3295489361417</v>
      </c>
      <c r="V415">
        <v>10.5072222222222</v>
      </c>
      <c r="W415">
        <v>105.267704129435</v>
      </c>
      <c r="X415">
        <v>0.10955210612300401</v>
      </c>
      <c r="Y415">
        <v>0.18944546333842499</v>
      </c>
      <c r="Z415">
        <v>0.303306074254719</v>
      </c>
      <c r="AA415">
        <v>192.523980284262</v>
      </c>
      <c r="AB415">
        <v>6.8167977445425496</v>
      </c>
      <c r="AC415">
        <v>1.43069227245191</v>
      </c>
      <c r="AD415">
        <v>3.38293512363899</v>
      </c>
      <c r="AE415">
        <v>0.82237866208763599</v>
      </c>
      <c r="AF415">
        <v>9.7777777777777803</v>
      </c>
      <c r="AG415">
        <v>0.12740482021934199</v>
      </c>
      <c r="AH415">
        <v>35.382941176470602</v>
      </c>
      <c r="AI415">
        <v>3.3412425254697502</v>
      </c>
      <c r="AJ415">
        <v>44522.759836601297</v>
      </c>
      <c r="AK415">
        <v>0.490502676286244</v>
      </c>
      <c r="AL415">
        <v>15159701.3094444</v>
      </c>
      <c r="AM415">
        <v>1106.07116011111</v>
      </c>
    </row>
    <row r="416" spans="1:39" ht="15" x14ac:dyDescent="0.25">
      <c r="A416" t="s">
        <v>591</v>
      </c>
      <c r="B416">
        <v>845321.45</v>
      </c>
      <c r="C416">
        <v>0.41604364849939401</v>
      </c>
      <c r="D416">
        <v>881243.05</v>
      </c>
      <c r="E416">
        <v>3.1178069892073101E-3</v>
      </c>
      <c r="F416">
        <v>0.68639950247566806</v>
      </c>
      <c r="G416">
        <v>82.95</v>
      </c>
      <c r="H416">
        <v>35.931578947368401</v>
      </c>
      <c r="I416">
        <v>3.6999999999999998E-2</v>
      </c>
      <c r="J416">
        <v>70.057000000000002</v>
      </c>
      <c r="K416">
        <v>11964.373742272801</v>
      </c>
      <c r="L416">
        <v>1193.7964668</v>
      </c>
      <c r="M416">
        <v>1394.7443077481801</v>
      </c>
      <c r="N416">
        <v>0.24548605918189301</v>
      </c>
      <c r="O416">
        <v>0.133119515109625</v>
      </c>
      <c r="P416">
        <v>2.8349293151049199E-3</v>
      </c>
      <c r="Q416">
        <v>10240.606125190099</v>
      </c>
      <c r="R416">
        <v>80.945999999999998</v>
      </c>
      <c r="S416">
        <v>59355.615008771303</v>
      </c>
      <c r="T416">
        <v>16.181775504657399</v>
      </c>
      <c r="U416">
        <v>14.748060025201999</v>
      </c>
      <c r="V416">
        <v>9.5225000000000009</v>
      </c>
      <c r="W416">
        <v>125.365866820688</v>
      </c>
      <c r="X416">
        <v>0.10934803246960099</v>
      </c>
      <c r="Y416">
        <v>0.18694209241550599</v>
      </c>
      <c r="Z416">
        <v>0.30184517604931099</v>
      </c>
      <c r="AA416">
        <v>170.18453785894599</v>
      </c>
      <c r="AB416">
        <v>6.0942225582369502</v>
      </c>
      <c r="AC416">
        <v>1.20280016754797</v>
      </c>
      <c r="AD416">
        <v>3.2005559673704802</v>
      </c>
      <c r="AE416">
        <v>1.33623017647133</v>
      </c>
      <c r="AF416">
        <v>91.6</v>
      </c>
      <c r="AG416">
        <v>0.116999050835529</v>
      </c>
      <c r="AH416">
        <v>5.0564999999999998</v>
      </c>
      <c r="AI416">
        <v>2.8834856955608501</v>
      </c>
      <c r="AJ416">
        <v>75015.570500000002</v>
      </c>
      <c r="AK416">
        <v>0.47084775715210597</v>
      </c>
      <c r="AL416">
        <v>14283027.101</v>
      </c>
      <c r="AM416">
        <v>1193.7964668</v>
      </c>
    </row>
    <row r="417" spans="1:39" ht="15" x14ac:dyDescent="0.25">
      <c r="A417" t="s">
        <v>592</v>
      </c>
      <c r="B417">
        <v>678047.9</v>
      </c>
      <c r="C417">
        <v>0.38345256968503</v>
      </c>
      <c r="D417">
        <v>763453.75</v>
      </c>
      <c r="E417">
        <v>3.2104847906772802E-3</v>
      </c>
      <c r="F417">
        <v>0.68930936391209596</v>
      </c>
      <c r="G417">
        <v>67.105263157894697</v>
      </c>
      <c r="H417">
        <v>31.89</v>
      </c>
      <c r="I417">
        <v>1.75</v>
      </c>
      <c r="J417">
        <v>51.490499999999997</v>
      </c>
      <c r="K417">
        <v>12193.4115158719</v>
      </c>
      <c r="L417">
        <v>1096.7221912499999</v>
      </c>
      <c r="M417">
        <v>1290.0673332225499</v>
      </c>
      <c r="N417">
        <v>0.298989000966839</v>
      </c>
      <c r="O417">
        <v>0.13668958816191901</v>
      </c>
      <c r="P417">
        <v>6.0585162797033004E-3</v>
      </c>
      <c r="Q417">
        <v>10365.9589326203</v>
      </c>
      <c r="R417">
        <v>73.073499999999996</v>
      </c>
      <c r="S417">
        <v>60584.189275181801</v>
      </c>
      <c r="T417">
        <v>16.566881290755202</v>
      </c>
      <c r="U417">
        <v>15.008480382765301</v>
      </c>
      <c r="V417">
        <v>9.5229999999999997</v>
      </c>
      <c r="W417">
        <v>115.165619158879</v>
      </c>
      <c r="X417">
        <v>0.11786326217904</v>
      </c>
      <c r="Y417">
        <v>0.16577983562144899</v>
      </c>
      <c r="Z417">
        <v>0.28874120701734401</v>
      </c>
      <c r="AA417">
        <v>171.46890206139099</v>
      </c>
      <c r="AB417">
        <v>6.4006579820928904</v>
      </c>
      <c r="AC417">
        <v>1.22508029752132</v>
      </c>
      <c r="AD417">
        <v>3.1144849331640501</v>
      </c>
      <c r="AE417">
        <v>1.0787640937674201</v>
      </c>
      <c r="AF417">
        <v>51.95</v>
      </c>
      <c r="AG417">
        <v>0.15508901938606001</v>
      </c>
      <c r="AH417">
        <v>7.0585000000000004</v>
      </c>
      <c r="AI417">
        <v>3.2813411640764198</v>
      </c>
      <c r="AJ417">
        <v>17968.589</v>
      </c>
      <c r="AK417">
        <v>0.40245302793007298</v>
      </c>
      <c r="AL417">
        <v>13372784.9965</v>
      </c>
      <c r="AM417">
        <v>1096.7221912499999</v>
      </c>
    </row>
    <row r="418" spans="1:39" ht="15" x14ac:dyDescent="0.25">
      <c r="A418" t="s">
        <v>593</v>
      </c>
      <c r="B418">
        <v>960874.9</v>
      </c>
      <c r="C418">
        <v>0.40551369107790503</v>
      </c>
      <c r="D418">
        <v>839383.85</v>
      </c>
      <c r="E418">
        <v>8.5051493635033108E-3</v>
      </c>
      <c r="F418">
        <v>0.70242487966703504</v>
      </c>
      <c r="G418">
        <v>96.25</v>
      </c>
      <c r="H418">
        <v>44.982500000000002</v>
      </c>
      <c r="I418">
        <v>0.75</v>
      </c>
      <c r="J418">
        <v>63.064</v>
      </c>
      <c r="K418">
        <v>11962.8247795152</v>
      </c>
      <c r="L418">
        <v>1642.8725453</v>
      </c>
      <c r="M418">
        <v>1979.7787739271</v>
      </c>
      <c r="N418">
        <v>0.378977648650344</v>
      </c>
      <c r="O418">
        <v>0.14853002772375201</v>
      </c>
      <c r="P418">
        <v>2.6839351979035101E-3</v>
      </c>
      <c r="Q418">
        <v>9927.0669295617208</v>
      </c>
      <c r="R418">
        <v>111.0275</v>
      </c>
      <c r="S418">
        <v>59482.975105266698</v>
      </c>
      <c r="T418">
        <v>15.625858458490001</v>
      </c>
      <c r="U418">
        <v>14.7969876408998</v>
      </c>
      <c r="V418">
        <v>14.971</v>
      </c>
      <c r="W418">
        <v>109.73699454278299</v>
      </c>
      <c r="X418">
        <v>0.11324335419015499</v>
      </c>
      <c r="Y418">
        <v>0.18706037806555301</v>
      </c>
      <c r="Z418">
        <v>0.30521492755258101</v>
      </c>
      <c r="AA418">
        <v>186.13485925906701</v>
      </c>
      <c r="AB418">
        <v>5.89946009077625</v>
      </c>
      <c r="AC418">
        <v>1.17997106566358</v>
      </c>
      <c r="AD418">
        <v>3.0676332903144399</v>
      </c>
      <c r="AE418">
        <v>1.3650753491168099</v>
      </c>
      <c r="AF418">
        <v>126.1</v>
      </c>
      <c r="AG418">
        <v>4.1096111327977199E-2</v>
      </c>
      <c r="AH418">
        <v>5.4364999999999997</v>
      </c>
      <c r="AI418">
        <v>3.0888425238130499</v>
      </c>
      <c r="AJ418">
        <v>59457.930000000197</v>
      </c>
      <c r="AK418">
        <v>0.46175658872167402</v>
      </c>
      <c r="AL418">
        <v>19653396.394499999</v>
      </c>
      <c r="AM418">
        <v>1642.8725453</v>
      </c>
    </row>
    <row r="419" spans="1:39" ht="15" x14ac:dyDescent="0.25">
      <c r="A419" t="s">
        <v>594</v>
      </c>
      <c r="B419">
        <v>375507.35</v>
      </c>
      <c r="C419">
        <v>0.59448456776140102</v>
      </c>
      <c r="D419">
        <v>382361.8</v>
      </c>
      <c r="E419">
        <v>1.7425091358413401E-3</v>
      </c>
      <c r="F419">
        <v>0.66814331294916696</v>
      </c>
      <c r="G419">
        <v>51.45</v>
      </c>
      <c r="H419">
        <v>18.1355</v>
      </c>
      <c r="I419">
        <v>0.5</v>
      </c>
      <c r="J419">
        <v>60.542000000000002</v>
      </c>
      <c r="K419">
        <v>13376.988070428601</v>
      </c>
      <c r="L419">
        <v>698.08421020000003</v>
      </c>
      <c r="M419">
        <v>824.55924195405305</v>
      </c>
      <c r="N419">
        <v>0.26153429225636399</v>
      </c>
      <c r="O419">
        <v>0.146174366514844</v>
      </c>
      <c r="P419">
        <v>2.3987409047975098E-3</v>
      </c>
      <c r="Q419">
        <v>11325.1585536414</v>
      </c>
      <c r="R419">
        <v>50.539000000000001</v>
      </c>
      <c r="S419">
        <v>57945.536100833</v>
      </c>
      <c r="T419">
        <v>16.4180138111162</v>
      </c>
      <c r="U419">
        <v>13.812782409624299</v>
      </c>
      <c r="V419">
        <v>7.8494999999999999</v>
      </c>
      <c r="W419">
        <v>88.9335894260781</v>
      </c>
      <c r="X419">
        <v>0.11271903707429901</v>
      </c>
      <c r="Y419">
        <v>0.18390080686830601</v>
      </c>
      <c r="Z419">
        <v>0.301891279049187</v>
      </c>
      <c r="AA419">
        <v>207.65997551852399</v>
      </c>
      <c r="AB419">
        <v>6.2891828358942501</v>
      </c>
      <c r="AC419">
        <v>1.13216222769561</v>
      </c>
      <c r="AD419">
        <v>2.9605406681583002</v>
      </c>
      <c r="AE419">
        <v>1.29387428910262</v>
      </c>
      <c r="AF419">
        <v>71.75</v>
      </c>
      <c r="AG419">
        <v>6.2159314272382402E-2</v>
      </c>
      <c r="AH419">
        <v>3.5840000000000001</v>
      </c>
      <c r="AI419">
        <v>3.4831062864336699</v>
      </c>
      <c r="AJ419">
        <v>-1087.1335000000499</v>
      </c>
      <c r="AK419">
        <v>0.50035192412919305</v>
      </c>
      <c r="AL419">
        <v>9338264.1520000007</v>
      </c>
      <c r="AM419">
        <v>698.08421020000003</v>
      </c>
    </row>
    <row r="420" spans="1:39" ht="15" x14ac:dyDescent="0.25">
      <c r="A420" t="s">
        <v>595</v>
      </c>
      <c r="B420">
        <v>704536.45</v>
      </c>
      <c r="C420">
        <v>0.62523677281836898</v>
      </c>
      <c r="D420">
        <v>595557.4</v>
      </c>
      <c r="E420">
        <v>3.14745322146111E-3</v>
      </c>
      <c r="F420">
        <v>0.66316631249445701</v>
      </c>
      <c r="G420">
        <v>55.947368421052602</v>
      </c>
      <c r="H420">
        <v>30.060500000000001</v>
      </c>
      <c r="I420">
        <v>1.968</v>
      </c>
      <c r="J420">
        <v>9.2875000000000192</v>
      </c>
      <c r="K420">
        <v>12941.8838829379</v>
      </c>
      <c r="L420">
        <v>997.95593514999996</v>
      </c>
      <c r="M420">
        <v>1207.7631423764101</v>
      </c>
      <c r="N420">
        <v>0.40372912456243898</v>
      </c>
      <c r="O420">
        <v>0.15983693771611701</v>
      </c>
      <c r="P420">
        <v>1.49456238243206E-3</v>
      </c>
      <c r="Q420">
        <v>10693.677741802399</v>
      </c>
      <c r="R420">
        <v>69.423000000000002</v>
      </c>
      <c r="S420">
        <v>58212.408250867898</v>
      </c>
      <c r="T420">
        <v>14.3799605318122</v>
      </c>
      <c r="U420">
        <v>14.3750044675396</v>
      </c>
      <c r="V420">
        <v>9.4169999999999998</v>
      </c>
      <c r="W420">
        <v>105.97387014442</v>
      </c>
      <c r="X420">
        <v>0.11252523767724899</v>
      </c>
      <c r="Y420">
        <v>0.18700661345147801</v>
      </c>
      <c r="Z420">
        <v>0.30529563138479998</v>
      </c>
      <c r="AA420">
        <v>176.293355050347</v>
      </c>
      <c r="AB420">
        <v>6.8969698834215301</v>
      </c>
      <c r="AC420">
        <v>1.37644959728988</v>
      </c>
      <c r="AD420">
        <v>3.2828468451058099</v>
      </c>
      <c r="AE420">
        <v>1.6170021058609401</v>
      </c>
      <c r="AF420">
        <v>150.35</v>
      </c>
      <c r="AG420">
        <v>3.9367829514838602E-2</v>
      </c>
      <c r="AH420">
        <v>3.4239999999999999</v>
      </c>
      <c r="AI420">
        <v>3.3835616855094899</v>
      </c>
      <c r="AJ420">
        <v>-2951.9785000000302</v>
      </c>
      <c r="AK420">
        <v>0.476654033978689</v>
      </c>
      <c r="AL420">
        <v>12915429.833000001</v>
      </c>
      <c r="AM420">
        <v>997.95593514999996</v>
      </c>
    </row>
    <row r="421" spans="1:39" ht="15" x14ac:dyDescent="0.25">
      <c r="A421" t="s">
        <v>596</v>
      </c>
      <c r="B421">
        <v>602045.5</v>
      </c>
      <c r="C421">
        <v>0.397838548545566</v>
      </c>
      <c r="D421">
        <v>619066.69999999995</v>
      </c>
      <c r="E421">
        <v>2.04503630075192E-3</v>
      </c>
      <c r="F421">
        <v>0.70078434394628497</v>
      </c>
      <c r="G421">
        <v>61.117647058823501</v>
      </c>
      <c r="H421">
        <v>47.371499999999997</v>
      </c>
      <c r="I421">
        <v>3.2530000000000001</v>
      </c>
      <c r="J421">
        <v>19.536000000000001</v>
      </c>
      <c r="K421">
        <v>11705.976752594999</v>
      </c>
      <c r="L421">
        <v>1397.8501221500001</v>
      </c>
      <c r="M421">
        <v>1674.4841353100801</v>
      </c>
      <c r="N421">
        <v>0.35611530936832603</v>
      </c>
      <c r="O421">
        <v>0.144905187645192</v>
      </c>
      <c r="P421">
        <v>3.7105108178710901E-3</v>
      </c>
      <c r="Q421">
        <v>9772.0848400095001</v>
      </c>
      <c r="R421">
        <v>90.854500000000002</v>
      </c>
      <c r="S421">
        <v>61820.629671617797</v>
      </c>
      <c r="T421">
        <v>15.8302560687693</v>
      </c>
      <c r="U421">
        <v>15.385590390679599</v>
      </c>
      <c r="V421">
        <v>11.29</v>
      </c>
      <c r="W421">
        <v>123.813119765279</v>
      </c>
      <c r="X421">
        <v>0.11736458484710501</v>
      </c>
      <c r="Y421">
        <v>0.16120712540748899</v>
      </c>
      <c r="Z421">
        <v>0.28433255477660302</v>
      </c>
      <c r="AA421">
        <v>178.24714971356801</v>
      </c>
      <c r="AB421">
        <v>6.42566226378898</v>
      </c>
      <c r="AC421">
        <v>1.21514342028585</v>
      </c>
      <c r="AD421">
        <v>2.9875616384147201</v>
      </c>
      <c r="AE421">
        <v>1.1133005922554799</v>
      </c>
      <c r="AF421">
        <v>51.05</v>
      </c>
      <c r="AG421">
        <v>0.22577455673567601</v>
      </c>
      <c r="AH421">
        <v>8.5210000000000008</v>
      </c>
      <c r="AI421">
        <v>3.68910110604314</v>
      </c>
      <c r="AJ421">
        <v>15919.406499999999</v>
      </c>
      <c r="AK421">
        <v>0.39841578630687602</v>
      </c>
      <c r="AL421">
        <v>16363201.033500001</v>
      </c>
      <c r="AM421">
        <v>1397.8501221500001</v>
      </c>
    </row>
    <row r="422" spans="1:39" ht="15" x14ac:dyDescent="0.25">
      <c r="A422" t="s">
        <v>597</v>
      </c>
      <c r="B422">
        <v>531763.1</v>
      </c>
      <c r="C422">
        <v>0.67561536707866998</v>
      </c>
      <c r="D422">
        <v>802126.2</v>
      </c>
      <c r="E422">
        <v>1.3336204584518099E-3</v>
      </c>
      <c r="F422">
        <v>0.64507551159391996</v>
      </c>
      <c r="G422">
        <v>39.315789473684198</v>
      </c>
      <c r="H422">
        <v>20.882999999999999</v>
      </c>
      <c r="I422">
        <v>1.0475000000000001</v>
      </c>
      <c r="J422">
        <v>28.070500000000099</v>
      </c>
      <c r="K422">
        <v>13307.5238336812</v>
      </c>
      <c r="L422">
        <v>738.87111685000002</v>
      </c>
      <c r="M422">
        <v>892.88128168097103</v>
      </c>
      <c r="N422">
        <v>0.38327375342172298</v>
      </c>
      <c r="O422">
        <v>0.15919854128481201</v>
      </c>
      <c r="P422">
        <v>3.7210379960733501E-3</v>
      </c>
      <c r="Q422">
        <v>11012.152678336901</v>
      </c>
      <c r="R422">
        <v>54.785499999999999</v>
      </c>
      <c r="S422">
        <v>56870.0856339725</v>
      </c>
      <c r="T422">
        <v>14.612443073441</v>
      </c>
      <c r="U422">
        <v>13.486618117020001</v>
      </c>
      <c r="V422">
        <v>8.6534999999999993</v>
      </c>
      <c r="W422">
        <v>85.384077754665796</v>
      </c>
      <c r="X422">
        <v>0.116375989030293</v>
      </c>
      <c r="Y422">
        <v>0.175232116877864</v>
      </c>
      <c r="Z422">
        <v>0.29696403446059899</v>
      </c>
      <c r="AA422">
        <v>200.21935710613599</v>
      </c>
      <c r="AB422">
        <v>6.37429410158291</v>
      </c>
      <c r="AC422">
        <v>1.2593652673481801</v>
      </c>
      <c r="AD422">
        <v>2.79341662255985</v>
      </c>
      <c r="AE422">
        <v>1.43118462093926</v>
      </c>
      <c r="AF422">
        <v>99.1</v>
      </c>
      <c r="AG422">
        <v>5.4227265552164998E-2</v>
      </c>
      <c r="AH422">
        <v>2.9415</v>
      </c>
      <c r="AI422">
        <v>3.5495408963171098</v>
      </c>
      <c r="AJ422">
        <v>-9104.1474999999591</v>
      </c>
      <c r="AK422">
        <v>0.52576828507814699</v>
      </c>
      <c r="AL422">
        <v>9832544.9975000005</v>
      </c>
      <c r="AM422">
        <v>738.87111685000002</v>
      </c>
    </row>
    <row r="423" spans="1:39" ht="15" x14ac:dyDescent="0.25">
      <c r="A423" t="s">
        <v>598</v>
      </c>
      <c r="B423">
        <v>872146.95</v>
      </c>
      <c r="C423">
        <v>0.41791110103277701</v>
      </c>
      <c r="D423">
        <v>786122.8</v>
      </c>
      <c r="E423">
        <v>7.4349340449212202E-3</v>
      </c>
      <c r="F423">
        <v>0.69691383127831097</v>
      </c>
      <c r="G423">
        <v>82.25</v>
      </c>
      <c r="H423">
        <v>48.965000000000003</v>
      </c>
      <c r="I423">
        <v>3.0879999999999899</v>
      </c>
      <c r="J423">
        <v>65.127499999999998</v>
      </c>
      <c r="K423">
        <v>11960.357014757699</v>
      </c>
      <c r="L423">
        <v>1630.72456085</v>
      </c>
      <c r="M423">
        <v>1965.9454491030001</v>
      </c>
      <c r="N423">
        <v>0.38530954079239899</v>
      </c>
      <c r="O423">
        <v>0.14529742023171399</v>
      </c>
      <c r="P423">
        <v>4.2254960558197104E-3</v>
      </c>
      <c r="Q423">
        <v>9920.9507310587596</v>
      </c>
      <c r="R423">
        <v>107.178</v>
      </c>
      <c r="S423">
        <v>61460.271329004099</v>
      </c>
      <c r="T423">
        <v>16.050868648416699</v>
      </c>
      <c r="U423">
        <v>15.2151053467129</v>
      </c>
      <c r="V423">
        <v>11.839499999999999</v>
      </c>
      <c r="W423">
        <v>137.735931487816</v>
      </c>
      <c r="X423">
        <v>0.111610149021873</v>
      </c>
      <c r="Y423">
        <v>0.18101019554671199</v>
      </c>
      <c r="Z423">
        <v>0.30002734473876003</v>
      </c>
      <c r="AA423">
        <v>188.48422190917901</v>
      </c>
      <c r="AB423">
        <v>5.75171432838098</v>
      </c>
      <c r="AC423">
        <v>1.2340199472387701</v>
      </c>
      <c r="AD423">
        <v>2.7469896005037699</v>
      </c>
      <c r="AE423">
        <v>1.1783666752725499</v>
      </c>
      <c r="AF423">
        <v>82.8</v>
      </c>
      <c r="AG423">
        <v>0.140921573522993</v>
      </c>
      <c r="AH423">
        <v>7.0705</v>
      </c>
      <c r="AI423">
        <v>3.24598828869083</v>
      </c>
      <c r="AJ423">
        <v>11327.3289999999</v>
      </c>
      <c r="AK423">
        <v>0.49127446324580398</v>
      </c>
      <c r="AL423">
        <v>19504047.940499999</v>
      </c>
      <c r="AM423">
        <v>1630.72456085</v>
      </c>
    </row>
    <row r="424" spans="1:39" ht="15" x14ac:dyDescent="0.25">
      <c r="A424" t="s">
        <v>599</v>
      </c>
      <c r="B424">
        <v>857854.9</v>
      </c>
      <c r="C424">
        <v>0.50644721656219005</v>
      </c>
      <c r="D424">
        <v>711037.9</v>
      </c>
      <c r="E424">
        <v>3.9711481329926602E-3</v>
      </c>
      <c r="F424">
        <v>0.67004333263632898</v>
      </c>
      <c r="G424">
        <v>60</v>
      </c>
      <c r="H424">
        <v>37.482999999999997</v>
      </c>
      <c r="I424">
        <v>1.95</v>
      </c>
      <c r="J424">
        <v>48.058999999999997</v>
      </c>
      <c r="K424">
        <v>12247.815120978001</v>
      </c>
      <c r="L424">
        <v>1082.3930644</v>
      </c>
      <c r="M424">
        <v>1297.99728928626</v>
      </c>
      <c r="N424">
        <v>0.34142969477068702</v>
      </c>
      <c r="O424">
        <v>0.14680063303812901</v>
      </c>
      <c r="P424">
        <v>1.91117115217909E-3</v>
      </c>
      <c r="Q424">
        <v>10213.3881560644</v>
      </c>
      <c r="R424">
        <v>75.346000000000004</v>
      </c>
      <c r="S424">
        <v>57731.264566134902</v>
      </c>
      <c r="T424">
        <v>14.6855838398853</v>
      </c>
      <c r="U424">
        <v>14.3656340668383</v>
      </c>
      <c r="V424">
        <v>10.2065</v>
      </c>
      <c r="W424">
        <v>106.049386606574</v>
      </c>
      <c r="X424">
        <v>0.110743484436182</v>
      </c>
      <c r="Y424">
        <v>0.18424570703512499</v>
      </c>
      <c r="Z424">
        <v>0.30022357814412998</v>
      </c>
      <c r="AA424">
        <v>176.97138525752001</v>
      </c>
      <c r="AB424">
        <v>6.9898068232955302</v>
      </c>
      <c r="AC424">
        <v>1.4884216815642299</v>
      </c>
      <c r="AD424">
        <v>3.4790254896044202</v>
      </c>
      <c r="AE424">
        <v>1.4429140576920201</v>
      </c>
      <c r="AF424">
        <v>92.7</v>
      </c>
      <c r="AG424">
        <v>6.3854321068979494E-2</v>
      </c>
      <c r="AH424">
        <v>4.5594999999999999</v>
      </c>
      <c r="AI424">
        <v>3.2752609000613901</v>
      </c>
      <c r="AJ424">
        <v>12351.5989999999</v>
      </c>
      <c r="AK424">
        <v>0.479546987508703</v>
      </c>
      <c r="AL424">
        <v>13256950.141000001</v>
      </c>
      <c r="AM424">
        <v>1082.3930644</v>
      </c>
    </row>
    <row r="425" spans="1:39" ht="15" x14ac:dyDescent="0.25">
      <c r="A425" t="s">
        <v>600</v>
      </c>
      <c r="B425">
        <v>1071091.8500000001</v>
      </c>
      <c r="C425">
        <v>0.48753290026264501</v>
      </c>
      <c r="D425">
        <v>983600.7</v>
      </c>
      <c r="E425">
        <v>1.0760195109412801E-3</v>
      </c>
      <c r="F425">
        <v>0.69428842380545597</v>
      </c>
      <c r="G425">
        <v>98.263157894736807</v>
      </c>
      <c r="H425">
        <v>44.286000000000001</v>
      </c>
      <c r="I425">
        <v>3.3029999999999999</v>
      </c>
      <c r="J425">
        <v>63.572000000000003</v>
      </c>
      <c r="K425">
        <v>11869.5781711008</v>
      </c>
      <c r="L425">
        <v>1790.7084824000001</v>
      </c>
      <c r="M425">
        <v>2080.9091190324498</v>
      </c>
      <c r="N425">
        <v>0.22124977948336999</v>
      </c>
      <c r="O425">
        <v>0.121726574951974</v>
      </c>
      <c r="P425">
        <v>1.0847499015566199E-2</v>
      </c>
      <c r="Q425">
        <v>10214.2636211729</v>
      </c>
      <c r="R425">
        <v>109.511</v>
      </c>
      <c r="S425">
        <v>64936.526280464997</v>
      </c>
      <c r="T425">
        <v>16.094730209750601</v>
      </c>
      <c r="U425">
        <v>16.351859469824898</v>
      </c>
      <c r="V425">
        <v>12.268000000000001</v>
      </c>
      <c r="W425">
        <v>145.96580391261799</v>
      </c>
      <c r="X425">
        <v>0.110434940721377</v>
      </c>
      <c r="Y425">
        <v>0.170131480268642</v>
      </c>
      <c r="Z425">
        <v>0.28601992519348901</v>
      </c>
      <c r="AA425">
        <v>152.32107999758301</v>
      </c>
      <c r="AB425">
        <v>7.4579577097524199</v>
      </c>
      <c r="AC425">
        <v>1.4251813288952899</v>
      </c>
      <c r="AD425">
        <v>3.4528860879596199</v>
      </c>
      <c r="AE425">
        <v>1.34197699136297</v>
      </c>
      <c r="AF425">
        <v>81.150000000000006</v>
      </c>
      <c r="AG425">
        <v>8.6103226821823406E-2</v>
      </c>
      <c r="AH425">
        <v>9.9414999999999996</v>
      </c>
      <c r="AI425">
        <v>3.1509665832287701</v>
      </c>
      <c r="AJ425">
        <v>23351.4474999999</v>
      </c>
      <c r="AK425">
        <v>0.42261454160878797</v>
      </c>
      <c r="AL425">
        <v>21254954.313499998</v>
      </c>
      <c r="AM425">
        <v>1790.7084824000001</v>
      </c>
    </row>
    <row r="426" spans="1:39" ht="15" x14ac:dyDescent="0.25">
      <c r="A426" t="s">
        <v>601</v>
      </c>
      <c r="B426">
        <v>781940.5</v>
      </c>
      <c r="C426">
        <v>0.38207675452777701</v>
      </c>
      <c r="D426">
        <v>708646.1</v>
      </c>
      <c r="E426">
        <v>1.89936794181559E-3</v>
      </c>
      <c r="F426">
        <v>0.69951782723507105</v>
      </c>
      <c r="G426">
        <v>74.2777777777778</v>
      </c>
      <c r="H426">
        <v>58.717500000000001</v>
      </c>
      <c r="I426">
        <v>3.3029999999999999</v>
      </c>
      <c r="J426">
        <v>86.725499999999997</v>
      </c>
      <c r="K426">
        <v>11881.4642141981</v>
      </c>
      <c r="L426">
        <v>1645.6373194</v>
      </c>
      <c r="M426">
        <v>1964.2506745651999</v>
      </c>
      <c r="N426">
        <v>0.32224239338674299</v>
      </c>
      <c r="O426">
        <v>0.143156278739409</v>
      </c>
      <c r="P426">
        <v>3.89508248532979E-3</v>
      </c>
      <c r="Q426">
        <v>9954.2187630039007</v>
      </c>
      <c r="R426">
        <v>107.423</v>
      </c>
      <c r="S426">
        <v>60864.206934269198</v>
      </c>
      <c r="T426">
        <v>14.404736415851399</v>
      </c>
      <c r="U426">
        <v>15.319226975601101</v>
      </c>
      <c r="V426">
        <v>12.7125</v>
      </c>
      <c r="W426">
        <v>129.45032994297</v>
      </c>
      <c r="X426">
        <v>0.11358671185903001</v>
      </c>
      <c r="Y426">
        <v>0.16975512109659299</v>
      </c>
      <c r="Z426">
        <v>0.29076757754722998</v>
      </c>
      <c r="AA426">
        <v>166.40060769881001</v>
      </c>
      <c r="AB426">
        <v>6.7514612555989402</v>
      </c>
      <c r="AC426">
        <v>1.2275222894220399</v>
      </c>
      <c r="AD426">
        <v>3.2439445333970198</v>
      </c>
      <c r="AE426">
        <v>1.29383372328938</v>
      </c>
      <c r="AF426">
        <v>81.25</v>
      </c>
      <c r="AG426">
        <v>5.0795410768213999E-2</v>
      </c>
      <c r="AH426">
        <v>8.0305</v>
      </c>
      <c r="AI426">
        <v>3.3766491786856401</v>
      </c>
      <c r="AJ426">
        <v>33409.875499999704</v>
      </c>
      <c r="AK426">
        <v>0.41507778898028802</v>
      </c>
      <c r="AL426">
        <v>19552580.920000002</v>
      </c>
      <c r="AM426">
        <v>1645.6373194</v>
      </c>
    </row>
    <row r="427" spans="1:39" ht="15" x14ac:dyDescent="0.25">
      <c r="A427" t="s">
        <v>602</v>
      </c>
      <c r="B427">
        <v>1106646.1499999999</v>
      </c>
      <c r="C427">
        <v>0.43017605441808698</v>
      </c>
      <c r="D427">
        <v>1016909.15</v>
      </c>
      <c r="E427">
        <v>1.34178400918453E-3</v>
      </c>
      <c r="F427">
        <v>0.76162984550287005</v>
      </c>
      <c r="G427">
        <v>142.47368421052599</v>
      </c>
      <c r="H427">
        <v>55.606000000000002</v>
      </c>
      <c r="I427">
        <v>0.5</v>
      </c>
      <c r="J427">
        <v>-6.7225000000000197</v>
      </c>
      <c r="K427">
        <v>12270.2820973163</v>
      </c>
      <c r="L427">
        <v>2526.7409220999998</v>
      </c>
      <c r="M427">
        <v>2909.4391918871102</v>
      </c>
      <c r="N427">
        <v>0.13837291977264399</v>
      </c>
      <c r="O427">
        <v>0.11395815494241</v>
      </c>
      <c r="P427">
        <v>1.35963550910663E-2</v>
      </c>
      <c r="Q427">
        <v>10656.288671525899</v>
      </c>
      <c r="R427">
        <v>154.97499999999999</v>
      </c>
      <c r="S427">
        <v>69765.400761413097</v>
      </c>
      <c r="T427">
        <v>15.2469753185998</v>
      </c>
      <c r="U427">
        <v>16.304184043232802</v>
      </c>
      <c r="V427">
        <v>15.650499999999999</v>
      </c>
      <c r="W427">
        <v>161.447935982876</v>
      </c>
      <c r="X427">
        <v>0.114427931553514</v>
      </c>
      <c r="Y427">
        <v>0.17081666642162799</v>
      </c>
      <c r="Z427">
        <v>0.28985066980976998</v>
      </c>
      <c r="AA427">
        <v>163.33382120435201</v>
      </c>
      <c r="AB427">
        <v>6.9622078605095998</v>
      </c>
      <c r="AC427">
        <v>1.18025720358927</v>
      </c>
      <c r="AD427">
        <v>3.0624334904885999</v>
      </c>
      <c r="AE427">
        <v>1.1171965414465701</v>
      </c>
      <c r="AF427">
        <v>73.849999999999994</v>
      </c>
      <c r="AG427">
        <v>0.14177324636188801</v>
      </c>
      <c r="AH427">
        <v>14.3725</v>
      </c>
      <c r="AI427">
        <v>3.89202826254312</v>
      </c>
      <c r="AJ427">
        <v>10470.149499999899</v>
      </c>
      <c r="AK427">
        <v>0.350256087257791</v>
      </c>
      <c r="AL427">
        <v>31003823.901000001</v>
      </c>
      <c r="AM427">
        <v>2526.7409220999998</v>
      </c>
    </row>
    <row r="428" spans="1:39" ht="15" x14ac:dyDescent="0.25">
      <c r="A428" t="s">
        <v>603</v>
      </c>
      <c r="B428">
        <v>924226.05</v>
      </c>
      <c r="C428">
        <v>0.57089237709939</v>
      </c>
      <c r="D428">
        <v>839189.95</v>
      </c>
      <c r="E428">
        <v>6.0017529778807E-3</v>
      </c>
      <c r="F428">
        <v>0.61550593788153996</v>
      </c>
      <c r="G428">
        <v>38.947368421052602</v>
      </c>
      <c r="H428">
        <v>23.0855</v>
      </c>
      <c r="I428">
        <v>0.59750000000000003</v>
      </c>
      <c r="J428">
        <v>45.034500000000001</v>
      </c>
      <c r="K428">
        <v>13911.292256913501</v>
      </c>
      <c r="L428">
        <v>819.28827034999995</v>
      </c>
      <c r="M428">
        <v>987.70119221066398</v>
      </c>
      <c r="N428">
        <v>0.41083677373558303</v>
      </c>
      <c r="O428">
        <v>0.15705539009490599</v>
      </c>
      <c r="P428">
        <v>1.75388450195453E-4</v>
      </c>
      <c r="Q428">
        <v>11539.277932823499</v>
      </c>
      <c r="R428">
        <v>59.786000000000001</v>
      </c>
      <c r="S428">
        <v>57022.964071856302</v>
      </c>
      <c r="T428">
        <v>14.6723313150236</v>
      </c>
      <c r="U428">
        <v>13.703680967952399</v>
      </c>
      <c r="V428">
        <v>8.1214999999999993</v>
      </c>
      <c r="W428">
        <v>100.87893496891</v>
      </c>
      <c r="X428">
        <v>0.11215222745025</v>
      </c>
      <c r="Y428">
        <v>0.193124480021096</v>
      </c>
      <c r="Z428">
        <v>0.309657909436443</v>
      </c>
      <c r="AA428">
        <v>203.40697655638101</v>
      </c>
      <c r="AB428">
        <v>8.26935524346238</v>
      </c>
      <c r="AC428">
        <v>1.30375684935309</v>
      </c>
      <c r="AD428">
        <v>3.2140989277160199</v>
      </c>
      <c r="AE428">
        <v>1.5509384797224299</v>
      </c>
      <c r="AF428">
        <v>110.45</v>
      </c>
      <c r="AG428">
        <v>0.211406606673465</v>
      </c>
      <c r="AH428">
        <v>3.6575000000000002</v>
      </c>
      <c r="AI428">
        <v>3.0545440891520599</v>
      </c>
      <c r="AJ428">
        <v>22706.843499999999</v>
      </c>
      <c r="AK428">
        <v>0.52435349340854498</v>
      </c>
      <c r="AL428">
        <v>11397358.5715</v>
      </c>
      <c r="AM428">
        <v>819.28827034999995</v>
      </c>
    </row>
    <row r="429" spans="1:39" ht="15" x14ac:dyDescent="0.25">
      <c r="A429" t="s">
        <v>605</v>
      </c>
      <c r="B429">
        <v>862027.65</v>
      </c>
      <c r="C429">
        <v>0.36178989178207899</v>
      </c>
      <c r="D429">
        <v>845502.95</v>
      </c>
      <c r="E429">
        <v>7.6711423115008301E-3</v>
      </c>
      <c r="F429">
        <v>0.70082076264287696</v>
      </c>
      <c r="G429">
        <v>40.052631578947398</v>
      </c>
      <c r="H429">
        <v>32.692</v>
      </c>
      <c r="I429">
        <v>3.43</v>
      </c>
      <c r="J429">
        <v>-0.43449999999998601</v>
      </c>
      <c r="K429">
        <v>14201.794110741001</v>
      </c>
      <c r="L429">
        <v>1332.0690163500001</v>
      </c>
      <c r="M429">
        <v>1885.6901830061499</v>
      </c>
      <c r="N429">
        <v>0.98677834159955302</v>
      </c>
      <c r="O429">
        <v>0.18494949193778701</v>
      </c>
      <c r="P429">
        <v>4.7739339493270899E-4</v>
      </c>
      <c r="Q429">
        <v>10032.278940616599</v>
      </c>
      <c r="R429">
        <v>97.508499999999998</v>
      </c>
      <c r="S429">
        <v>58785.391601757801</v>
      </c>
      <c r="T429">
        <v>14.788454339878101</v>
      </c>
      <c r="U429">
        <v>13.661055357738</v>
      </c>
      <c r="V429">
        <v>12.46</v>
      </c>
      <c r="W429">
        <v>106.907625710273</v>
      </c>
      <c r="X429">
        <v>0.10448875013907</v>
      </c>
      <c r="Y429">
        <v>0.206150193186145</v>
      </c>
      <c r="Z429">
        <v>0.31373582195309901</v>
      </c>
      <c r="AA429">
        <v>204.154361870201</v>
      </c>
      <c r="AB429">
        <v>6.3785289322174803</v>
      </c>
      <c r="AC429">
        <v>1.2315814382692001</v>
      </c>
      <c r="AD429">
        <v>3.4738989776342999</v>
      </c>
      <c r="AE429">
        <v>1.34302758682482</v>
      </c>
      <c r="AF429">
        <v>134.69999999999999</v>
      </c>
      <c r="AG429">
        <v>8.0703252692284996E-2</v>
      </c>
      <c r="AH429">
        <v>4.9039999999999999</v>
      </c>
      <c r="AI429">
        <v>3.3214348986467499</v>
      </c>
      <c r="AJ429">
        <v>-62487.818499999899</v>
      </c>
      <c r="AK429">
        <v>0.52157833025581102</v>
      </c>
      <c r="AL429">
        <v>18917769.911499999</v>
      </c>
      <c r="AM429">
        <v>1332.0690163500001</v>
      </c>
    </row>
    <row r="430" spans="1:39" ht="15" x14ac:dyDescent="0.25">
      <c r="A430" t="s">
        <v>606</v>
      </c>
      <c r="B430">
        <v>623079.80000000005</v>
      </c>
      <c r="C430">
        <v>0.38851342530761901</v>
      </c>
      <c r="D430">
        <v>617511.1</v>
      </c>
      <c r="E430">
        <v>8.3721428248706899E-3</v>
      </c>
      <c r="F430">
        <v>0.68531314647095398</v>
      </c>
      <c r="G430">
        <v>37.7777777777778</v>
      </c>
      <c r="H430">
        <v>28.944500000000001</v>
      </c>
      <c r="I430">
        <v>3.38</v>
      </c>
      <c r="J430">
        <v>-2.9595000000000198</v>
      </c>
      <c r="K430">
        <v>14446.617550196799</v>
      </c>
      <c r="L430">
        <v>1143.7809930999999</v>
      </c>
      <c r="M430">
        <v>1601.07242230732</v>
      </c>
      <c r="N430">
        <v>0.971806163597282</v>
      </c>
      <c r="O430">
        <v>0.177492205216467</v>
      </c>
      <c r="P430">
        <v>4.2483740587697999E-4</v>
      </c>
      <c r="Q430">
        <v>10320.4366887336</v>
      </c>
      <c r="R430">
        <v>87.430499999999995</v>
      </c>
      <c r="S430">
        <v>58254.4698932295</v>
      </c>
      <c r="T430">
        <v>15.3510502627802</v>
      </c>
      <c r="U430">
        <v>13.0821737620167</v>
      </c>
      <c r="V430">
        <v>11.265499999999999</v>
      </c>
      <c r="W430">
        <v>101.529536469753</v>
      </c>
      <c r="X430">
        <v>0.105226887415322</v>
      </c>
      <c r="Y430">
        <v>0.203488584272733</v>
      </c>
      <c r="Z430">
        <v>0.31105617959885601</v>
      </c>
      <c r="AA430">
        <v>205.23701776488301</v>
      </c>
      <c r="AB430">
        <v>6.6502934232801199</v>
      </c>
      <c r="AC430">
        <v>1.26386675694857</v>
      </c>
      <c r="AD430">
        <v>3.54935333564505</v>
      </c>
      <c r="AE430">
        <v>1.28144626874344</v>
      </c>
      <c r="AF430">
        <v>123.25</v>
      </c>
      <c r="AG430">
        <v>7.0845352651106794E-2</v>
      </c>
      <c r="AH430">
        <v>4.5990000000000002</v>
      </c>
      <c r="AI430">
        <v>3.33414681443081</v>
      </c>
      <c r="AJ430">
        <v>-48848.002999999997</v>
      </c>
      <c r="AK430">
        <v>0.54617706380248199</v>
      </c>
      <c r="AL430">
        <v>16523766.568499999</v>
      </c>
      <c r="AM430">
        <v>1143.7809930999999</v>
      </c>
    </row>
    <row r="431" spans="1:39" ht="15" x14ac:dyDescent="0.25">
      <c r="A431" t="s">
        <v>607</v>
      </c>
      <c r="B431">
        <v>289183.40000000002</v>
      </c>
      <c r="C431">
        <v>0.61528232786381198</v>
      </c>
      <c r="D431">
        <v>312660.65000000002</v>
      </c>
      <c r="E431">
        <v>2.2010681384662801E-3</v>
      </c>
      <c r="F431">
        <v>0.75336440133010796</v>
      </c>
      <c r="G431">
        <v>35.75</v>
      </c>
      <c r="H431">
        <v>12.8466666666667</v>
      </c>
      <c r="I431">
        <v>0.1</v>
      </c>
      <c r="J431">
        <v>67.180999999999997</v>
      </c>
      <c r="K431">
        <v>11991.2647592005</v>
      </c>
      <c r="L431">
        <v>780.65702554999996</v>
      </c>
      <c r="M431">
        <v>882.02924326683001</v>
      </c>
      <c r="N431">
        <v>0.13771318335892499</v>
      </c>
      <c r="O431">
        <v>0.112094304074633</v>
      </c>
      <c r="P431">
        <v>1.62991116246414E-3</v>
      </c>
      <c r="Q431">
        <v>10613.1005870381</v>
      </c>
      <c r="R431">
        <v>50.119500000000002</v>
      </c>
      <c r="S431">
        <v>62257.551442053496</v>
      </c>
      <c r="T431">
        <v>17.080178373686898</v>
      </c>
      <c r="U431">
        <v>15.575914076357501</v>
      </c>
      <c r="V431">
        <v>6.7460000000000004</v>
      </c>
      <c r="W431">
        <v>115.72146835902799</v>
      </c>
      <c r="X431">
        <v>0.10983490009848799</v>
      </c>
      <c r="Y431">
        <v>0.18957899541782999</v>
      </c>
      <c r="Z431">
        <v>0.30479616477131499</v>
      </c>
      <c r="AA431">
        <v>186.961745328777</v>
      </c>
      <c r="AB431">
        <v>5.8599175590772399</v>
      </c>
      <c r="AC431">
        <v>1.14270044123793</v>
      </c>
      <c r="AD431">
        <v>2.9438962200160299</v>
      </c>
      <c r="AE431">
        <v>1.3303710376947899</v>
      </c>
      <c r="AF431">
        <v>61.15</v>
      </c>
      <c r="AG431">
        <v>0.109633961360399</v>
      </c>
      <c r="AH431">
        <v>4.6319999999999997</v>
      </c>
      <c r="AI431">
        <v>3.4500798899019101</v>
      </c>
      <c r="AJ431">
        <v>43147.6539999999</v>
      </c>
      <c r="AK431">
        <v>0.58935470229675302</v>
      </c>
      <c r="AL431">
        <v>9361065.0795000009</v>
      </c>
      <c r="AM431">
        <v>780.65702554999996</v>
      </c>
    </row>
    <row r="432" spans="1:39" ht="15" x14ac:dyDescent="0.25">
      <c r="A432" t="s">
        <v>608</v>
      </c>
      <c r="B432">
        <v>584736.25</v>
      </c>
      <c r="C432">
        <v>0.49489051624584701</v>
      </c>
      <c r="D432">
        <v>557714.94999999995</v>
      </c>
      <c r="E432">
        <v>3.23726183561803E-3</v>
      </c>
      <c r="F432">
        <v>0.67554319968173104</v>
      </c>
      <c r="G432">
        <v>50.8</v>
      </c>
      <c r="H432">
        <v>21.644500000000001</v>
      </c>
      <c r="I432">
        <v>0.3</v>
      </c>
      <c r="J432">
        <v>83.222999999999999</v>
      </c>
      <c r="K432">
        <v>12560.521318179701</v>
      </c>
      <c r="L432">
        <v>972.6679709</v>
      </c>
      <c r="M432">
        <v>1161.31121328377</v>
      </c>
      <c r="N432">
        <v>0.31650498824911999</v>
      </c>
      <c r="O432">
        <v>0.151623899380113</v>
      </c>
      <c r="P432">
        <v>2.3045823107816299E-3</v>
      </c>
      <c r="Q432">
        <v>10520.191869545601</v>
      </c>
      <c r="R432">
        <v>67.695999999999998</v>
      </c>
      <c r="S432">
        <v>59256.448689730503</v>
      </c>
      <c r="T432">
        <v>15.453645710233999</v>
      </c>
      <c r="U432">
        <v>14.3681749423895</v>
      </c>
      <c r="V432">
        <v>9.7835000000000001</v>
      </c>
      <c r="W432">
        <v>99.419223273879496</v>
      </c>
      <c r="X432">
        <v>0.110535531723068</v>
      </c>
      <c r="Y432">
        <v>0.18218279285292099</v>
      </c>
      <c r="Z432">
        <v>0.29970743089455298</v>
      </c>
      <c r="AA432">
        <v>196.14211191047201</v>
      </c>
      <c r="AB432">
        <v>6.0921170959499902</v>
      </c>
      <c r="AC432">
        <v>1.2375289041920501</v>
      </c>
      <c r="AD432">
        <v>2.8622280293414701</v>
      </c>
      <c r="AE432">
        <v>1.6474807001068801</v>
      </c>
      <c r="AF432">
        <v>121.95</v>
      </c>
      <c r="AG432">
        <v>0.13538782199229199</v>
      </c>
      <c r="AH432">
        <v>3.4744999999999999</v>
      </c>
      <c r="AI432">
        <v>3.9268617622395201</v>
      </c>
      <c r="AJ432">
        <v>9092.5285000000094</v>
      </c>
      <c r="AK432">
        <v>0.47930738791888899</v>
      </c>
      <c r="AL432">
        <v>12217216.784</v>
      </c>
      <c r="AM432">
        <v>972.6679709</v>
      </c>
    </row>
    <row r="433" spans="1:39" ht="15" x14ac:dyDescent="0.25">
      <c r="A433" t="s">
        <v>609</v>
      </c>
      <c r="B433">
        <v>370651.85</v>
      </c>
      <c r="C433">
        <v>0.49305960465776999</v>
      </c>
      <c r="D433">
        <v>376289.15</v>
      </c>
      <c r="E433">
        <v>1.86064113050206E-3</v>
      </c>
      <c r="F433">
        <v>0.72420906266042695</v>
      </c>
      <c r="G433">
        <v>55.85</v>
      </c>
      <c r="H433">
        <v>20.051111111111101</v>
      </c>
      <c r="I433">
        <v>0.1</v>
      </c>
      <c r="J433">
        <v>90.665000000000006</v>
      </c>
      <c r="K433">
        <v>12002.8981310989</v>
      </c>
      <c r="L433">
        <v>905.41097364999996</v>
      </c>
      <c r="M433">
        <v>1038.16853453258</v>
      </c>
      <c r="N433">
        <v>0.17755359701675499</v>
      </c>
      <c r="O433">
        <v>0.121531986249745</v>
      </c>
      <c r="P433">
        <v>2.45472908400948E-3</v>
      </c>
      <c r="Q433">
        <v>10468.007189596499</v>
      </c>
      <c r="R433">
        <v>59.398000000000003</v>
      </c>
      <c r="S433">
        <v>60729.945368530898</v>
      </c>
      <c r="T433">
        <v>15.779150813158701</v>
      </c>
      <c r="U433">
        <v>15.2431222204451</v>
      </c>
      <c r="V433">
        <v>7.4085000000000001</v>
      </c>
      <c r="W433">
        <v>122.212455105622</v>
      </c>
      <c r="X433">
        <v>0.11151755711531899</v>
      </c>
      <c r="Y433">
        <v>0.17779710980001601</v>
      </c>
      <c r="Z433">
        <v>0.29618739356559998</v>
      </c>
      <c r="AA433">
        <v>175.832748479081</v>
      </c>
      <c r="AB433">
        <v>6.1856334386300604</v>
      </c>
      <c r="AC433">
        <v>1.2454217124400699</v>
      </c>
      <c r="AD433">
        <v>2.89077737625855</v>
      </c>
      <c r="AE433">
        <v>1.2495739877987699</v>
      </c>
      <c r="AF433">
        <v>74.849999999999994</v>
      </c>
      <c r="AG433">
        <v>0.15830775330021299</v>
      </c>
      <c r="AH433">
        <v>4.6420000000000003</v>
      </c>
      <c r="AI433">
        <v>3.2540383867743099</v>
      </c>
      <c r="AJ433">
        <v>27729.647000000001</v>
      </c>
      <c r="AK433">
        <v>0.49212458537336401</v>
      </c>
      <c r="AL433">
        <v>10867555.683499999</v>
      </c>
      <c r="AM433">
        <v>905.41097364999996</v>
      </c>
    </row>
    <row r="434" spans="1:39" ht="15" x14ac:dyDescent="0.25">
      <c r="A434" t="s">
        <v>610</v>
      </c>
      <c r="B434">
        <v>444088.85</v>
      </c>
      <c r="C434">
        <v>0.47753477102855002</v>
      </c>
      <c r="D434">
        <v>463130.3</v>
      </c>
      <c r="E434">
        <v>2.3123432682781299E-3</v>
      </c>
      <c r="F434">
        <v>0.71100657483322205</v>
      </c>
      <c r="G434">
        <v>49.9</v>
      </c>
      <c r="H434">
        <v>17.0005263157895</v>
      </c>
      <c r="I434">
        <v>0.1</v>
      </c>
      <c r="J434">
        <v>113.416</v>
      </c>
      <c r="K434">
        <v>12123.961908790799</v>
      </c>
      <c r="L434">
        <v>893.81140530000005</v>
      </c>
      <c r="M434">
        <v>1029.8263211854201</v>
      </c>
      <c r="N434">
        <v>0.215927893854992</v>
      </c>
      <c r="O434">
        <v>0.12823762515262199</v>
      </c>
      <c r="P434">
        <v>1.3604550051494E-3</v>
      </c>
      <c r="Q434">
        <v>10522.6825228415</v>
      </c>
      <c r="R434">
        <v>59.256500000000003</v>
      </c>
      <c r="S434">
        <v>61535.851661843</v>
      </c>
      <c r="T434">
        <v>16.7078717102765</v>
      </c>
      <c r="U434">
        <v>15.0837698024689</v>
      </c>
      <c r="V434">
        <v>7.4580000000000002</v>
      </c>
      <c r="W434">
        <v>119.84599159292</v>
      </c>
      <c r="X434">
        <v>0.110699514205258</v>
      </c>
      <c r="Y434">
        <v>0.177176252610629</v>
      </c>
      <c r="Z434">
        <v>0.29285456488779599</v>
      </c>
      <c r="AA434">
        <v>147.164882009813</v>
      </c>
      <c r="AB434">
        <v>7.3240172376502102</v>
      </c>
      <c r="AC434">
        <v>1.3317902136764601</v>
      </c>
      <c r="AD434">
        <v>3.50870185076288</v>
      </c>
      <c r="AE434">
        <v>1.4790120958958799</v>
      </c>
      <c r="AF434">
        <v>84.65</v>
      </c>
      <c r="AG434">
        <v>0.19091976402496399</v>
      </c>
      <c r="AH434">
        <v>4.5715000000000003</v>
      </c>
      <c r="AI434">
        <v>3.94977447321696</v>
      </c>
      <c r="AJ434">
        <v>27180.202999999899</v>
      </c>
      <c r="AK434">
        <v>0.49083496393921999</v>
      </c>
      <c r="AL434">
        <v>10836535.431500001</v>
      </c>
      <c r="AM434">
        <v>893.81140530000005</v>
      </c>
    </row>
    <row r="435" spans="1:39" ht="15" x14ac:dyDescent="0.25">
      <c r="A435" t="s">
        <v>611</v>
      </c>
      <c r="B435">
        <v>833026.2</v>
      </c>
      <c r="C435">
        <v>0.48082990059664998</v>
      </c>
      <c r="D435">
        <v>802345.2</v>
      </c>
      <c r="E435">
        <v>9.7900975572227109E-4</v>
      </c>
      <c r="F435">
        <v>0.71920559704267895</v>
      </c>
      <c r="G435">
        <v>89.789473684210506</v>
      </c>
      <c r="H435">
        <v>52.538499999999999</v>
      </c>
      <c r="I435">
        <v>0.5</v>
      </c>
      <c r="J435">
        <v>47.738999999999997</v>
      </c>
      <c r="K435">
        <v>12125.613139044</v>
      </c>
      <c r="L435">
        <v>1670.0577606500001</v>
      </c>
      <c r="M435">
        <v>1937.91957019552</v>
      </c>
      <c r="N435">
        <v>0.203995473466381</v>
      </c>
      <c r="O435">
        <v>0.125652552111926</v>
      </c>
      <c r="P435">
        <v>6.8013233240382899E-3</v>
      </c>
      <c r="Q435">
        <v>10449.594831975901</v>
      </c>
      <c r="R435">
        <v>104.32299999999999</v>
      </c>
      <c r="S435">
        <v>64670.269796689099</v>
      </c>
      <c r="T435">
        <v>15.898219951496801</v>
      </c>
      <c r="U435">
        <v>16.008528902063802</v>
      </c>
      <c r="V435">
        <v>11.847</v>
      </c>
      <c r="W435">
        <v>140.968832670718</v>
      </c>
      <c r="X435">
        <v>0.110404705443094</v>
      </c>
      <c r="Y435">
        <v>0.17245494302049</v>
      </c>
      <c r="Z435">
        <v>0.28702961173325398</v>
      </c>
      <c r="AA435">
        <v>154.955838113814</v>
      </c>
      <c r="AB435">
        <v>7.5565979642576204</v>
      </c>
      <c r="AC435">
        <v>1.3995949497884701</v>
      </c>
      <c r="AD435">
        <v>3.4814057546567598</v>
      </c>
      <c r="AE435">
        <v>1.21639222109331</v>
      </c>
      <c r="AF435">
        <v>79.55</v>
      </c>
      <c r="AG435">
        <v>0.118251617080934</v>
      </c>
      <c r="AH435">
        <v>9.3849999999999998</v>
      </c>
      <c r="AI435">
        <v>3.0551891970853799</v>
      </c>
      <c r="AJ435">
        <v>44259.155499999601</v>
      </c>
      <c r="AK435">
        <v>0.43867261862007301</v>
      </c>
      <c r="AL435">
        <v>20250474.3255</v>
      </c>
      <c r="AM435">
        <v>1670.0577606500001</v>
      </c>
    </row>
    <row r="436" spans="1:39" ht="15" x14ac:dyDescent="0.25">
      <c r="A436" t="s">
        <v>612</v>
      </c>
      <c r="B436">
        <v>516366.75</v>
      </c>
      <c r="C436">
        <v>0.47102177129517198</v>
      </c>
      <c r="D436">
        <v>534865.19999999995</v>
      </c>
      <c r="E436">
        <v>9.5755027508380407E-3</v>
      </c>
      <c r="F436">
        <v>0.72223861537095901</v>
      </c>
      <c r="G436">
        <v>56.2</v>
      </c>
      <c r="H436">
        <v>21.815263157894702</v>
      </c>
      <c r="I436">
        <v>0.8</v>
      </c>
      <c r="J436">
        <v>66.423000000000002</v>
      </c>
      <c r="K436">
        <v>11989.8868388582</v>
      </c>
      <c r="L436">
        <v>1072.80996</v>
      </c>
      <c r="M436">
        <v>1239.10124515302</v>
      </c>
      <c r="N436">
        <v>0.20421228523083401</v>
      </c>
      <c r="O436">
        <v>0.123372420358588</v>
      </c>
      <c r="P436">
        <v>2.1997144303171801E-3</v>
      </c>
      <c r="Q436">
        <v>10380.8063064383</v>
      </c>
      <c r="R436">
        <v>69.872</v>
      </c>
      <c r="S436">
        <v>61462.717519177902</v>
      </c>
      <c r="T436">
        <v>16.154539729791601</v>
      </c>
      <c r="U436">
        <v>15.3539323334097</v>
      </c>
      <c r="V436">
        <v>8.8800000000000008</v>
      </c>
      <c r="W436">
        <v>120.811932432432</v>
      </c>
      <c r="X436">
        <v>0.108809113411945</v>
      </c>
      <c r="Y436">
        <v>0.163435634871057</v>
      </c>
      <c r="Z436">
        <v>0.30298863198845399</v>
      </c>
      <c r="AA436">
        <v>168.737573987475</v>
      </c>
      <c r="AB436">
        <v>6.4693387841955197</v>
      </c>
      <c r="AC436">
        <v>1.3211997789235499</v>
      </c>
      <c r="AD436">
        <v>3.17479666297193</v>
      </c>
      <c r="AE436">
        <v>1.32617853864309</v>
      </c>
      <c r="AF436">
        <v>84.8</v>
      </c>
      <c r="AG436">
        <v>0.12943344548046701</v>
      </c>
      <c r="AH436">
        <v>4.8025000000000002</v>
      </c>
      <c r="AI436">
        <v>3.2428020599526399</v>
      </c>
      <c r="AJ436">
        <v>37530.519999999997</v>
      </c>
      <c r="AK436">
        <v>0.51184559803635299</v>
      </c>
      <c r="AL436">
        <v>12862870.02</v>
      </c>
      <c r="AM436">
        <v>1072.80996</v>
      </c>
    </row>
    <row r="437" spans="1:39" ht="15" x14ac:dyDescent="0.25">
      <c r="A437" t="s">
        <v>613</v>
      </c>
      <c r="B437">
        <v>309872.84999999998</v>
      </c>
      <c r="C437">
        <v>0.61504707297647099</v>
      </c>
      <c r="D437">
        <v>308705.15000000002</v>
      </c>
      <c r="E437">
        <v>6.1920918213068598E-4</v>
      </c>
      <c r="F437">
        <v>0.66603802600756901</v>
      </c>
      <c r="G437">
        <v>40</v>
      </c>
      <c r="H437">
        <v>16.024210526315802</v>
      </c>
      <c r="I437">
        <v>0.45</v>
      </c>
      <c r="J437">
        <v>55.017000000000003</v>
      </c>
      <c r="K437">
        <v>13069.3673245598</v>
      </c>
      <c r="L437">
        <v>631.88043834999996</v>
      </c>
      <c r="M437">
        <v>743.12713910430796</v>
      </c>
      <c r="N437">
        <v>0.24905301161235099</v>
      </c>
      <c r="O437">
        <v>0.14453275581450001</v>
      </c>
      <c r="P437">
        <v>1.44022087845663E-3</v>
      </c>
      <c r="Q437">
        <v>11112.8730461301</v>
      </c>
      <c r="R437">
        <v>46.650500000000001</v>
      </c>
      <c r="S437">
        <v>57675.0348442139</v>
      </c>
      <c r="T437">
        <v>17.195957170877101</v>
      </c>
      <c r="U437">
        <v>13.544987478162099</v>
      </c>
      <c r="V437">
        <v>7.0934999999999997</v>
      </c>
      <c r="W437">
        <v>89.078795848311799</v>
      </c>
      <c r="X437">
        <v>0.11331652150680301</v>
      </c>
      <c r="Y437">
        <v>0.18052427002642901</v>
      </c>
      <c r="Z437">
        <v>0.29963942271226202</v>
      </c>
      <c r="AA437">
        <v>220.53586650646201</v>
      </c>
      <c r="AB437">
        <v>5.9690870118397799</v>
      </c>
      <c r="AC437">
        <v>1.05949985396725</v>
      </c>
      <c r="AD437">
        <v>2.7540578878138402</v>
      </c>
      <c r="AE437">
        <v>1.2010787161318199</v>
      </c>
      <c r="AF437">
        <v>64.150000000000006</v>
      </c>
      <c r="AG437">
        <v>0.143789569537592</v>
      </c>
      <c r="AH437">
        <v>3.5219999999999998</v>
      </c>
      <c r="AI437">
        <v>3.60435166244205</v>
      </c>
      <c r="AJ437">
        <v>1028.7405000000099</v>
      </c>
      <c r="AK437">
        <v>0.53067836480805897</v>
      </c>
      <c r="AL437">
        <v>8258277.5539999995</v>
      </c>
      <c r="AM437">
        <v>631.88043834999996</v>
      </c>
    </row>
    <row r="438" spans="1:39" ht="15" x14ac:dyDescent="0.25">
      <c r="A438" t="s">
        <v>614</v>
      </c>
      <c r="B438">
        <v>1416255.25</v>
      </c>
      <c r="C438">
        <v>0.45824519404969999</v>
      </c>
      <c r="D438">
        <v>1261322.6000000001</v>
      </c>
      <c r="E438">
        <v>3.0188701734724498E-3</v>
      </c>
      <c r="F438">
        <v>0.66465234830460596</v>
      </c>
      <c r="G438">
        <v>79.7</v>
      </c>
      <c r="H438">
        <v>37.941000000000003</v>
      </c>
      <c r="I438">
        <v>2.0369999999999999</v>
      </c>
      <c r="J438">
        <v>18.687999999999999</v>
      </c>
      <c r="K438">
        <v>13065.4052124668</v>
      </c>
      <c r="L438">
        <v>1543.8082652999999</v>
      </c>
      <c r="M438">
        <v>1911.50000438236</v>
      </c>
      <c r="N438">
        <v>0.47988891493337998</v>
      </c>
      <c r="O438">
        <v>0.16261339558330201</v>
      </c>
      <c r="P438">
        <v>1.06835996870343E-3</v>
      </c>
      <c r="Q438">
        <v>10552.173952527601</v>
      </c>
      <c r="R438">
        <v>105.8365</v>
      </c>
      <c r="S438">
        <v>59401.075975679501</v>
      </c>
      <c r="T438">
        <v>14.871995956026501</v>
      </c>
      <c r="U438">
        <v>14.5867282582096</v>
      </c>
      <c r="V438">
        <v>14.64</v>
      </c>
      <c r="W438">
        <v>105.451384241803</v>
      </c>
      <c r="X438">
        <v>0.10764401965724101</v>
      </c>
      <c r="Y438">
        <v>0.20342219789825899</v>
      </c>
      <c r="Z438">
        <v>0.31720066803588698</v>
      </c>
      <c r="AA438">
        <v>179.377748017295</v>
      </c>
      <c r="AB438">
        <v>8.3348714118649898</v>
      </c>
      <c r="AC438">
        <v>1.2609040936557301</v>
      </c>
      <c r="AD438">
        <v>3.6438807568190401</v>
      </c>
      <c r="AE438">
        <v>1.55287653262533</v>
      </c>
      <c r="AF438">
        <v>201.25</v>
      </c>
      <c r="AG438">
        <v>0.163793644539245</v>
      </c>
      <c r="AH438">
        <v>3.5365000000000002</v>
      </c>
      <c r="AI438">
        <v>3.7293794586020299</v>
      </c>
      <c r="AJ438">
        <v>4475.0924999999097</v>
      </c>
      <c r="AK438">
        <v>0.46968393727542301</v>
      </c>
      <c r="AL438">
        <v>20170480.556499999</v>
      </c>
      <c r="AM438">
        <v>1543.8082652999999</v>
      </c>
    </row>
    <row r="439" spans="1:39" ht="15" x14ac:dyDescent="0.25">
      <c r="A439" t="s">
        <v>616</v>
      </c>
      <c r="B439">
        <v>665735.1</v>
      </c>
      <c r="C439">
        <v>0.356293759387804</v>
      </c>
      <c r="D439">
        <v>669130.05000000005</v>
      </c>
      <c r="E439">
        <v>1.46254790489812E-3</v>
      </c>
      <c r="F439">
        <v>0.70450414069009304</v>
      </c>
      <c r="G439">
        <v>50.4444444444444</v>
      </c>
      <c r="H439">
        <v>50.6935</v>
      </c>
      <c r="I439">
        <v>2.7955000000000001</v>
      </c>
      <c r="J439">
        <v>47.673000000000002</v>
      </c>
      <c r="K439">
        <v>11094.610071401399</v>
      </c>
      <c r="L439">
        <v>1395.7445654999999</v>
      </c>
      <c r="M439">
        <v>1640.52189292717</v>
      </c>
      <c r="N439">
        <v>0.27806201757337201</v>
      </c>
      <c r="O439">
        <v>0.13403973640619599</v>
      </c>
      <c r="P439">
        <v>4.9891336295516502E-3</v>
      </c>
      <c r="Q439">
        <v>9439.2167396619006</v>
      </c>
      <c r="R439">
        <v>90.091499999999996</v>
      </c>
      <c r="S439">
        <v>60058.456324958497</v>
      </c>
      <c r="T439">
        <v>15.020839923855201</v>
      </c>
      <c r="U439">
        <v>15.4925222190773</v>
      </c>
      <c r="V439">
        <v>10.554</v>
      </c>
      <c r="W439">
        <v>132.247921688459</v>
      </c>
      <c r="X439">
        <v>0.114922362128934</v>
      </c>
      <c r="Y439">
        <v>0.163295133703934</v>
      </c>
      <c r="Z439">
        <v>0.28324878140878001</v>
      </c>
      <c r="AA439">
        <v>162.967569870864</v>
      </c>
      <c r="AB439">
        <v>6.62608804098811</v>
      </c>
      <c r="AC439">
        <v>1.10368050844738</v>
      </c>
      <c r="AD439">
        <v>3.3707389263482801</v>
      </c>
      <c r="AE439">
        <v>1.00220061128047</v>
      </c>
      <c r="AF439">
        <v>36.65</v>
      </c>
      <c r="AG439">
        <v>8.0486109781262902E-2</v>
      </c>
      <c r="AH439">
        <v>11.4955</v>
      </c>
      <c r="AI439">
        <v>3.2044492891523402</v>
      </c>
      <c r="AJ439">
        <v>27598.121999999999</v>
      </c>
      <c r="AK439">
        <v>0.39476958293053799</v>
      </c>
      <c r="AL439">
        <v>15485241.713500001</v>
      </c>
      <c r="AM439">
        <v>1395.7445654999999</v>
      </c>
    </row>
    <row r="440" spans="1:39" ht="15" x14ac:dyDescent="0.25">
      <c r="A440" t="s">
        <v>617</v>
      </c>
      <c r="B440">
        <v>267750</v>
      </c>
      <c r="C440">
        <v>0.45704647794398501</v>
      </c>
      <c r="D440">
        <v>268177.8</v>
      </c>
      <c r="E440">
        <v>0</v>
      </c>
      <c r="F440">
        <v>0.74063538676531904</v>
      </c>
      <c r="G440">
        <v>24.2</v>
      </c>
      <c r="H440">
        <v>10.586</v>
      </c>
      <c r="I440">
        <v>0</v>
      </c>
      <c r="J440">
        <v>86.718000000000004</v>
      </c>
      <c r="K440">
        <v>12717.8734682705</v>
      </c>
      <c r="L440">
        <v>664.16953220000005</v>
      </c>
      <c r="M440">
        <v>778.455014459322</v>
      </c>
      <c r="N440">
        <v>0.31644589884124802</v>
      </c>
      <c r="O440">
        <v>0.12648337137919699</v>
      </c>
      <c r="P440">
        <v>9.2465997042313602E-3</v>
      </c>
      <c r="Q440">
        <v>10850.754269810601</v>
      </c>
      <c r="R440">
        <v>47.404000000000003</v>
      </c>
      <c r="S440">
        <v>62728.065775040101</v>
      </c>
      <c r="T440">
        <v>18.665091553455401</v>
      </c>
      <c r="U440">
        <v>14.0108330984727</v>
      </c>
      <c r="V440">
        <v>5.67</v>
      </c>
      <c r="W440">
        <v>117.137483633157</v>
      </c>
      <c r="X440">
        <v>0.116798395209154</v>
      </c>
      <c r="Y440">
        <v>0.151294311097978</v>
      </c>
      <c r="Z440">
        <v>0.28487341298982</v>
      </c>
      <c r="AA440">
        <v>218.137076417972</v>
      </c>
      <c r="AB440">
        <v>5.3756966731087799</v>
      </c>
      <c r="AC440">
        <v>1.17343096355605</v>
      </c>
      <c r="AD440">
        <v>2.91898941192711</v>
      </c>
      <c r="AE440">
        <v>0.91183717616604298</v>
      </c>
      <c r="AF440">
        <v>43</v>
      </c>
      <c r="AG440">
        <v>0.23217471949306401</v>
      </c>
      <c r="AH440">
        <v>5.89</v>
      </c>
      <c r="AI440">
        <v>3.6126855251151202</v>
      </c>
      <c r="AJ440">
        <v>10196.814</v>
      </c>
      <c r="AK440">
        <v>0.53457569442070396</v>
      </c>
      <c r="AL440">
        <v>8446824.0720000006</v>
      </c>
      <c r="AM440">
        <v>664.16953220000005</v>
      </c>
    </row>
    <row r="441" spans="1:39" ht="15" x14ac:dyDescent="0.25">
      <c r="A441" t="s">
        <v>618</v>
      </c>
      <c r="B441">
        <v>1702398.7</v>
      </c>
      <c r="C441">
        <v>0.32853287892412603</v>
      </c>
      <c r="D441">
        <v>1580627.4</v>
      </c>
      <c r="E441">
        <v>2.6478857287627398E-3</v>
      </c>
      <c r="F441">
        <v>0.62997989154006795</v>
      </c>
      <c r="G441">
        <v>105.888888888889</v>
      </c>
      <c r="H441">
        <v>467.09500000000003</v>
      </c>
      <c r="I441">
        <v>209.78399999999999</v>
      </c>
      <c r="J441">
        <v>-201.17449999999999</v>
      </c>
      <c r="K441">
        <v>14778.5020557728</v>
      </c>
      <c r="L441">
        <v>2976.6990380000002</v>
      </c>
      <c r="M441">
        <v>4326.9104381760599</v>
      </c>
      <c r="N441">
        <v>0.99150376189290801</v>
      </c>
      <c r="O441">
        <v>0.19549443182572801</v>
      </c>
      <c r="P441">
        <v>4.4508582412489103E-2</v>
      </c>
      <c r="Q441">
        <v>10166.8739117798</v>
      </c>
      <c r="R441">
        <v>227.92449999999999</v>
      </c>
      <c r="S441">
        <v>60621.970549458303</v>
      </c>
      <c r="T441">
        <v>12.511160493935501</v>
      </c>
      <c r="U441">
        <v>13.0600222354332</v>
      </c>
      <c r="V441">
        <v>31.707999999999998</v>
      </c>
      <c r="W441">
        <v>93.878486123375794</v>
      </c>
      <c r="X441">
        <v>0.113272960337531</v>
      </c>
      <c r="Y441">
        <v>0.170042674885859</v>
      </c>
      <c r="Z441">
        <v>0.28924541988667901</v>
      </c>
      <c r="AA441">
        <v>201.10198994192001</v>
      </c>
      <c r="AB441">
        <v>7.5244284647308</v>
      </c>
      <c r="AC441">
        <v>1.3584162401162301</v>
      </c>
      <c r="AD441">
        <v>3.7326838290261199</v>
      </c>
      <c r="AE441">
        <v>0.70885341831710003</v>
      </c>
      <c r="AF441">
        <v>15.15</v>
      </c>
      <c r="AG441">
        <v>0.16800275870013601</v>
      </c>
      <c r="AH441">
        <v>38.426000000000002</v>
      </c>
      <c r="AI441">
        <v>3.5087058903099999</v>
      </c>
      <c r="AJ441">
        <v>-144661.93100000001</v>
      </c>
      <c r="AK441">
        <v>0.46912843684893402</v>
      </c>
      <c r="AL441">
        <v>43991152.852499999</v>
      </c>
      <c r="AM441">
        <v>2976.6990380000002</v>
      </c>
    </row>
    <row r="442" spans="1:39" ht="15" x14ac:dyDescent="0.25">
      <c r="A442" t="s">
        <v>619</v>
      </c>
      <c r="B442">
        <v>1997591.65</v>
      </c>
      <c r="C442">
        <v>0.416351622677616</v>
      </c>
      <c r="D442">
        <v>1685303.1</v>
      </c>
      <c r="E442">
        <v>1.7643158437388299E-3</v>
      </c>
      <c r="F442">
        <v>0.72494822747919097</v>
      </c>
      <c r="G442">
        <v>124.68421052631599</v>
      </c>
      <c r="H442">
        <v>276.92250000000001</v>
      </c>
      <c r="I442">
        <v>39.7395</v>
      </c>
      <c r="J442">
        <v>-80.773499999999999</v>
      </c>
      <c r="K442">
        <v>12331.0456583211</v>
      </c>
      <c r="L442">
        <v>4065.1438980500002</v>
      </c>
      <c r="M442">
        <v>5305.7201900968703</v>
      </c>
      <c r="N442">
        <v>0.62127752404078296</v>
      </c>
      <c r="O442">
        <v>0.17387451384908101</v>
      </c>
      <c r="P442">
        <v>2.7065725066406199E-2</v>
      </c>
      <c r="Q442">
        <v>9447.8173025526194</v>
      </c>
      <c r="R442">
        <v>267.57499999999999</v>
      </c>
      <c r="S442">
        <v>65367.4380659628</v>
      </c>
      <c r="T442">
        <v>14.450714752872999</v>
      </c>
      <c r="U442">
        <v>15.192540028216399</v>
      </c>
      <c r="V442">
        <v>27.545999999999999</v>
      </c>
      <c r="W442">
        <v>147.57655913925799</v>
      </c>
      <c r="X442">
        <v>0.11478137517753501</v>
      </c>
      <c r="Y442">
        <v>0.15749933837826</v>
      </c>
      <c r="Z442">
        <v>0.28142093955229902</v>
      </c>
      <c r="AA442">
        <v>149.607520730505</v>
      </c>
      <c r="AB442">
        <v>6.8563496748721304</v>
      </c>
      <c r="AC442">
        <v>1.0677233008663101</v>
      </c>
      <c r="AD442">
        <v>3.97043396970055</v>
      </c>
      <c r="AE442">
        <v>0.71676744150997196</v>
      </c>
      <c r="AF442">
        <v>20.5</v>
      </c>
      <c r="AG442">
        <v>9.7484336064164095E-2</v>
      </c>
      <c r="AH442">
        <v>43.824736842105303</v>
      </c>
      <c r="AI442">
        <v>3.36100892632032</v>
      </c>
      <c r="AJ442">
        <v>-48449.799500000197</v>
      </c>
      <c r="AK442">
        <v>0.39323133068210597</v>
      </c>
      <c r="AL442">
        <v>50127475.0145</v>
      </c>
      <c r="AM442">
        <v>4065.1438980500002</v>
      </c>
    </row>
    <row r="443" spans="1:39" ht="15" x14ac:dyDescent="0.25">
      <c r="A443" t="s">
        <v>620</v>
      </c>
      <c r="B443">
        <v>723679.9</v>
      </c>
      <c r="C443">
        <v>0.37394335042986199</v>
      </c>
      <c r="D443">
        <v>664637.30000000005</v>
      </c>
      <c r="E443">
        <v>4.4991780082481803E-3</v>
      </c>
      <c r="F443">
        <v>0.65052172713978795</v>
      </c>
      <c r="G443">
        <v>47.45</v>
      </c>
      <c r="H443">
        <v>39.3125</v>
      </c>
      <c r="I443">
        <v>4.6459999999999999</v>
      </c>
      <c r="J443">
        <v>32.753999999999998</v>
      </c>
      <c r="K443">
        <v>12283.0297723238</v>
      </c>
      <c r="L443">
        <v>1162.8758215</v>
      </c>
      <c r="M443">
        <v>1436.2042600316099</v>
      </c>
      <c r="N443">
        <v>0.47089932654515998</v>
      </c>
      <c r="O443">
        <v>0.15271927596785101</v>
      </c>
      <c r="P443">
        <v>2.8025274408029302E-3</v>
      </c>
      <c r="Q443">
        <v>9945.4086960343902</v>
      </c>
      <c r="R443">
        <v>78.836500000000001</v>
      </c>
      <c r="S443">
        <v>57591.8954481744</v>
      </c>
      <c r="T443">
        <v>14.859868208253801</v>
      </c>
      <c r="U443">
        <v>14.7504749893767</v>
      </c>
      <c r="V443">
        <v>10.132</v>
      </c>
      <c r="W443">
        <v>114.77258404066301</v>
      </c>
      <c r="X443">
        <v>0.11229936439538001</v>
      </c>
      <c r="Y443">
        <v>0.19113225168616399</v>
      </c>
      <c r="Z443">
        <v>0.31112809898147498</v>
      </c>
      <c r="AA443">
        <v>214.01975636484599</v>
      </c>
      <c r="AB443">
        <v>5.3526347143826101</v>
      </c>
      <c r="AC443">
        <v>1.29826796539997</v>
      </c>
      <c r="AD443">
        <v>2.5042200227098901</v>
      </c>
      <c r="AE443">
        <v>1.0944047067285301</v>
      </c>
      <c r="AF443">
        <v>48.35</v>
      </c>
      <c r="AG443">
        <v>0.104951908564962</v>
      </c>
      <c r="AH443">
        <v>9.1615000000000002</v>
      </c>
      <c r="AI443">
        <v>3.2300226454850098</v>
      </c>
      <c r="AJ443">
        <v>-530.03350000019395</v>
      </c>
      <c r="AK443">
        <v>0.442924908355459</v>
      </c>
      <c r="AL443">
        <v>14283638.336999999</v>
      </c>
      <c r="AM443">
        <v>1162.8758215</v>
      </c>
    </row>
    <row r="444" spans="1:39" ht="15" x14ac:dyDescent="0.25">
      <c r="A444" t="s">
        <v>621</v>
      </c>
      <c r="B444">
        <v>2326947.5499999998</v>
      </c>
      <c r="C444">
        <v>0.43262485707019599</v>
      </c>
      <c r="D444">
        <v>2083411.5</v>
      </c>
      <c r="E444">
        <v>4.1615962108599797E-3</v>
      </c>
      <c r="F444">
        <v>0.74852171846873705</v>
      </c>
      <c r="G444">
        <v>152.42105263157899</v>
      </c>
      <c r="H444">
        <v>168.8715</v>
      </c>
      <c r="I444">
        <v>9.3729999999999993</v>
      </c>
      <c r="J444">
        <v>-45.326000000000001</v>
      </c>
      <c r="K444">
        <v>12061.5240886706</v>
      </c>
      <c r="L444">
        <v>4467.9892110500004</v>
      </c>
      <c r="M444">
        <v>5520.8258331603201</v>
      </c>
      <c r="N444">
        <v>0.35101645534892301</v>
      </c>
      <c r="O444">
        <v>0.152000585693088</v>
      </c>
      <c r="P444">
        <v>3.89606291728469E-2</v>
      </c>
      <c r="Q444">
        <v>9761.3583774569106</v>
      </c>
      <c r="R444">
        <v>275.82150000000001</v>
      </c>
      <c r="S444">
        <v>68468.046446705601</v>
      </c>
      <c r="T444">
        <v>14.662200009788901</v>
      </c>
      <c r="U444">
        <v>16.1988431324244</v>
      </c>
      <c r="V444">
        <v>30.055499999999999</v>
      </c>
      <c r="W444">
        <v>148.657956482175</v>
      </c>
      <c r="X444">
        <v>0.12130071920215001</v>
      </c>
      <c r="Y444">
        <v>0.15203866712957101</v>
      </c>
      <c r="Z444">
        <v>0.280577183349424</v>
      </c>
      <c r="AA444">
        <v>155.01579508900201</v>
      </c>
      <c r="AB444">
        <v>6.4414336200415603</v>
      </c>
      <c r="AC444">
        <v>1.1480023192020801</v>
      </c>
      <c r="AD444">
        <v>3.443456333726</v>
      </c>
      <c r="AE444">
        <v>0.85016656471385899</v>
      </c>
      <c r="AF444">
        <v>32.799999999999997</v>
      </c>
      <c r="AG444">
        <v>0.16130215529119901</v>
      </c>
      <c r="AH444">
        <v>43.627000000000002</v>
      </c>
      <c r="AI444">
        <v>3.1647458697247002</v>
      </c>
      <c r="AJ444">
        <v>70026.893499999802</v>
      </c>
      <c r="AK444">
        <v>0.37370868863322398</v>
      </c>
      <c r="AL444">
        <v>53890759.497000001</v>
      </c>
      <c r="AM444">
        <v>4467.9892110500004</v>
      </c>
    </row>
    <row r="445" spans="1:39" ht="15" x14ac:dyDescent="0.25">
      <c r="A445" t="s">
        <v>622</v>
      </c>
      <c r="B445">
        <v>1628150.3</v>
      </c>
      <c r="C445">
        <v>0.36216066725909202</v>
      </c>
      <c r="D445">
        <v>1660892.35</v>
      </c>
      <c r="E445">
        <v>3.4139313481126102E-3</v>
      </c>
      <c r="F445">
        <v>0.64763051578418696</v>
      </c>
      <c r="G445">
        <v>89.8</v>
      </c>
      <c r="H445">
        <v>279.65249999999997</v>
      </c>
      <c r="I445">
        <v>81.326499999999996</v>
      </c>
      <c r="J445">
        <v>-107.38500000000001</v>
      </c>
      <c r="K445">
        <v>14520.1024931466</v>
      </c>
      <c r="L445">
        <v>2387.5519494</v>
      </c>
      <c r="M445">
        <v>3431.2992113027499</v>
      </c>
      <c r="N445">
        <v>0.98894077711832196</v>
      </c>
      <c r="O445">
        <v>0.18582428824700301</v>
      </c>
      <c r="P445">
        <v>3.3564774839826603E-2</v>
      </c>
      <c r="Q445">
        <v>10103.315647555501</v>
      </c>
      <c r="R445">
        <v>180.89</v>
      </c>
      <c r="S445">
        <v>61433.818461495903</v>
      </c>
      <c r="T445">
        <v>12.9694842169274</v>
      </c>
      <c r="U445">
        <v>13.198916188844001</v>
      </c>
      <c r="V445">
        <v>24.093</v>
      </c>
      <c r="W445">
        <v>99.097329074835002</v>
      </c>
      <c r="X445">
        <v>0.10956215922208799</v>
      </c>
      <c r="Y445">
        <v>0.17384279385010601</v>
      </c>
      <c r="Z445">
        <v>0.28732384144948597</v>
      </c>
      <c r="AA445">
        <v>214.40917762172501</v>
      </c>
      <c r="AB445">
        <v>7.5464490327019398</v>
      </c>
      <c r="AC445">
        <v>1.2571129696732699</v>
      </c>
      <c r="AD445">
        <v>3.5696783369753899</v>
      </c>
      <c r="AE445">
        <v>0.69231224045082296</v>
      </c>
      <c r="AF445">
        <v>12</v>
      </c>
      <c r="AG445">
        <v>0.145276737106113</v>
      </c>
      <c r="AH445">
        <v>48.874000000000002</v>
      </c>
      <c r="AI445">
        <v>3.3953543304083502</v>
      </c>
      <c r="AJ445">
        <v>-28347.177500000202</v>
      </c>
      <c r="AK445">
        <v>0.52009374440853096</v>
      </c>
      <c r="AL445">
        <v>34667499.012999997</v>
      </c>
      <c r="AM445">
        <v>2387.5519494</v>
      </c>
    </row>
    <row r="446" spans="1:39" ht="15" x14ac:dyDescent="0.25">
      <c r="A446" t="s">
        <v>623</v>
      </c>
      <c r="B446">
        <v>781143.9</v>
      </c>
      <c r="C446">
        <v>0.47549411409516701</v>
      </c>
      <c r="D446">
        <v>737282.15</v>
      </c>
      <c r="E446">
        <v>1.4843287176284799E-3</v>
      </c>
      <c r="F446">
        <v>0.698904761072347</v>
      </c>
      <c r="G446">
        <v>75.210526315789494</v>
      </c>
      <c r="H446">
        <v>52.090499999999999</v>
      </c>
      <c r="I446">
        <v>3.3029999999999999</v>
      </c>
      <c r="J446">
        <v>62.419499999999999</v>
      </c>
      <c r="K446">
        <v>11812.398582350999</v>
      </c>
      <c r="L446">
        <v>1540.42625595</v>
      </c>
      <c r="M446">
        <v>1830.4256109389601</v>
      </c>
      <c r="N446">
        <v>0.30816056384812002</v>
      </c>
      <c r="O446">
        <v>0.13777283649915201</v>
      </c>
      <c r="P446">
        <v>3.0181150717486201E-3</v>
      </c>
      <c r="Q446">
        <v>9940.9278439159698</v>
      </c>
      <c r="R446">
        <v>99.712999999999994</v>
      </c>
      <c r="S446">
        <v>61594.313529830601</v>
      </c>
      <c r="T446">
        <v>14.439441196233201</v>
      </c>
      <c r="U446">
        <v>15.4486000416194</v>
      </c>
      <c r="V446">
        <v>12.1585</v>
      </c>
      <c r="W446">
        <v>126.695419332154</v>
      </c>
      <c r="X446">
        <v>0.117201875658224</v>
      </c>
      <c r="Y446">
        <v>0.15855679246218099</v>
      </c>
      <c r="Z446">
        <v>0.28125259908889799</v>
      </c>
      <c r="AA446">
        <v>171.74843584890701</v>
      </c>
      <c r="AB446">
        <v>6.5962128778549598</v>
      </c>
      <c r="AC446">
        <v>1.2620618349008099</v>
      </c>
      <c r="AD446">
        <v>3.29995972268524</v>
      </c>
      <c r="AE446">
        <v>1.1079725283409001</v>
      </c>
      <c r="AF446">
        <v>64.900000000000006</v>
      </c>
      <c r="AG446">
        <v>0.125852780837649</v>
      </c>
      <c r="AH446">
        <v>8.4184999999999999</v>
      </c>
      <c r="AI446">
        <v>3.3856504152957698</v>
      </c>
      <c r="AJ446">
        <v>20793.689499999899</v>
      </c>
      <c r="AK446">
        <v>0.40329079033977899</v>
      </c>
      <c r="AL446">
        <v>18196128.921999998</v>
      </c>
      <c r="AM446">
        <v>1540.42625595</v>
      </c>
    </row>
    <row r="447" spans="1:39" ht="15" x14ac:dyDescent="0.25">
      <c r="A447" t="s">
        <v>624</v>
      </c>
      <c r="B447">
        <v>2244315.25</v>
      </c>
      <c r="C447">
        <v>0.301009717611254</v>
      </c>
      <c r="D447">
        <v>1912712.3</v>
      </c>
      <c r="E447">
        <v>3.9287278430050702E-3</v>
      </c>
      <c r="F447">
        <v>0.76263752311739097</v>
      </c>
      <c r="G447">
        <v>174.2</v>
      </c>
      <c r="H447">
        <v>317.79849999999999</v>
      </c>
      <c r="I447">
        <v>52.5745</v>
      </c>
      <c r="J447">
        <v>-13.4905000000001</v>
      </c>
      <c r="K447">
        <v>12948.7213290007</v>
      </c>
      <c r="L447">
        <v>5494.0385224499996</v>
      </c>
      <c r="M447">
        <v>6916.6758671042699</v>
      </c>
      <c r="N447">
        <v>0.41666594114618</v>
      </c>
      <c r="O447">
        <v>0.15830832848113099</v>
      </c>
      <c r="P447">
        <v>4.2110062070848102E-2</v>
      </c>
      <c r="Q447">
        <v>10285.399397757799</v>
      </c>
      <c r="R447">
        <v>353.91250000000002</v>
      </c>
      <c r="S447">
        <v>70250.336234238697</v>
      </c>
      <c r="T447">
        <v>14.888001977889999</v>
      </c>
      <c r="U447">
        <v>15.523719909440899</v>
      </c>
      <c r="V447">
        <v>36.098999999999997</v>
      </c>
      <c r="W447">
        <v>152.19364864539199</v>
      </c>
      <c r="X447">
        <v>0.120545723877961</v>
      </c>
      <c r="Y447">
        <v>0.16144608725283799</v>
      </c>
      <c r="Z447">
        <v>0.288575621070709</v>
      </c>
      <c r="AA447">
        <v>149.71238309286599</v>
      </c>
      <c r="AB447">
        <v>6.8198171157226</v>
      </c>
      <c r="AC447">
        <v>1.10270350491219</v>
      </c>
      <c r="AD447">
        <v>3.8502046963644698</v>
      </c>
      <c r="AE447">
        <v>0.53136190540851802</v>
      </c>
      <c r="AF447">
        <v>26.25</v>
      </c>
      <c r="AG447">
        <v>0.107831369530521</v>
      </c>
      <c r="AH447">
        <v>38.798947368421103</v>
      </c>
      <c r="AI447">
        <v>3.1454946889028199</v>
      </c>
      <c r="AJ447">
        <v>106609.67200000001</v>
      </c>
      <c r="AK447">
        <v>0.38363425743672902</v>
      </c>
      <c r="AL447">
        <v>71140773.797999993</v>
      </c>
      <c r="AM447">
        <v>5494.0385224499996</v>
      </c>
    </row>
    <row r="448" spans="1:39" ht="15" x14ac:dyDescent="0.25">
      <c r="A448" t="s">
        <v>625</v>
      </c>
      <c r="B448">
        <v>821036.05</v>
      </c>
      <c r="C448">
        <v>0.34365405911668701</v>
      </c>
      <c r="D448">
        <v>789477.65</v>
      </c>
      <c r="E448">
        <v>8.1482825537947806E-3</v>
      </c>
      <c r="F448">
        <v>0.70255188877439201</v>
      </c>
      <c r="G448">
        <v>40.789473684210499</v>
      </c>
      <c r="H448">
        <v>37.088000000000001</v>
      </c>
      <c r="I448">
        <v>4.2750000000000004</v>
      </c>
      <c r="J448">
        <v>-3.2585000000000299</v>
      </c>
      <c r="K448">
        <v>13694.043478313301</v>
      </c>
      <c r="L448">
        <v>1410.1310121500001</v>
      </c>
      <c r="M448">
        <v>1971.0923472516899</v>
      </c>
      <c r="N448">
        <v>0.95370263869988903</v>
      </c>
      <c r="O448">
        <v>0.18053290981938899</v>
      </c>
      <c r="P448">
        <v>4.8642356213001001E-4</v>
      </c>
      <c r="Q448">
        <v>9796.7989259481692</v>
      </c>
      <c r="R448">
        <v>101.645</v>
      </c>
      <c r="S448">
        <v>58566.834005607801</v>
      </c>
      <c r="T448">
        <v>15.2275075015987</v>
      </c>
      <c r="U448">
        <v>13.8730976649122</v>
      </c>
      <c r="V448">
        <v>12.85</v>
      </c>
      <c r="W448">
        <v>109.73782195719799</v>
      </c>
      <c r="X448">
        <v>0.10374057880238299</v>
      </c>
      <c r="Y448">
        <v>0.2071309717847</v>
      </c>
      <c r="Z448">
        <v>0.31393175784037503</v>
      </c>
      <c r="AA448">
        <v>196.192054224938</v>
      </c>
      <c r="AB448">
        <v>6.4705747470238402</v>
      </c>
      <c r="AC448">
        <v>1.29348126828757</v>
      </c>
      <c r="AD448">
        <v>3.5461444065113201</v>
      </c>
      <c r="AE448">
        <v>1.2786645574261499</v>
      </c>
      <c r="AF448">
        <v>138.25</v>
      </c>
      <c r="AG448">
        <v>8.1213731353966895E-2</v>
      </c>
      <c r="AH448">
        <v>4.5465</v>
      </c>
      <c r="AI448">
        <v>3.1711865487559598</v>
      </c>
      <c r="AJ448">
        <v>-25450.485500000101</v>
      </c>
      <c r="AK448">
        <v>0.53119197530144002</v>
      </c>
      <c r="AL448">
        <v>19310395.390500002</v>
      </c>
      <c r="AM448">
        <v>1410.1310121500001</v>
      </c>
    </row>
    <row r="449" spans="1:39" ht="15" x14ac:dyDescent="0.25">
      <c r="A449" t="s">
        <v>627</v>
      </c>
      <c r="B449">
        <v>817321.55</v>
      </c>
      <c r="C449">
        <v>0.46552301041716199</v>
      </c>
      <c r="D449">
        <v>724046.2</v>
      </c>
      <c r="E449">
        <v>6.2747187189332804E-3</v>
      </c>
      <c r="F449">
        <v>0.65745015935305795</v>
      </c>
      <c r="G449">
        <v>60.421052631578902</v>
      </c>
      <c r="H449">
        <v>36.5015</v>
      </c>
      <c r="I449">
        <v>1.1000000000000001</v>
      </c>
      <c r="J449">
        <v>23.0745</v>
      </c>
      <c r="K449">
        <v>12960.661085469401</v>
      </c>
      <c r="L449">
        <v>1004.16866915</v>
      </c>
      <c r="M449">
        <v>1206.98926549972</v>
      </c>
      <c r="N449">
        <v>0.38266909977909302</v>
      </c>
      <c r="O449">
        <v>0.146696566000901</v>
      </c>
      <c r="P449">
        <v>2.5583388816289099E-3</v>
      </c>
      <c r="Q449">
        <v>10782.7717822425</v>
      </c>
      <c r="R449">
        <v>71.265000000000001</v>
      </c>
      <c r="S449">
        <v>58017.921918192696</v>
      </c>
      <c r="T449">
        <v>14.8053041464955</v>
      </c>
      <c r="U449">
        <v>14.090628908299999</v>
      </c>
      <c r="V449">
        <v>10.305</v>
      </c>
      <c r="W449">
        <v>97.444800499757406</v>
      </c>
      <c r="X449">
        <v>0.109195047380603</v>
      </c>
      <c r="Y449">
        <v>0.195940006597844</v>
      </c>
      <c r="Z449">
        <v>0.310365886954165</v>
      </c>
      <c r="AA449">
        <v>194.01994504062401</v>
      </c>
      <c r="AB449">
        <v>7.7137504860037298</v>
      </c>
      <c r="AC449">
        <v>1.2464519173889901</v>
      </c>
      <c r="AD449">
        <v>3.01478330585193</v>
      </c>
      <c r="AE449">
        <v>1.3910662348132301</v>
      </c>
      <c r="AF449">
        <v>86.7</v>
      </c>
      <c r="AG449">
        <v>0.11589745121520099</v>
      </c>
      <c r="AH449">
        <v>4.5759999999999996</v>
      </c>
      <c r="AI449">
        <v>2.97354014973088</v>
      </c>
      <c r="AJ449">
        <v>45172.006500000003</v>
      </c>
      <c r="AK449">
        <v>0.48946347758980902</v>
      </c>
      <c r="AL449">
        <v>13014689.793500001</v>
      </c>
      <c r="AM449">
        <v>1004.16866915</v>
      </c>
    </row>
    <row r="450" spans="1:39" ht="15" x14ac:dyDescent="0.25">
      <c r="A450" t="s">
        <v>628</v>
      </c>
      <c r="B450">
        <v>735016.7</v>
      </c>
      <c r="C450">
        <v>0.36866011803921001</v>
      </c>
      <c r="D450">
        <v>767511.65</v>
      </c>
      <c r="E450">
        <v>1.7925312680726498E-2</v>
      </c>
      <c r="F450">
        <v>0.700275860761291</v>
      </c>
      <c r="G450">
        <v>93.2</v>
      </c>
      <c r="H450">
        <v>46.924500000000002</v>
      </c>
      <c r="I450">
        <v>1.6</v>
      </c>
      <c r="J450">
        <v>52.4985</v>
      </c>
      <c r="K450">
        <v>11974.1015680357</v>
      </c>
      <c r="L450">
        <v>1449.84722055</v>
      </c>
      <c r="M450">
        <v>1737.3225975456401</v>
      </c>
      <c r="N450">
        <v>0.32394882536094299</v>
      </c>
      <c r="O450">
        <v>0.144865193120365</v>
      </c>
      <c r="P450">
        <v>1.24390296055874E-3</v>
      </c>
      <c r="Q450">
        <v>9992.7427994811296</v>
      </c>
      <c r="R450">
        <v>96.941500000000005</v>
      </c>
      <c r="S450">
        <v>59200.623350164802</v>
      </c>
      <c r="T450">
        <v>15.3602946106673</v>
      </c>
      <c r="U450">
        <v>14.955898356740899</v>
      </c>
      <c r="V450">
        <v>13.5215</v>
      </c>
      <c r="W450">
        <v>107.225324154125</v>
      </c>
      <c r="X450">
        <v>0.111350470893329</v>
      </c>
      <c r="Y450">
        <v>0.16988742114628</v>
      </c>
      <c r="Z450">
        <v>0.305365355059941</v>
      </c>
      <c r="AA450">
        <v>174.342645498959</v>
      </c>
      <c r="AB450">
        <v>6.5313227825115501</v>
      </c>
      <c r="AC450">
        <v>1.3552475291786801</v>
      </c>
      <c r="AD450">
        <v>2.9941951563119402</v>
      </c>
      <c r="AE450">
        <v>1.4586067120453201</v>
      </c>
      <c r="AF450">
        <v>116.8</v>
      </c>
      <c r="AG450">
        <v>8.4457264402969995E-2</v>
      </c>
      <c r="AH450">
        <v>4.7305000000000001</v>
      </c>
      <c r="AI450">
        <v>3.51261394764507</v>
      </c>
      <c r="AJ450">
        <v>28535.244499999899</v>
      </c>
      <c r="AK450">
        <v>0.44583854672119599</v>
      </c>
      <c r="AL450">
        <v>17360617.877</v>
      </c>
      <c r="AM450">
        <v>1449.84722055</v>
      </c>
    </row>
    <row r="451" spans="1:39" ht="15" x14ac:dyDescent="0.25">
      <c r="A451" t="s">
        <v>629</v>
      </c>
      <c r="B451">
        <v>723677.15</v>
      </c>
      <c r="C451">
        <v>0.46330858702194</v>
      </c>
      <c r="D451">
        <v>658152.9</v>
      </c>
      <c r="E451">
        <v>3.1180100537426202E-3</v>
      </c>
      <c r="F451">
        <v>0.6832670538501</v>
      </c>
      <c r="G451">
        <v>62.473684210526301</v>
      </c>
      <c r="H451">
        <v>34.285499999999999</v>
      </c>
      <c r="I451">
        <v>0.6</v>
      </c>
      <c r="J451">
        <v>45.255499999999998</v>
      </c>
      <c r="K451">
        <v>12781.9876207098</v>
      </c>
      <c r="L451">
        <v>1046.51798945</v>
      </c>
      <c r="M451">
        <v>1253.1361470453601</v>
      </c>
      <c r="N451">
        <v>0.35475403910172099</v>
      </c>
      <c r="O451">
        <v>0.14819328794482201</v>
      </c>
      <c r="P451">
        <v>1.22913004168808E-3</v>
      </c>
      <c r="Q451">
        <v>10674.4825911687</v>
      </c>
      <c r="R451">
        <v>75.632000000000005</v>
      </c>
      <c r="S451">
        <v>57703.82471044</v>
      </c>
      <c r="T451">
        <v>14.967209646710399</v>
      </c>
      <c r="U451">
        <v>13.836973628226101</v>
      </c>
      <c r="V451">
        <v>12.016</v>
      </c>
      <c r="W451">
        <v>87.093707510818902</v>
      </c>
      <c r="X451">
        <v>0.112141626343763</v>
      </c>
      <c r="Y451">
        <v>0.18401597280852899</v>
      </c>
      <c r="Z451">
        <v>0.30073145954071101</v>
      </c>
      <c r="AA451">
        <v>187.875365719543</v>
      </c>
      <c r="AB451">
        <v>7.0064208621979098</v>
      </c>
      <c r="AC451">
        <v>1.3000318668544799</v>
      </c>
      <c r="AD451">
        <v>3.1839257518311799</v>
      </c>
      <c r="AE451">
        <v>1.36949785147276</v>
      </c>
      <c r="AF451">
        <v>92.35</v>
      </c>
      <c r="AG451">
        <v>9.5322569662996598E-2</v>
      </c>
      <c r="AH451">
        <v>4.3304999999999998</v>
      </c>
      <c r="AI451">
        <v>3.4212193404865698</v>
      </c>
      <c r="AJ451">
        <v>45084.966</v>
      </c>
      <c r="AK451">
        <v>0.48432782129637197</v>
      </c>
      <c r="AL451">
        <v>13376579.986</v>
      </c>
      <c r="AM451">
        <v>1046.51798945</v>
      </c>
    </row>
    <row r="452" spans="1:39" ht="15" x14ac:dyDescent="0.25">
      <c r="A452" t="s">
        <v>630</v>
      </c>
      <c r="B452">
        <v>1140282.8</v>
      </c>
      <c r="C452">
        <v>0.42807276055997701</v>
      </c>
      <c r="D452">
        <v>1035891.85</v>
      </c>
      <c r="E452">
        <v>9.3057813983675203E-3</v>
      </c>
      <c r="F452">
        <v>0.69350533609296705</v>
      </c>
      <c r="G452">
        <v>97.55</v>
      </c>
      <c r="H452">
        <v>52.5685</v>
      </c>
      <c r="I452">
        <v>0.65</v>
      </c>
      <c r="J452">
        <v>90.024000000000001</v>
      </c>
      <c r="K452">
        <v>11897.7092870698</v>
      </c>
      <c r="L452">
        <v>1643.0530689</v>
      </c>
      <c r="M452">
        <v>1949.8368394413601</v>
      </c>
      <c r="N452">
        <v>0.29720916003457498</v>
      </c>
      <c r="O452">
        <v>0.141985967687693</v>
      </c>
      <c r="P452">
        <v>1.8134370437558501E-3</v>
      </c>
      <c r="Q452">
        <v>10025.7454170375</v>
      </c>
      <c r="R452">
        <v>106.89400000000001</v>
      </c>
      <c r="S452">
        <v>58939.862429135399</v>
      </c>
      <c r="T452">
        <v>15.4279005369806</v>
      </c>
      <c r="U452">
        <v>15.370863368383599</v>
      </c>
      <c r="V452">
        <v>14.218999999999999</v>
      </c>
      <c r="W452">
        <v>115.553348962656</v>
      </c>
      <c r="X452">
        <v>0.115657988043267</v>
      </c>
      <c r="Y452">
        <v>0.17260418125433</v>
      </c>
      <c r="Z452">
        <v>0.29254609381267899</v>
      </c>
      <c r="AA452">
        <v>182.75124868670599</v>
      </c>
      <c r="AB452">
        <v>6.06673964931562</v>
      </c>
      <c r="AC452">
        <v>1.2217644536583701</v>
      </c>
      <c r="AD452">
        <v>2.8702641006427601</v>
      </c>
      <c r="AE452">
        <v>1.37674146104387</v>
      </c>
      <c r="AF452">
        <v>121</v>
      </c>
      <c r="AG452">
        <v>0.10236706910611899</v>
      </c>
      <c r="AH452">
        <v>5.7474999999999996</v>
      </c>
      <c r="AI452">
        <v>3.0693289639689101</v>
      </c>
      <c r="AJ452">
        <v>43036.695999999902</v>
      </c>
      <c r="AK452">
        <v>0.43710514166487602</v>
      </c>
      <c r="AL452">
        <v>19548567.756999999</v>
      </c>
      <c r="AM452">
        <v>1643.0530689</v>
      </c>
    </row>
    <row r="453" spans="1:39" ht="15" x14ac:dyDescent="0.25">
      <c r="A453" t="s">
        <v>631</v>
      </c>
      <c r="B453">
        <v>1143642.45</v>
      </c>
      <c r="C453">
        <v>0.507175589010188</v>
      </c>
      <c r="D453">
        <v>959674.85</v>
      </c>
      <c r="E453">
        <v>2.4260948144845598E-3</v>
      </c>
      <c r="F453">
        <v>0.67539842418069396</v>
      </c>
      <c r="G453">
        <v>85.2</v>
      </c>
      <c r="H453">
        <v>48.976999999999997</v>
      </c>
      <c r="I453">
        <v>1.3885000000000001</v>
      </c>
      <c r="J453">
        <v>-3.6210000000000102</v>
      </c>
      <c r="K453">
        <v>12585.386330559801</v>
      </c>
      <c r="L453">
        <v>1669.4145341000001</v>
      </c>
      <c r="M453">
        <v>2063.4704071466699</v>
      </c>
      <c r="N453">
        <v>0.49222371170561402</v>
      </c>
      <c r="O453">
        <v>0.15943358297973001</v>
      </c>
      <c r="P453">
        <v>1.81061245619834E-3</v>
      </c>
      <c r="Q453">
        <v>10181.9860293284</v>
      </c>
      <c r="R453">
        <v>114.624</v>
      </c>
      <c r="S453">
        <v>58733.791609959502</v>
      </c>
      <c r="T453">
        <v>15.019542155220501</v>
      </c>
      <c r="U453">
        <v>14.5642669432231</v>
      </c>
      <c r="V453">
        <v>14.042999999999999</v>
      </c>
      <c r="W453">
        <v>118.878767649363</v>
      </c>
      <c r="X453">
        <v>0.107522686492188</v>
      </c>
      <c r="Y453">
        <v>0.204084984937978</v>
      </c>
      <c r="Z453">
        <v>0.31501964387400699</v>
      </c>
      <c r="AA453">
        <v>187.79973074154401</v>
      </c>
      <c r="AB453">
        <v>6.8924965296782696</v>
      </c>
      <c r="AC453">
        <v>1.22429933630097</v>
      </c>
      <c r="AD453">
        <v>3.4495471501258601</v>
      </c>
      <c r="AE453">
        <v>1.51745300790967</v>
      </c>
      <c r="AF453">
        <v>183.65</v>
      </c>
      <c r="AG453">
        <v>7.2537897908960605E-2</v>
      </c>
      <c r="AH453">
        <v>4.2530000000000001</v>
      </c>
      <c r="AI453">
        <v>3.2984915075724501</v>
      </c>
      <c r="AJ453">
        <v>9373.0549999999294</v>
      </c>
      <c r="AK453">
        <v>0.488181125789725</v>
      </c>
      <c r="AL453">
        <v>21010226.857500002</v>
      </c>
      <c r="AM453">
        <v>1669.4145341000001</v>
      </c>
    </row>
    <row r="454" spans="1:39" ht="15" x14ac:dyDescent="0.25">
      <c r="A454" t="s">
        <v>632</v>
      </c>
      <c r="B454">
        <v>1116349</v>
      </c>
      <c r="C454">
        <v>0.31410755571766502</v>
      </c>
      <c r="D454">
        <v>1094899.75</v>
      </c>
      <c r="E454">
        <v>5.8166835602859301E-3</v>
      </c>
      <c r="F454">
        <v>0.69275300431712805</v>
      </c>
      <c r="G454">
        <v>73.631578947368396</v>
      </c>
      <c r="H454">
        <v>66.587999999999994</v>
      </c>
      <c r="I454">
        <v>1.9404999999999999</v>
      </c>
      <c r="J454">
        <v>-65.831500000000005</v>
      </c>
      <c r="K454">
        <v>13299.22636257</v>
      </c>
      <c r="L454">
        <v>1805.09692365</v>
      </c>
      <c r="M454">
        <v>2466.35383078931</v>
      </c>
      <c r="N454">
        <v>0.84415300945106098</v>
      </c>
      <c r="O454">
        <v>0.17648558984623799</v>
      </c>
      <c r="P454">
        <v>1.8275615324463599E-3</v>
      </c>
      <c r="Q454">
        <v>9733.5557835662294</v>
      </c>
      <c r="R454">
        <v>126.803</v>
      </c>
      <c r="S454">
        <v>60249.2956436362</v>
      </c>
      <c r="T454">
        <v>14.7153458514388</v>
      </c>
      <c r="U454">
        <v>14.2354433542582</v>
      </c>
      <c r="V454">
        <v>14.821999999999999</v>
      </c>
      <c r="W454">
        <v>121.78497663270799</v>
      </c>
      <c r="X454">
        <v>0.106406367004679</v>
      </c>
      <c r="Y454">
        <v>0.193911337039018</v>
      </c>
      <c r="Z454">
        <v>0.30460530498701699</v>
      </c>
      <c r="AA454">
        <v>200.00067324362701</v>
      </c>
      <c r="AB454">
        <v>5.9159252436010599</v>
      </c>
      <c r="AC454">
        <v>1.2401855212694199</v>
      </c>
      <c r="AD454">
        <v>3.0229564850316</v>
      </c>
      <c r="AE454">
        <v>1.3173502062104101</v>
      </c>
      <c r="AF454">
        <v>115.9</v>
      </c>
      <c r="AG454">
        <v>7.1761485751564699E-2</v>
      </c>
      <c r="AH454">
        <v>7.6254999999999997</v>
      </c>
      <c r="AI454">
        <v>3.10240656143724</v>
      </c>
      <c r="AJ454">
        <v>19071.474000000198</v>
      </c>
      <c r="AK454">
        <v>0.50813999648824004</v>
      </c>
      <c r="AL454">
        <v>24006392.594000001</v>
      </c>
      <c r="AM454">
        <v>1805.09692365</v>
      </c>
    </row>
    <row r="455" spans="1:39" ht="15" x14ac:dyDescent="0.25">
      <c r="A455" t="s">
        <v>633</v>
      </c>
      <c r="B455">
        <v>1106927.2</v>
      </c>
      <c r="C455">
        <v>0.41435754775573402</v>
      </c>
      <c r="D455">
        <v>997709.9</v>
      </c>
      <c r="E455">
        <v>8.5838651688524108E-3</v>
      </c>
      <c r="F455">
        <v>0.69878598400448799</v>
      </c>
      <c r="G455">
        <v>105.947368421053</v>
      </c>
      <c r="H455">
        <v>52.999499999999998</v>
      </c>
      <c r="I455">
        <v>0.65</v>
      </c>
      <c r="J455">
        <v>92.655000000000001</v>
      </c>
      <c r="K455">
        <v>12091.981628211801</v>
      </c>
      <c r="L455">
        <v>1730.33245545</v>
      </c>
      <c r="M455">
        <v>2067.8859133579899</v>
      </c>
      <c r="N455">
        <v>0.32156602793149103</v>
      </c>
      <c r="O455">
        <v>0.14290562150132699</v>
      </c>
      <c r="P455">
        <v>2.8104618188735798E-3</v>
      </c>
      <c r="Q455">
        <v>10118.1347224438</v>
      </c>
      <c r="R455">
        <v>113.93600000000001</v>
      </c>
      <c r="S455">
        <v>59934.0915601741</v>
      </c>
      <c r="T455">
        <v>15.6636181716051</v>
      </c>
      <c r="U455">
        <v>15.186880840559599</v>
      </c>
      <c r="V455">
        <v>15.109500000000001</v>
      </c>
      <c r="W455">
        <v>114.519504646084</v>
      </c>
      <c r="X455">
        <v>0.114018714876644</v>
      </c>
      <c r="Y455">
        <v>0.17195623765210799</v>
      </c>
      <c r="Z455">
        <v>0.29133816500913101</v>
      </c>
      <c r="AA455">
        <v>185.382091741773</v>
      </c>
      <c r="AB455">
        <v>6.0076177769519896</v>
      </c>
      <c r="AC455">
        <v>1.20185392208469</v>
      </c>
      <c r="AD455">
        <v>2.9367922810750899</v>
      </c>
      <c r="AE455">
        <v>1.4374381753205501</v>
      </c>
      <c r="AF455">
        <v>139.4</v>
      </c>
      <c r="AG455">
        <v>7.2214906356375105E-2</v>
      </c>
      <c r="AH455">
        <v>5.7279999999999998</v>
      </c>
      <c r="AI455">
        <v>3.0746645696739101</v>
      </c>
      <c r="AJ455">
        <v>44825.525999999998</v>
      </c>
      <c r="AK455">
        <v>0.450519556895428</v>
      </c>
      <c r="AL455">
        <v>20923148.261999998</v>
      </c>
      <c r="AM455">
        <v>1730.33245545</v>
      </c>
    </row>
    <row r="456" spans="1:39" ht="15" x14ac:dyDescent="0.25">
      <c r="A456" t="s">
        <v>634</v>
      </c>
      <c r="B456">
        <v>711474.1</v>
      </c>
      <c r="C456">
        <v>0.40373509568716498</v>
      </c>
      <c r="D456">
        <v>684992.35</v>
      </c>
      <c r="E456">
        <v>3.3845647681858301E-3</v>
      </c>
      <c r="F456">
        <v>0.69880047412770696</v>
      </c>
      <c r="G456">
        <v>69.315789473684205</v>
      </c>
      <c r="H456">
        <v>49.655000000000001</v>
      </c>
      <c r="I456">
        <v>4.5880000000000001</v>
      </c>
      <c r="J456">
        <v>33.272499999999901</v>
      </c>
      <c r="K456">
        <v>11982.6104695864</v>
      </c>
      <c r="L456">
        <v>1443.4126801</v>
      </c>
      <c r="M456">
        <v>1745.7468287156601</v>
      </c>
      <c r="N456">
        <v>0.40819131394161001</v>
      </c>
      <c r="O456">
        <v>0.137832852477239</v>
      </c>
      <c r="P456">
        <v>5.6776736223712798E-3</v>
      </c>
      <c r="Q456">
        <v>9907.4227763166109</v>
      </c>
      <c r="R456">
        <v>96.040499999999994</v>
      </c>
      <c r="S456">
        <v>60386.537695034902</v>
      </c>
      <c r="T456">
        <v>15.575720659513401</v>
      </c>
      <c r="U456">
        <v>15.029208303788501</v>
      </c>
      <c r="V456">
        <v>10.596</v>
      </c>
      <c r="W456">
        <v>136.222412240468</v>
      </c>
      <c r="X456">
        <v>0.111489221653751</v>
      </c>
      <c r="Y456">
        <v>0.17389738661790499</v>
      </c>
      <c r="Z456">
        <v>0.29277656505468602</v>
      </c>
      <c r="AA456">
        <v>204.79312955704401</v>
      </c>
      <c r="AB456">
        <v>5.4818243629081103</v>
      </c>
      <c r="AC456">
        <v>1.1045274982155</v>
      </c>
      <c r="AD456">
        <v>2.56279786096799</v>
      </c>
      <c r="AE456">
        <v>1.12923517935657</v>
      </c>
      <c r="AF456">
        <v>69</v>
      </c>
      <c r="AG456">
        <v>0.139662588382576</v>
      </c>
      <c r="AH456">
        <v>7.1224999999999996</v>
      </c>
      <c r="AI456">
        <v>3.60361379957547</v>
      </c>
      <c r="AJ456">
        <v>-4067.29450000008</v>
      </c>
      <c r="AK456">
        <v>0.46043581163693598</v>
      </c>
      <c r="AL456">
        <v>17295851.892499998</v>
      </c>
      <c r="AM456">
        <v>1443.4126801</v>
      </c>
    </row>
    <row r="457" spans="1:39" ht="15" x14ac:dyDescent="0.25">
      <c r="A457" t="s">
        <v>635</v>
      </c>
      <c r="B457">
        <v>647047.94999999995</v>
      </c>
      <c r="C457">
        <v>0.60224500213019405</v>
      </c>
      <c r="D457">
        <v>595551.85</v>
      </c>
      <c r="E457">
        <v>8.7934993823279295E-3</v>
      </c>
      <c r="F457">
        <v>0.66972114379211101</v>
      </c>
      <c r="G457">
        <v>35.789473684210499</v>
      </c>
      <c r="H457">
        <v>18.8475</v>
      </c>
      <c r="I457">
        <v>0.15</v>
      </c>
      <c r="J457">
        <v>62.410499999999999</v>
      </c>
      <c r="K457">
        <v>12913.2507408943</v>
      </c>
      <c r="L457">
        <v>833.19823759999997</v>
      </c>
      <c r="M457">
        <v>1000.2836408792</v>
      </c>
      <c r="N457">
        <v>0.37178897346481898</v>
      </c>
      <c r="O457">
        <v>0.15685681042299901</v>
      </c>
      <c r="P457">
        <v>7.3937458362189896E-4</v>
      </c>
      <c r="Q457">
        <v>10756.2468476873</v>
      </c>
      <c r="R457">
        <v>59.07</v>
      </c>
      <c r="S457">
        <v>56865.879727441999</v>
      </c>
      <c r="T457">
        <v>15.44354156086</v>
      </c>
      <c r="U457">
        <v>14.1052689622482</v>
      </c>
      <c r="V457">
        <v>8.5555000000000003</v>
      </c>
      <c r="W457">
        <v>97.387439378177802</v>
      </c>
      <c r="X457">
        <v>0.112539091955751</v>
      </c>
      <c r="Y457">
        <v>0.17895705861811201</v>
      </c>
      <c r="Z457">
        <v>0.29812629250661299</v>
      </c>
      <c r="AA457">
        <v>194.530536294548</v>
      </c>
      <c r="AB457">
        <v>6.59979829099378</v>
      </c>
      <c r="AC457">
        <v>1.2628245985840501</v>
      </c>
      <c r="AD457">
        <v>3.2222430583190702</v>
      </c>
      <c r="AE457">
        <v>1.53671414171534</v>
      </c>
      <c r="AF457">
        <v>116.7</v>
      </c>
      <c r="AG457">
        <v>0.20507778414585001</v>
      </c>
      <c r="AH457">
        <v>3.2324999999999999</v>
      </c>
      <c r="AI457">
        <v>3.1008248320021199</v>
      </c>
      <c r="AJ457">
        <v>36655.186500000003</v>
      </c>
      <c r="AK457">
        <v>0.52225966606309304</v>
      </c>
      <c r="AL457">
        <v>10759297.759</v>
      </c>
      <c r="AM457">
        <v>833.19823759999997</v>
      </c>
    </row>
    <row r="458" spans="1:39" ht="15" x14ac:dyDescent="0.25">
      <c r="A458" t="s">
        <v>636</v>
      </c>
      <c r="B458">
        <v>866352.55</v>
      </c>
      <c r="C458">
        <v>0.39823883349472999</v>
      </c>
      <c r="D458">
        <v>878920.65</v>
      </c>
      <c r="E458">
        <v>2.6892515212878199E-3</v>
      </c>
      <c r="F458">
        <v>0.68887395739310797</v>
      </c>
      <c r="G458">
        <v>99.526315789473699</v>
      </c>
      <c r="H458">
        <v>44.111499999999999</v>
      </c>
      <c r="I458">
        <v>1.05</v>
      </c>
      <c r="J458">
        <v>71.421999999999997</v>
      </c>
      <c r="K458">
        <v>11903.6956404061</v>
      </c>
      <c r="L458">
        <v>1434.7720184499999</v>
      </c>
      <c r="M458">
        <v>1697.82906046843</v>
      </c>
      <c r="N458">
        <v>0.28017453353618499</v>
      </c>
      <c r="O458">
        <v>0.14172666743227699</v>
      </c>
      <c r="P458">
        <v>2.3359792056864702E-3</v>
      </c>
      <c r="Q458">
        <v>10059.369237258699</v>
      </c>
      <c r="R458">
        <v>93.650499999999994</v>
      </c>
      <c r="S458">
        <v>59697.306581384997</v>
      </c>
      <c r="T458">
        <v>15.291963203613401</v>
      </c>
      <c r="U458">
        <v>15.320495015509801</v>
      </c>
      <c r="V458">
        <v>12.343</v>
      </c>
      <c r="W458">
        <v>116.241757955926</v>
      </c>
      <c r="X458">
        <v>0.11368780730580701</v>
      </c>
      <c r="Y458">
        <v>0.174259638821227</v>
      </c>
      <c r="Z458">
        <v>0.29248305883855402</v>
      </c>
      <c r="AA458">
        <v>172.11410372135401</v>
      </c>
      <c r="AB458">
        <v>6.3818825748295698</v>
      </c>
      <c r="AC458">
        <v>1.18291058314723</v>
      </c>
      <c r="AD458">
        <v>2.99766154540798</v>
      </c>
      <c r="AE458">
        <v>1.2656543300682199</v>
      </c>
      <c r="AF458">
        <v>95.8</v>
      </c>
      <c r="AG458">
        <v>0.14398955479154801</v>
      </c>
      <c r="AH458">
        <v>6.0335000000000001</v>
      </c>
      <c r="AI458">
        <v>3.1474141566086802</v>
      </c>
      <c r="AJ458">
        <v>55539.468000000001</v>
      </c>
      <c r="AK458">
        <v>0.43914816563030001</v>
      </c>
      <c r="AL458">
        <v>17079089.421</v>
      </c>
      <c r="AM458">
        <v>1434.7720184499999</v>
      </c>
    </row>
    <row r="459" spans="1:39" ht="15" x14ac:dyDescent="0.25">
      <c r="A459" t="s">
        <v>637</v>
      </c>
      <c r="B459">
        <v>588938.4</v>
      </c>
      <c r="C459">
        <v>0.44723370558551701</v>
      </c>
      <c r="D459">
        <v>630447.15</v>
      </c>
      <c r="E459">
        <v>2.7773146965962398E-3</v>
      </c>
      <c r="F459">
        <v>0.70354120192615999</v>
      </c>
      <c r="G459">
        <v>51.3888888888889</v>
      </c>
      <c r="H459">
        <v>32.413499999999999</v>
      </c>
      <c r="I459">
        <v>1.1000000000000001</v>
      </c>
      <c r="J459">
        <v>29.574000000000002</v>
      </c>
      <c r="K459">
        <v>12037.8510870519</v>
      </c>
      <c r="L459">
        <v>950.51316889999998</v>
      </c>
      <c r="M459">
        <v>1115.86577791528</v>
      </c>
      <c r="N459">
        <v>0.30849473678449302</v>
      </c>
      <c r="O459">
        <v>0.135088076316288</v>
      </c>
      <c r="P459">
        <v>6.8257934369372001E-3</v>
      </c>
      <c r="Q459">
        <v>10254.043281869201</v>
      </c>
      <c r="R459">
        <v>64.236500000000007</v>
      </c>
      <c r="S459">
        <v>59014.375923345797</v>
      </c>
      <c r="T459">
        <v>15.1393678049084</v>
      </c>
      <c r="U459">
        <v>14.797088398340501</v>
      </c>
      <c r="V459">
        <v>8.4719999999999995</v>
      </c>
      <c r="W459">
        <v>112.194661107177</v>
      </c>
      <c r="X459">
        <v>0.123243994113588</v>
      </c>
      <c r="Y459">
        <v>0.162129974530654</v>
      </c>
      <c r="Z459">
        <v>0.28934456341742998</v>
      </c>
      <c r="AA459">
        <v>165.96534920453701</v>
      </c>
      <c r="AB459">
        <v>7.24501058780461</v>
      </c>
      <c r="AC459">
        <v>1.3044349002946101</v>
      </c>
      <c r="AD459">
        <v>3.4477108852647098</v>
      </c>
      <c r="AE459">
        <v>1.09086217091746</v>
      </c>
      <c r="AF459">
        <v>39.65</v>
      </c>
      <c r="AG459">
        <v>0.16226323211860799</v>
      </c>
      <c r="AH459">
        <v>6.97</v>
      </c>
      <c r="AI459">
        <v>3.1174551049810701</v>
      </c>
      <c r="AJ459">
        <v>41357.497000000003</v>
      </c>
      <c r="AK459">
        <v>0.43386621989972901</v>
      </c>
      <c r="AL459">
        <v>11442135.9835</v>
      </c>
      <c r="AM459">
        <v>950.51316889999998</v>
      </c>
    </row>
    <row r="460" spans="1:39" ht="15" x14ac:dyDescent="0.25">
      <c r="A460" t="s">
        <v>638</v>
      </c>
      <c r="B460">
        <v>884679.65</v>
      </c>
      <c r="C460">
        <v>0.40023091415664203</v>
      </c>
      <c r="D460">
        <v>792194.3</v>
      </c>
      <c r="E460">
        <v>1.0292916155040901E-3</v>
      </c>
      <c r="F460">
        <v>0.67713503990348001</v>
      </c>
      <c r="G460">
        <v>69.5</v>
      </c>
      <c r="H460">
        <v>55.341999999999999</v>
      </c>
      <c r="I460">
        <v>3.7029999999999998</v>
      </c>
      <c r="J460">
        <v>50.990499999999898</v>
      </c>
      <c r="K460">
        <v>11871.424303194</v>
      </c>
      <c r="L460">
        <v>1410.2572236000001</v>
      </c>
      <c r="M460">
        <v>1681.6892925244799</v>
      </c>
      <c r="N460">
        <v>0.31531597166002301</v>
      </c>
      <c r="O460">
        <v>0.14377428844676499</v>
      </c>
      <c r="P460">
        <v>4.1521726689349499E-3</v>
      </c>
      <c r="Q460">
        <v>9955.3240615975992</v>
      </c>
      <c r="R460">
        <v>91.197000000000003</v>
      </c>
      <c r="S460">
        <v>61435.9742041953</v>
      </c>
      <c r="T460">
        <v>15.4264942925754</v>
      </c>
      <c r="U460">
        <v>15.463855429454901</v>
      </c>
      <c r="V460">
        <v>11.164</v>
      </c>
      <c r="W460">
        <v>126.321858079541</v>
      </c>
      <c r="X460">
        <v>0.11343381888330201</v>
      </c>
      <c r="Y460">
        <v>0.166669036322388</v>
      </c>
      <c r="Z460">
        <v>0.28608066254984399</v>
      </c>
      <c r="AA460">
        <v>163.92055727953399</v>
      </c>
      <c r="AB460">
        <v>7.1183933760478997</v>
      </c>
      <c r="AC460">
        <v>1.2353616416306299</v>
      </c>
      <c r="AD460">
        <v>3.4580867058311799</v>
      </c>
      <c r="AE460">
        <v>1.1121047484331801</v>
      </c>
      <c r="AF460">
        <v>61.95</v>
      </c>
      <c r="AG460">
        <v>9.7301902347534996E-2</v>
      </c>
      <c r="AH460">
        <v>7.3815</v>
      </c>
      <c r="AI460">
        <v>3.4631740040291801</v>
      </c>
      <c r="AJ460">
        <v>17045.309000000001</v>
      </c>
      <c r="AK460">
        <v>0.392150879893647</v>
      </c>
      <c r="AL460">
        <v>16741761.878</v>
      </c>
      <c r="AM460">
        <v>1410.2572236000001</v>
      </c>
    </row>
    <row r="461" spans="1:39" ht="15" x14ac:dyDescent="0.25">
      <c r="A461" t="s">
        <v>640</v>
      </c>
      <c r="B461">
        <v>357833.6</v>
      </c>
      <c r="C461">
        <v>0.54717617438694899</v>
      </c>
      <c r="D461">
        <v>661687.30000000005</v>
      </c>
      <c r="E461">
        <v>2.86971047347801E-3</v>
      </c>
      <c r="F461">
        <v>0.68375402404498198</v>
      </c>
      <c r="G461">
        <v>46</v>
      </c>
      <c r="H461">
        <v>17.259499999999999</v>
      </c>
      <c r="I461">
        <v>0.55000000000000004</v>
      </c>
      <c r="J461">
        <v>35.942500000000003</v>
      </c>
      <c r="K461">
        <v>13191.8303487017</v>
      </c>
      <c r="L461">
        <v>779.74317965</v>
      </c>
      <c r="M461">
        <v>927.56464778587895</v>
      </c>
      <c r="N461">
        <v>0.29564359268070201</v>
      </c>
      <c r="O461">
        <v>0.14780400971475199</v>
      </c>
      <c r="P461">
        <v>2.9644229796758799E-3</v>
      </c>
      <c r="Q461">
        <v>11089.512484174</v>
      </c>
      <c r="R461">
        <v>58.729500000000002</v>
      </c>
      <c r="S461">
        <v>59836.043385351499</v>
      </c>
      <c r="T461">
        <v>15.5058360789722</v>
      </c>
      <c r="U461">
        <v>13.2768571101406</v>
      </c>
      <c r="V461">
        <v>9.7370000000000001</v>
      </c>
      <c r="W461">
        <v>80.080433362432004</v>
      </c>
      <c r="X461">
        <v>0.115446969760524</v>
      </c>
      <c r="Y461">
        <v>0.17501189241937401</v>
      </c>
      <c r="Z461">
        <v>0.296699638057981</v>
      </c>
      <c r="AA461">
        <v>201.791697710812</v>
      </c>
      <c r="AB461">
        <v>6.3374578777812198</v>
      </c>
      <c r="AC461">
        <v>1.23372489683544</v>
      </c>
      <c r="AD461">
        <v>2.91966837987946</v>
      </c>
      <c r="AE461">
        <v>1.26598427940199</v>
      </c>
      <c r="AF461">
        <v>93.85</v>
      </c>
      <c r="AG461">
        <v>6.74060401153741E-2</v>
      </c>
      <c r="AH461">
        <v>3.0252631578947402</v>
      </c>
      <c r="AI461">
        <v>3.5182886264356901</v>
      </c>
      <c r="AJ461">
        <v>23930.513500000001</v>
      </c>
      <c r="AK461">
        <v>0.51772423918558397</v>
      </c>
      <c r="AL461">
        <v>10286239.7415</v>
      </c>
      <c r="AM461">
        <v>779.74317965</v>
      </c>
    </row>
    <row r="462" spans="1:39" ht="15" x14ac:dyDescent="0.25">
      <c r="A462" t="s">
        <v>641</v>
      </c>
      <c r="B462">
        <v>467908.95</v>
      </c>
      <c r="C462">
        <v>0.57070261896938501</v>
      </c>
      <c r="D462">
        <v>721762.35</v>
      </c>
      <c r="E462">
        <v>3.5766597577453901E-3</v>
      </c>
      <c r="F462">
        <v>0.65284925147376904</v>
      </c>
      <c r="G462">
        <v>45.45</v>
      </c>
      <c r="H462">
        <v>22.851500000000001</v>
      </c>
      <c r="I462">
        <v>0.1</v>
      </c>
      <c r="J462">
        <v>69.242999999999995</v>
      </c>
      <c r="K462">
        <v>12717.1190433801</v>
      </c>
      <c r="L462">
        <v>889.49500809999995</v>
      </c>
      <c r="M462">
        <v>1067.83794705638</v>
      </c>
      <c r="N462">
        <v>0.30817259782663398</v>
      </c>
      <c r="O462">
        <v>0.15610418179478899</v>
      </c>
      <c r="P462">
        <v>1.72116851253637E-3</v>
      </c>
      <c r="Q462">
        <v>10593.1934126169</v>
      </c>
      <c r="R462">
        <v>62.363</v>
      </c>
      <c r="S462">
        <v>58470.000200439397</v>
      </c>
      <c r="T462">
        <v>15.4907557365746</v>
      </c>
      <c r="U462">
        <v>14.263185031188399</v>
      </c>
      <c r="V462">
        <v>8.0265000000000004</v>
      </c>
      <c r="W462">
        <v>110.81978547312001</v>
      </c>
      <c r="X462">
        <v>0.111235214208996</v>
      </c>
      <c r="Y462">
        <v>0.180451876533853</v>
      </c>
      <c r="Z462">
        <v>0.29880256309574399</v>
      </c>
      <c r="AA462">
        <v>198.39774073263899</v>
      </c>
      <c r="AB462">
        <v>5.8605960204857599</v>
      </c>
      <c r="AC462">
        <v>1.1932884059843401</v>
      </c>
      <c r="AD462">
        <v>2.9529828110461702</v>
      </c>
      <c r="AE462">
        <v>1.61387780294669</v>
      </c>
      <c r="AF462">
        <v>122.45</v>
      </c>
      <c r="AG462">
        <v>9.7565079429291005E-2</v>
      </c>
      <c r="AH462">
        <v>3.1185</v>
      </c>
      <c r="AI462">
        <v>3.29313778062689</v>
      </c>
      <c r="AJ462">
        <v>26147.1870000001</v>
      </c>
      <c r="AK462">
        <v>0.523545502639579</v>
      </c>
      <c r="AL462">
        <v>11311813.906500001</v>
      </c>
      <c r="AM462">
        <v>889.49500809999995</v>
      </c>
    </row>
    <row r="463" spans="1:39" ht="15" x14ac:dyDescent="0.25">
      <c r="A463" t="s">
        <v>642</v>
      </c>
      <c r="B463">
        <v>982946</v>
      </c>
      <c r="C463">
        <v>0.372607493848367</v>
      </c>
      <c r="D463">
        <v>928404.5</v>
      </c>
      <c r="E463">
        <v>1.1831155482520801E-2</v>
      </c>
      <c r="F463">
        <v>0.69882109563306505</v>
      </c>
      <c r="G463">
        <v>92.157894736842096</v>
      </c>
      <c r="H463">
        <v>45.8855</v>
      </c>
      <c r="I463">
        <v>1.637</v>
      </c>
      <c r="J463">
        <v>75.335499999999996</v>
      </c>
      <c r="K463">
        <v>11682.439307684101</v>
      </c>
      <c r="L463">
        <v>1535.1104415499999</v>
      </c>
      <c r="M463">
        <v>1842.8579591923899</v>
      </c>
      <c r="N463">
        <v>0.33610747193474499</v>
      </c>
      <c r="O463">
        <v>0.14699985388162101</v>
      </c>
      <c r="P463">
        <v>1.48970027699829E-3</v>
      </c>
      <c r="Q463">
        <v>9731.5338247009095</v>
      </c>
      <c r="R463">
        <v>102.0985</v>
      </c>
      <c r="S463">
        <v>58650.104173910499</v>
      </c>
      <c r="T463">
        <v>15.216188288760399</v>
      </c>
      <c r="U463">
        <v>15.0355827122827</v>
      </c>
      <c r="V463">
        <v>13.8985</v>
      </c>
      <c r="W463">
        <v>110.451519340217</v>
      </c>
      <c r="X463">
        <v>0.11398640693475399</v>
      </c>
      <c r="Y463">
        <v>0.18229710807473701</v>
      </c>
      <c r="Z463">
        <v>0.300568480483485</v>
      </c>
      <c r="AA463">
        <v>172.20956410997701</v>
      </c>
      <c r="AB463">
        <v>6.5111146456337901</v>
      </c>
      <c r="AC463">
        <v>1.3359285608639999</v>
      </c>
      <c r="AD463">
        <v>3.1131136643986799</v>
      </c>
      <c r="AE463">
        <v>1.40187740708518</v>
      </c>
      <c r="AF463">
        <v>124.6</v>
      </c>
      <c r="AG463">
        <v>0.167377624738308</v>
      </c>
      <c r="AH463">
        <v>4.843</v>
      </c>
      <c r="AI463">
        <v>3.6631874911714699</v>
      </c>
      <c r="AJ463">
        <v>-5767.0819999999403</v>
      </c>
      <c r="AK463">
        <v>0.42073049618869501</v>
      </c>
      <c r="AL463">
        <v>17933834.563999999</v>
      </c>
      <c r="AM463">
        <v>1535.1104415499999</v>
      </c>
    </row>
    <row r="464" spans="1:39" ht="15" x14ac:dyDescent="0.25">
      <c r="A464" t="s">
        <v>643</v>
      </c>
      <c r="B464">
        <v>518846.45</v>
      </c>
      <c r="C464">
        <v>0.43501078804142201</v>
      </c>
      <c r="D464">
        <v>518433.85</v>
      </c>
      <c r="E464">
        <v>6.3371715035367903E-3</v>
      </c>
      <c r="F464">
        <v>0.68388698302434603</v>
      </c>
      <c r="G464">
        <v>36.2222222222222</v>
      </c>
      <c r="H464">
        <v>26.236499999999999</v>
      </c>
      <c r="I464">
        <v>3.13</v>
      </c>
      <c r="J464">
        <v>-7.2674999999999796</v>
      </c>
      <c r="K464">
        <v>14307.623431595601</v>
      </c>
      <c r="L464">
        <v>1053.8137385</v>
      </c>
      <c r="M464">
        <v>1473.2982788890499</v>
      </c>
      <c r="N464">
        <v>0.96179561977688199</v>
      </c>
      <c r="O464">
        <v>0.17729246296023701</v>
      </c>
      <c r="P464">
        <v>6.98340629955642E-4</v>
      </c>
      <c r="Q464">
        <v>10233.8883806131</v>
      </c>
      <c r="R464">
        <v>82.751000000000005</v>
      </c>
      <c r="S464">
        <v>57728.2290183804</v>
      </c>
      <c r="T464">
        <v>15.4928641345724</v>
      </c>
      <c r="U464">
        <v>12.7347553322618</v>
      </c>
      <c r="V464">
        <v>10.5855</v>
      </c>
      <c r="W464">
        <v>99.552570828019498</v>
      </c>
      <c r="X464">
        <v>0.10571570868083</v>
      </c>
      <c r="Y464">
        <v>0.19691059755490201</v>
      </c>
      <c r="Z464">
        <v>0.30539596070755598</v>
      </c>
      <c r="AA464">
        <v>211.036677427033</v>
      </c>
      <c r="AB464">
        <v>6.5715448775783996</v>
      </c>
      <c r="AC464">
        <v>1.2720730475978701</v>
      </c>
      <c r="AD464">
        <v>3.4832786569382601</v>
      </c>
      <c r="AE464">
        <v>1.23773311886169</v>
      </c>
      <c r="AF464">
        <v>125.05</v>
      </c>
      <c r="AG464">
        <v>6.5451582176213899E-2</v>
      </c>
      <c r="AH464">
        <v>4.0739999999999998</v>
      </c>
      <c r="AI464">
        <v>3.3433512232376201</v>
      </c>
      <c r="AJ464">
        <v>-47091.8230000002</v>
      </c>
      <c r="AK464">
        <v>0.54098480727125398</v>
      </c>
      <c r="AL464">
        <v>15077570.137499999</v>
      </c>
      <c r="AM464">
        <v>1053.8137385</v>
      </c>
    </row>
    <row r="465" spans="1:39" ht="15" x14ac:dyDescent="0.25">
      <c r="A465" t="s">
        <v>644</v>
      </c>
      <c r="B465">
        <v>879662.15</v>
      </c>
      <c r="C465">
        <v>0.42752991918792899</v>
      </c>
      <c r="D465">
        <v>937460.65</v>
      </c>
      <c r="E465">
        <v>2.4086426912307301E-3</v>
      </c>
      <c r="F465">
        <v>0.69578553975751101</v>
      </c>
      <c r="G465">
        <v>66.894736842105303</v>
      </c>
      <c r="H465">
        <v>39.118499999999997</v>
      </c>
      <c r="I465">
        <v>0.55000000000000004</v>
      </c>
      <c r="J465">
        <v>69.674499999999995</v>
      </c>
      <c r="K465">
        <v>12188.561360505</v>
      </c>
      <c r="L465">
        <v>1425.8122967500001</v>
      </c>
      <c r="M465">
        <v>1694.69489846439</v>
      </c>
      <c r="N465">
        <v>0.30008108158785202</v>
      </c>
      <c r="O465">
        <v>0.14345355452202499</v>
      </c>
      <c r="P465">
        <v>2.6529745245023901E-3</v>
      </c>
      <c r="Q465">
        <v>10254.7076073972</v>
      </c>
      <c r="R465">
        <v>91.288499999999999</v>
      </c>
      <c r="S465">
        <v>61450.376334368499</v>
      </c>
      <c r="T465">
        <v>15.5709645793282</v>
      </c>
      <c r="U465">
        <v>15.6187504094163</v>
      </c>
      <c r="V465">
        <v>13.2865</v>
      </c>
      <c r="W465">
        <v>107.312858672337</v>
      </c>
      <c r="X465">
        <v>0.114813953242868</v>
      </c>
      <c r="Y465">
        <v>0.16579383049254001</v>
      </c>
      <c r="Z465">
        <v>0.28524343237076299</v>
      </c>
      <c r="AA465">
        <v>176.69566363978001</v>
      </c>
      <c r="AB465">
        <v>6.1725078308935801</v>
      </c>
      <c r="AC465">
        <v>1.3707428011646701</v>
      </c>
      <c r="AD465">
        <v>2.9878965057831399</v>
      </c>
      <c r="AE465">
        <v>1.3880688839962101</v>
      </c>
      <c r="AF465">
        <v>149.4</v>
      </c>
      <c r="AG465">
        <v>7.88190725558751E-2</v>
      </c>
      <c r="AH465">
        <v>4.1273684210526298</v>
      </c>
      <c r="AI465">
        <v>3.3710126892590702</v>
      </c>
      <c r="AJ465">
        <v>29631.662</v>
      </c>
      <c r="AK465">
        <v>0.49082742474094698</v>
      </c>
      <c r="AL465">
        <v>17378600.6675</v>
      </c>
      <c r="AM465">
        <v>1425.8122967500001</v>
      </c>
    </row>
    <row r="466" spans="1:39" ht="15" x14ac:dyDescent="0.25">
      <c r="A466" t="s">
        <v>645</v>
      </c>
      <c r="B466">
        <v>1572050.5</v>
      </c>
      <c r="C466">
        <v>0.47261429402880301</v>
      </c>
      <c r="D466">
        <v>1399960.7</v>
      </c>
      <c r="E466">
        <v>1.4155698693450001E-3</v>
      </c>
      <c r="F466">
        <v>0.73544389431242696</v>
      </c>
      <c r="G466">
        <v>131.5</v>
      </c>
      <c r="H466">
        <v>81.915000000000006</v>
      </c>
      <c r="I466">
        <v>3.9175</v>
      </c>
      <c r="J466">
        <v>54.137</v>
      </c>
      <c r="K466">
        <v>11370.750744798799</v>
      </c>
      <c r="L466">
        <v>2678.8145948000001</v>
      </c>
      <c r="M466">
        <v>3208.7064120637301</v>
      </c>
      <c r="N466">
        <v>0.28293821129737001</v>
      </c>
      <c r="O466">
        <v>0.140936257956362</v>
      </c>
      <c r="P466">
        <v>9.2013954223809508E-3</v>
      </c>
      <c r="Q466">
        <v>9492.9635614151102</v>
      </c>
      <c r="R466">
        <v>159.251</v>
      </c>
      <c r="S466">
        <v>66399.056398390007</v>
      </c>
      <c r="T466">
        <v>15.156262755021899</v>
      </c>
      <c r="U466">
        <v>16.821336097104599</v>
      </c>
      <c r="V466">
        <v>16.966000000000001</v>
      </c>
      <c r="W466">
        <v>157.89311533655501</v>
      </c>
      <c r="X466">
        <v>0.113655224522083</v>
      </c>
      <c r="Y466">
        <v>0.165050485574123</v>
      </c>
      <c r="Z466">
        <v>0.28331931883591399</v>
      </c>
      <c r="AA466">
        <v>158.02191044565501</v>
      </c>
      <c r="AB466">
        <v>6.0614184215213696</v>
      </c>
      <c r="AC466">
        <v>1.24416567567044</v>
      </c>
      <c r="AD466">
        <v>2.9963311063675602</v>
      </c>
      <c r="AE466">
        <v>1.31437915311855</v>
      </c>
      <c r="AF466">
        <v>85.45</v>
      </c>
      <c r="AG466">
        <v>5.1844811177891699E-2</v>
      </c>
      <c r="AH466">
        <v>12.002000000000001</v>
      </c>
      <c r="AI466">
        <v>3.39267591295607</v>
      </c>
      <c r="AJ466">
        <v>43391.894999999997</v>
      </c>
      <c r="AK466">
        <v>0.392774683846349</v>
      </c>
      <c r="AL466">
        <v>30460133.048999999</v>
      </c>
      <c r="AM466">
        <v>2678.8145948000001</v>
      </c>
    </row>
    <row r="467" spans="1:39" ht="15" x14ac:dyDescent="0.25">
      <c r="A467" t="s">
        <v>646</v>
      </c>
      <c r="B467">
        <v>622595.94999999995</v>
      </c>
      <c r="C467">
        <v>0.44175938874082799</v>
      </c>
      <c r="D467">
        <v>462725.55</v>
      </c>
      <c r="E467">
        <v>1.5051080131275501E-2</v>
      </c>
      <c r="F467">
        <v>0.67932712235423498</v>
      </c>
      <c r="G467">
        <v>66.150000000000006</v>
      </c>
      <c r="H467">
        <v>32.878500000000003</v>
      </c>
      <c r="I467">
        <v>2.2475000000000001</v>
      </c>
      <c r="J467">
        <v>9.2135000000000407</v>
      </c>
      <c r="K467">
        <v>12447.5666203975</v>
      </c>
      <c r="L467">
        <v>1171.4492889000001</v>
      </c>
      <c r="M467">
        <v>1410.9231496760699</v>
      </c>
      <c r="N467">
        <v>0.36803736366159001</v>
      </c>
      <c r="O467">
        <v>0.150720303066463</v>
      </c>
      <c r="P467">
        <v>1.7810835857514501E-3</v>
      </c>
      <c r="Q467">
        <v>10334.8598889654</v>
      </c>
      <c r="R467">
        <v>78.581000000000003</v>
      </c>
      <c r="S467">
        <v>57987.564239447202</v>
      </c>
      <c r="T467">
        <v>14.6861200544661</v>
      </c>
      <c r="U467">
        <v>14.907538576755201</v>
      </c>
      <c r="V467">
        <v>11.275499999999999</v>
      </c>
      <c r="W467">
        <v>103.89333412265501</v>
      </c>
      <c r="X467">
        <v>0.113705095821548</v>
      </c>
      <c r="Y467">
        <v>0.18566045009794099</v>
      </c>
      <c r="Z467">
        <v>0.30477510139684499</v>
      </c>
      <c r="AA467">
        <v>165.45423846899899</v>
      </c>
      <c r="AB467">
        <v>8.0660435633347696</v>
      </c>
      <c r="AC467">
        <v>1.51743633373534</v>
      </c>
      <c r="AD467">
        <v>3.47075458186344</v>
      </c>
      <c r="AE467">
        <v>1.56371203269001</v>
      </c>
      <c r="AF467">
        <v>129.75</v>
      </c>
      <c r="AG467">
        <v>0.109844587833476</v>
      </c>
      <c r="AH467">
        <v>3.9485000000000001</v>
      </c>
      <c r="AI467">
        <v>3.2704465838801</v>
      </c>
      <c r="AJ467">
        <v>-4727.8475000000299</v>
      </c>
      <c r="AK467">
        <v>0.47359189522394102</v>
      </c>
      <c r="AL467">
        <v>14581693.066</v>
      </c>
      <c r="AM467">
        <v>1171.4492889000001</v>
      </c>
    </row>
    <row r="468" spans="1:39" ht="15" x14ac:dyDescent="0.25">
      <c r="A468" t="s">
        <v>647</v>
      </c>
      <c r="B468">
        <v>599684.75</v>
      </c>
      <c r="C468">
        <v>0.4095739344066</v>
      </c>
      <c r="D468">
        <v>595522.15</v>
      </c>
      <c r="E468">
        <v>6.0665557893386998E-3</v>
      </c>
      <c r="F468">
        <v>0.68558385557315504</v>
      </c>
      <c r="G468">
        <v>42.842105263157897</v>
      </c>
      <c r="H468">
        <v>27.736499999999999</v>
      </c>
      <c r="I468">
        <v>3.13</v>
      </c>
      <c r="J468">
        <v>-13.919</v>
      </c>
      <c r="K468">
        <v>14341.642959459199</v>
      </c>
      <c r="L468">
        <v>1108.40397355</v>
      </c>
      <c r="M468">
        <v>1555.8165157825499</v>
      </c>
      <c r="N468">
        <v>0.97096219828866603</v>
      </c>
      <c r="O468">
        <v>0.18020877001212701</v>
      </c>
      <c r="P468">
        <v>4.3839697582794701E-4</v>
      </c>
      <c r="Q468">
        <v>10217.357819668399</v>
      </c>
      <c r="R468">
        <v>87.170500000000004</v>
      </c>
      <c r="S468">
        <v>57630.998336593198</v>
      </c>
      <c r="T468">
        <v>15.207553013921</v>
      </c>
      <c r="U468">
        <v>12.715356382606499</v>
      </c>
      <c r="V468">
        <v>10.8735</v>
      </c>
      <c r="W468">
        <v>101.93626463880101</v>
      </c>
      <c r="X468">
        <v>0.106258273294458</v>
      </c>
      <c r="Y468">
        <v>0.19939744364256201</v>
      </c>
      <c r="Z468">
        <v>0.308120791067161</v>
      </c>
      <c r="AA468">
        <v>211.999826423755</v>
      </c>
      <c r="AB468">
        <v>6.5339557101209502</v>
      </c>
      <c r="AC468">
        <v>1.27370396258939</v>
      </c>
      <c r="AD468">
        <v>3.4385164169341902</v>
      </c>
      <c r="AE468">
        <v>1.29189603642622</v>
      </c>
      <c r="AF468">
        <v>139.5</v>
      </c>
      <c r="AG468">
        <v>6.5961217949400006E-2</v>
      </c>
      <c r="AH468">
        <v>4.0860000000000003</v>
      </c>
      <c r="AI468">
        <v>3.3834192831754302</v>
      </c>
      <c r="AJ468">
        <v>-53224.762499999997</v>
      </c>
      <c r="AK468">
        <v>0.54643033587810796</v>
      </c>
      <c r="AL468">
        <v>15896334.043500001</v>
      </c>
      <c r="AM468">
        <v>1108.40397355</v>
      </c>
    </row>
    <row r="469" spans="1:39" ht="15" x14ac:dyDescent="0.25">
      <c r="A469" t="s">
        <v>649</v>
      </c>
      <c r="B469">
        <v>764470.75</v>
      </c>
      <c r="C469">
        <v>0.39879357192099402</v>
      </c>
      <c r="D469">
        <v>739275.7</v>
      </c>
      <c r="E469">
        <v>7.6138955872354303E-3</v>
      </c>
      <c r="F469">
        <v>0.68451723107788098</v>
      </c>
      <c r="G469">
        <v>38.3333333333333</v>
      </c>
      <c r="H469">
        <v>30.216999999999999</v>
      </c>
      <c r="I469">
        <v>1.292</v>
      </c>
      <c r="J469">
        <v>4.75199999999995</v>
      </c>
      <c r="K469">
        <v>14268.0088489564</v>
      </c>
      <c r="L469">
        <v>1140.4933083000001</v>
      </c>
      <c r="M469">
        <v>1597.6240652588599</v>
      </c>
      <c r="N469">
        <v>0.97256003163521598</v>
      </c>
      <c r="O469">
        <v>0.17846371387604901</v>
      </c>
      <c r="P469">
        <v>4.2606207898256398E-4</v>
      </c>
      <c r="Q469">
        <v>10185.4804073469</v>
      </c>
      <c r="R469">
        <v>88.483500000000006</v>
      </c>
      <c r="S469">
        <v>57404.916973220999</v>
      </c>
      <c r="T469">
        <v>15.2672532167014</v>
      </c>
      <c r="U469">
        <v>12.889333133296001</v>
      </c>
      <c r="V469">
        <v>11.007999999999999</v>
      </c>
      <c r="W469">
        <v>103.60586012899699</v>
      </c>
      <c r="X469">
        <v>0.10399398876244099</v>
      </c>
      <c r="Y469">
        <v>0.20758230945440501</v>
      </c>
      <c r="Z469">
        <v>0.31410545709114901</v>
      </c>
      <c r="AA469">
        <v>203.53227705123899</v>
      </c>
      <c r="AB469">
        <v>6.5317135174163097</v>
      </c>
      <c r="AC469">
        <v>1.25307476245782</v>
      </c>
      <c r="AD469">
        <v>3.5063520776539798</v>
      </c>
      <c r="AE469">
        <v>1.28806942078706</v>
      </c>
      <c r="AF469">
        <v>117.95</v>
      </c>
      <c r="AG469">
        <v>7.9012339917125599E-2</v>
      </c>
      <c r="AH469">
        <v>4.657</v>
      </c>
      <c r="AI469">
        <v>3.3072107410751101</v>
      </c>
      <c r="AJ469">
        <v>-44480.417000000103</v>
      </c>
      <c r="AK469">
        <v>0.54795075264245297</v>
      </c>
      <c r="AL469">
        <v>16272568.615</v>
      </c>
      <c r="AM469">
        <v>1140.4933083000001</v>
      </c>
    </row>
    <row r="470" spans="1:39" ht="15" x14ac:dyDescent="0.25">
      <c r="A470" t="s">
        <v>650</v>
      </c>
      <c r="B470">
        <v>923947.05</v>
      </c>
      <c r="C470">
        <v>0.34597573586015701</v>
      </c>
      <c r="D470">
        <v>900186.65</v>
      </c>
      <c r="E470">
        <v>6.0691358844483997E-3</v>
      </c>
      <c r="F470">
        <v>0.708042455969629</v>
      </c>
      <c r="G470">
        <v>44.65</v>
      </c>
      <c r="H470">
        <v>37.709000000000003</v>
      </c>
      <c r="I470">
        <v>3.68</v>
      </c>
      <c r="J470">
        <v>0.72999999999998999</v>
      </c>
      <c r="K470">
        <v>13851.6951316167</v>
      </c>
      <c r="L470">
        <v>1442.2577048999999</v>
      </c>
      <c r="M470">
        <v>2037.5221283849201</v>
      </c>
      <c r="N470">
        <v>0.96497999526825096</v>
      </c>
      <c r="O470">
        <v>0.18967195818792101</v>
      </c>
      <c r="P470">
        <v>1.0247982347249701E-3</v>
      </c>
      <c r="Q470">
        <v>9804.9065338670607</v>
      </c>
      <c r="R470">
        <v>105.5235</v>
      </c>
      <c r="S470">
        <v>57882.5895321895</v>
      </c>
      <c r="T470">
        <v>14.7711173340535</v>
      </c>
      <c r="U470">
        <v>13.6676446943098</v>
      </c>
      <c r="V470">
        <v>13.140499999999999</v>
      </c>
      <c r="W470">
        <v>109.75668390852699</v>
      </c>
      <c r="X470">
        <v>0.103344465546965</v>
      </c>
      <c r="Y470">
        <v>0.20785706144969801</v>
      </c>
      <c r="Z470">
        <v>0.313860562115161</v>
      </c>
      <c r="AA470">
        <v>206.89409318890699</v>
      </c>
      <c r="AB470">
        <v>6.3289867092098904</v>
      </c>
      <c r="AC470">
        <v>1.2236396151270801</v>
      </c>
      <c r="AD470">
        <v>3.4748206251051501</v>
      </c>
      <c r="AE470">
        <v>1.32762009456726</v>
      </c>
      <c r="AF470">
        <v>135.9</v>
      </c>
      <c r="AG470">
        <v>0.103186360306652</v>
      </c>
      <c r="AH470">
        <v>5.6135000000000002</v>
      </c>
      <c r="AI470">
        <v>3.2424772361338099</v>
      </c>
      <c r="AJ470">
        <v>-57209.465499999897</v>
      </c>
      <c r="AK470">
        <v>0.52091014255927104</v>
      </c>
      <c r="AL470">
        <v>19977714.0295</v>
      </c>
      <c r="AM470">
        <v>1442.2577048999999</v>
      </c>
    </row>
    <row r="471" spans="1:39" ht="15" x14ac:dyDescent="0.25">
      <c r="A471" t="s">
        <v>651</v>
      </c>
      <c r="B471">
        <v>658167.9</v>
      </c>
      <c r="C471">
        <v>0.40273204928954898</v>
      </c>
      <c r="D471">
        <v>644551.35</v>
      </c>
      <c r="E471">
        <v>7.3402564927477799E-3</v>
      </c>
      <c r="F471">
        <v>0.68568620137324299</v>
      </c>
      <c r="G471">
        <v>38.7222222222222</v>
      </c>
      <c r="H471">
        <v>26.506499999999999</v>
      </c>
      <c r="I471">
        <v>3.03</v>
      </c>
      <c r="J471">
        <v>2.7694999999999901</v>
      </c>
      <c r="K471">
        <v>14457.873085208499</v>
      </c>
      <c r="L471">
        <v>1075.2375239</v>
      </c>
      <c r="M471">
        <v>1511.9777137824001</v>
      </c>
      <c r="N471">
        <v>0.98086517932765804</v>
      </c>
      <c r="O471">
        <v>0.17875110422380999</v>
      </c>
      <c r="P471">
        <v>1.8600541327331899E-4</v>
      </c>
      <c r="Q471">
        <v>10281.6645478924</v>
      </c>
      <c r="R471">
        <v>84.966999999999999</v>
      </c>
      <c r="S471">
        <v>57568.040939423503</v>
      </c>
      <c r="T471">
        <v>15.2123765697271</v>
      </c>
      <c r="U471">
        <v>12.6547662492497</v>
      </c>
      <c r="V471">
        <v>10.5205</v>
      </c>
      <c r="W471">
        <v>102.20403249845501</v>
      </c>
      <c r="X471">
        <v>0.10472061113655701</v>
      </c>
      <c r="Y471">
        <v>0.20759075559097701</v>
      </c>
      <c r="Z471">
        <v>0.31459162100766003</v>
      </c>
      <c r="AA471">
        <v>208.30067312720601</v>
      </c>
      <c r="AB471">
        <v>6.7003302210492599</v>
      </c>
      <c r="AC471">
        <v>1.3081256354010999</v>
      </c>
      <c r="AD471">
        <v>3.58932003320048</v>
      </c>
      <c r="AE471">
        <v>1.2716539765385599</v>
      </c>
      <c r="AF471">
        <v>124.55</v>
      </c>
      <c r="AG471">
        <v>8.4852048119276699E-2</v>
      </c>
      <c r="AH471">
        <v>4.3784999999999998</v>
      </c>
      <c r="AI471">
        <v>3.2330676378982099</v>
      </c>
      <c r="AJ471">
        <v>-31387.700499999999</v>
      </c>
      <c r="AK471">
        <v>0.55991840351152899</v>
      </c>
      <c r="AL471">
        <v>15545647.657</v>
      </c>
      <c r="AM471">
        <v>1075.2375239</v>
      </c>
    </row>
    <row r="472" spans="1:39" ht="15" x14ac:dyDescent="0.25">
      <c r="A472" t="s">
        <v>652</v>
      </c>
      <c r="B472">
        <v>1767744.75</v>
      </c>
      <c r="C472">
        <v>0.35265338181531902</v>
      </c>
      <c r="D472">
        <v>1656252.15</v>
      </c>
      <c r="E472">
        <v>2.6235159518380301E-3</v>
      </c>
      <c r="F472">
        <v>0.78124203082447796</v>
      </c>
      <c r="G472">
        <v>162.31578947368399</v>
      </c>
      <c r="H472">
        <v>85.351500000000001</v>
      </c>
      <c r="I472">
        <v>0.3785</v>
      </c>
      <c r="J472">
        <v>-38.101500000000001</v>
      </c>
      <c r="K472">
        <v>12725.981986278101</v>
      </c>
      <c r="L472">
        <v>4044.1346721999998</v>
      </c>
      <c r="M472">
        <v>4702.8793558142497</v>
      </c>
      <c r="N472">
        <v>0.11857688924071599</v>
      </c>
      <c r="O472">
        <v>0.11542610719886399</v>
      </c>
      <c r="P472">
        <v>1.66205812239766E-2</v>
      </c>
      <c r="Q472">
        <v>10943.420210189401</v>
      </c>
      <c r="R472">
        <v>248.7225</v>
      </c>
      <c r="S472">
        <v>74239.928164922705</v>
      </c>
      <c r="T472">
        <v>15.510056388143401</v>
      </c>
      <c r="U472">
        <v>16.2596253744635</v>
      </c>
      <c r="V472">
        <v>24.427</v>
      </c>
      <c r="W472">
        <v>165.560022606133</v>
      </c>
      <c r="X472">
        <v>0.11608978444809399</v>
      </c>
      <c r="Y472">
        <v>0.153401396256755</v>
      </c>
      <c r="Z472">
        <v>0.274348776627657</v>
      </c>
      <c r="AA472">
        <v>151.580931321093</v>
      </c>
      <c r="AB472">
        <v>7.2230547783842303</v>
      </c>
      <c r="AC472">
        <v>1.2629959942167699</v>
      </c>
      <c r="AD472">
        <v>3.66110668896959</v>
      </c>
      <c r="AE472">
        <v>0.81956364444767205</v>
      </c>
      <c r="AF472">
        <v>33.9</v>
      </c>
      <c r="AG472">
        <v>0.24729788719308399</v>
      </c>
      <c r="AH472">
        <v>44.414210526315799</v>
      </c>
      <c r="AI472">
        <v>3.9182828750030798</v>
      </c>
      <c r="AJ472">
        <v>-50204.506999999998</v>
      </c>
      <c r="AK472">
        <v>0.33064586055475398</v>
      </c>
      <c r="AL472">
        <v>51465584.988499999</v>
      </c>
      <c r="AM472">
        <v>4044.1346721999998</v>
      </c>
    </row>
    <row r="473" spans="1:39" ht="15" x14ac:dyDescent="0.25">
      <c r="A473" t="s">
        <v>653</v>
      </c>
      <c r="B473">
        <v>849814.7</v>
      </c>
      <c r="C473">
        <v>0.39007527168515499</v>
      </c>
      <c r="D473">
        <v>762104.3</v>
      </c>
      <c r="E473">
        <v>9.9348800716376907E-3</v>
      </c>
      <c r="F473">
        <v>0.68706285203248896</v>
      </c>
      <c r="G473">
        <v>98.631578947368396</v>
      </c>
      <c r="H473">
        <v>48.4</v>
      </c>
      <c r="I473">
        <v>0.65</v>
      </c>
      <c r="J473">
        <v>80.637</v>
      </c>
      <c r="K473">
        <v>11713.1969876768</v>
      </c>
      <c r="L473">
        <v>1480.30856915</v>
      </c>
      <c r="M473">
        <v>1756.41866657283</v>
      </c>
      <c r="N473">
        <v>0.29839172812032899</v>
      </c>
      <c r="O473">
        <v>0.140100928598343</v>
      </c>
      <c r="P473">
        <v>2.5044054173980401E-3</v>
      </c>
      <c r="Q473">
        <v>9871.8751986578609</v>
      </c>
      <c r="R473">
        <v>97.123500000000007</v>
      </c>
      <c r="S473">
        <v>58896.789865480598</v>
      </c>
      <c r="T473">
        <v>15.0128444712145</v>
      </c>
      <c r="U473">
        <v>15.2415076593203</v>
      </c>
      <c r="V473">
        <v>12.663500000000001</v>
      </c>
      <c r="W473">
        <v>116.89568990800301</v>
      </c>
      <c r="X473">
        <v>0.115704751723818</v>
      </c>
      <c r="Y473">
        <v>0.17174156979650099</v>
      </c>
      <c r="Z473">
        <v>0.29256182854429902</v>
      </c>
      <c r="AA473">
        <v>177.701261400551</v>
      </c>
      <c r="AB473">
        <v>6.0540293275834101</v>
      </c>
      <c r="AC473">
        <v>1.2311284202747199</v>
      </c>
      <c r="AD473">
        <v>2.9207884009553999</v>
      </c>
      <c r="AE473">
        <v>1.2944072602416801</v>
      </c>
      <c r="AF473">
        <v>94.8</v>
      </c>
      <c r="AG473">
        <v>9.3079839550925997E-2</v>
      </c>
      <c r="AH473">
        <v>6.8964999999999996</v>
      </c>
      <c r="AI473">
        <v>3.1807169666139399</v>
      </c>
      <c r="AJ473">
        <v>32784.703999999998</v>
      </c>
      <c r="AK473">
        <v>0.42998054740328401</v>
      </c>
      <c r="AL473">
        <v>17339145.873</v>
      </c>
      <c r="AM473">
        <v>1480.30856915</v>
      </c>
    </row>
    <row r="474" spans="1:39" ht="15" x14ac:dyDescent="0.25">
      <c r="A474" t="s">
        <v>654</v>
      </c>
      <c r="B474">
        <v>779504.85</v>
      </c>
      <c r="C474">
        <v>0.34137812177520899</v>
      </c>
      <c r="D474">
        <v>681158.55</v>
      </c>
      <c r="E474">
        <v>6.8892715896397101E-3</v>
      </c>
      <c r="F474">
        <v>0.73974028564441996</v>
      </c>
      <c r="G474">
        <v>73.3</v>
      </c>
      <c r="H474">
        <v>70.188000000000002</v>
      </c>
      <c r="I474">
        <v>2.5405000000000002</v>
      </c>
      <c r="J474">
        <v>69.53</v>
      </c>
      <c r="K474">
        <v>11486.788043485099</v>
      </c>
      <c r="L474">
        <v>1939.8284705999999</v>
      </c>
      <c r="M474">
        <v>2306.4589094347398</v>
      </c>
      <c r="N474">
        <v>0.30465515266265097</v>
      </c>
      <c r="O474">
        <v>0.13520950804422099</v>
      </c>
      <c r="P474">
        <v>1.3935657255117299E-2</v>
      </c>
      <c r="Q474">
        <v>9660.8694789021592</v>
      </c>
      <c r="R474">
        <v>119.9365</v>
      </c>
      <c r="S474">
        <v>63458.842062258002</v>
      </c>
      <c r="T474">
        <v>15.7370775368633</v>
      </c>
      <c r="U474">
        <v>16.1737958886578</v>
      </c>
      <c r="V474">
        <v>14.125</v>
      </c>
      <c r="W474">
        <v>137.33298906902701</v>
      </c>
      <c r="X474">
        <v>0.117226258815611</v>
      </c>
      <c r="Y474">
        <v>0.16485267467429099</v>
      </c>
      <c r="Z474">
        <v>0.28679600839119201</v>
      </c>
      <c r="AA474">
        <v>173.509181405042</v>
      </c>
      <c r="AB474">
        <v>6.0346412993954903</v>
      </c>
      <c r="AC474">
        <v>1.19947062947212</v>
      </c>
      <c r="AD474">
        <v>3.3302769402223298</v>
      </c>
      <c r="AE474">
        <v>1.08515775683515</v>
      </c>
      <c r="AF474">
        <v>38.1</v>
      </c>
      <c r="AG474">
        <v>0.118197292499329</v>
      </c>
      <c r="AH474">
        <v>16.899000000000001</v>
      </c>
      <c r="AI474">
        <v>3.5840219492950598</v>
      </c>
      <c r="AJ474">
        <v>-19815.456500000098</v>
      </c>
      <c r="AK474">
        <v>0.36019250013922699</v>
      </c>
      <c r="AL474">
        <v>22282398.482500002</v>
      </c>
      <c r="AM474">
        <v>1939.8284705999999</v>
      </c>
    </row>
    <row r="475" spans="1:39" ht="15" x14ac:dyDescent="0.25">
      <c r="A475" t="s">
        <v>655</v>
      </c>
      <c r="B475">
        <v>853946.8</v>
      </c>
      <c r="C475">
        <v>0.38601545280996102</v>
      </c>
      <c r="D475">
        <v>909995.1</v>
      </c>
      <c r="E475">
        <v>3.6830356514050699E-3</v>
      </c>
      <c r="F475">
        <v>0.68394077641594198</v>
      </c>
      <c r="G475">
        <v>69.349999999999994</v>
      </c>
      <c r="H475">
        <v>41.892000000000003</v>
      </c>
      <c r="I475">
        <v>0.25</v>
      </c>
      <c r="J475">
        <v>95.3</v>
      </c>
      <c r="K475">
        <v>11921.5953227605</v>
      </c>
      <c r="L475">
        <v>1307.5781701999999</v>
      </c>
      <c r="M475">
        <v>1564.88384601139</v>
      </c>
      <c r="N475">
        <v>0.35417712833884701</v>
      </c>
      <c r="O475">
        <v>0.141876371086575</v>
      </c>
      <c r="P475">
        <v>2.3131446508757301E-3</v>
      </c>
      <c r="Q475">
        <v>9961.3896825199299</v>
      </c>
      <c r="R475">
        <v>90.489000000000004</v>
      </c>
      <c r="S475">
        <v>58003.1578755429</v>
      </c>
      <c r="T475">
        <v>14.938832344262799</v>
      </c>
      <c r="U475">
        <v>14.450133941141999</v>
      </c>
      <c r="V475">
        <v>10.057</v>
      </c>
      <c r="W475">
        <v>130.01672170627401</v>
      </c>
      <c r="X475">
        <v>0.10817049085493</v>
      </c>
      <c r="Y475">
        <v>0.185529367219748</v>
      </c>
      <c r="Z475">
        <v>0.299229890271968</v>
      </c>
      <c r="AA475">
        <v>155.40849077414501</v>
      </c>
      <c r="AB475">
        <v>7.3263001445557796</v>
      </c>
      <c r="AC475">
        <v>1.45513511598295</v>
      </c>
      <c r="AD475">
        <v>3.7489744462283201</v>
      </c>
      <c r="AE475">
        <v>1.20804364248041</v>
      </c>
      <c r="AF475">
        <v>76.900000000000006</v>
      </c>
      <c r="AG475">
        <v>0.135977215092525</v>
      </c>
      <c r="AH475">
        <v>8.0355000000000008</v>
      </c>
      <c r="AI475">
        <v>3.35249692018991</v>
      </c>
      <c r="AJ475">
        <v>16861.1165</v>
      </c>
      <c r="AK475">
        <v>0.41143408056432701</v>
      </c>
      <c r="AL475">
        <v>15588417.798</v>
      </c>
      <c r="AM475">
        <v>1307.5781701999999</v>
      </c>
    </row>
    <row r="476" spans="1:39" ht="15" x14ac:dyDescent="0.25">
      <c r="A476" t="s">
        <v>656</v>
      </c>
      <c r="B476">
        <v>240840.1</v>
      </c>
      <c r="C476">
        <v>0.44370942341869901</v>
      </c>
      <c r="D476">
        <v>201050.5</v>
      </c>
      <c r="E476">
        <v>4.3169801059931499E-4</v>
      </c>
      <c r="F476">
        <v>0.70754837094719902</v>
      </c>
      <c r="G476">
        <v>62.7222222222222</v>
      </c>
      <c r="H476">
        <v>39.881</v>
      </c>
      <c r="I476">
        <v>3.2530000000000001</v>
      </c>
      <c r="J476">
        <v>52.448999999999899</v>
      </c>
      <c r="K476">
        <v>11397.8323262996</v>
      </c>
      <c r="L476">
        <v>1366.0369867500001</v>
      </c>
      <c r="M476">
        <v>1590.67471209114</v>
      </c>
      <c r="N476">
        <v>0.25301396038499302</v>
      </c>
      <c r="O476">
        <v>0.12500138214138301</v>
      </c>
      <c r="P476">
        <v>4.2612494071987504E-3</v>
      </c>
      <c r="Q476">
        <v>9788.2115105931898</v>
      </c>
      <c r="R476">
        <v>87.58</v>
      </c>
      <c r="S476">
        <v>61937.150850650803</v>
      </c>
      <c r="T476">
        <v>15.347111212605601</v>
      </c>
      <c r="U476">
        <v>15.5975906228591</v>
      </c>
      <c r="V476">
        <v>9.6344999999999992</v>
      </c>
      <c r="W476">
        <v>141.78597610150999</v>
      </c>
      <c r="X476">
        <v>0.11822008120303901</v>
      </c>
      <c r="Y476">
        <v>0.15643678031202901</v>
      </c>
      <c r="Z476">
        <v>0.280663258423134</v>
      </c>
      <c r="AA476">
        <v>154.78757314109001</v>
      </c>
      <c r="AB476">
        <v>7.0839266964946797</v>
      </c>
      <c r="AC476">
        <v>1.2827213625446401</v>
      </c>
      <c r="AD476">
        <v>3.3379865407430001</v>
      </c>
      <c r="AE476">
        <v>1.11429324203701</v>
      </c>
      <c r="AF476">
        <v>46.05</v>
      </c>
      <c r="AG476">
        <v>0.131640639911735</v>
      </c>
      <c r="AH476">
        <v>8.6059999999999999</v>
      </c>
      <c r="AI476">
        <v>3.27245765842199</v>
      </c>
      <c r="AJ476">
        <v>37716.395499999999</v>
      </c>
      <c r="AK476">
        <v>0.428436422788535</v>
      </c>
      <c r="AL476">
        <v>15569860.5265</v>
      </c>
      <c r="AM476">
        <v>1366.0369867500001</v>
      </c>
    </row>
    <row r="477" spans="1:39" ht="15" x14ac:dyDescent="0.25">
      <c r="A477" t="s">
        <v>657</v>
      </c>
      <c r="B477">
        <v>957292.25</v>
      </c>
      <c r="C477">
        <v>0.35056798431039299</v>
      </c>
      <c r="D477">
        <v>823655.9</v>
      </c>
      <c r="E477">
        <v>1.4616515067692201E-2</v>
      </c>
      <c r="F477">
        <v>0.66465150558005803</v>
      </c>
      <c r="G477">
        <v>73.849999999999994</v>
      </c>
      <c r="H477">
        <v>41.618499999999997</v>
      </c>
      <c r="I477">
        <v>1.85</v>
      </c>
      <c r="J477">
        <v>37.801000000000002</v>
      </c>
      <c r="K477">
        <v>12290.4441153554</v>
      </c>
      <c r="L477">
        <v>1359.2834298499999</v>
      </c>
      <c r="M477">
        <v>1636.9751557731399</v>
      </c>
      <c r="N477">
        <v>0.36510498417888199</v>
      </c>
      <c r="O477">
        <v>0.14435486620450699</v>
      </c>
      <c r="P477">
        <v>1.3468506713143901E-3</v>
      </c>
      <c r="Q477">
        <v>10205.528759909401</v>
      </c>
      <c r="R477">
        <v>93.011499999999998</v>
      </c>
      <c r="S477">
        <v>58639.223407858102</v>
      </c>
      <c r="T477">
        <v>15.209409589136801</v>
      </c>
      <c r="U477">
        <v>14.6141437333018</v>
      </c>
      <c r="V477">
        <v>11.7865</v>
      </c>
      <c r="W477">
        <v>115.325451139015</v>
      </c>
      <c r="X477">
        <v>0.113597651344803</v>
      </c>
      <c r="Y477">
        <v>0.17983017752101699</v>
      </c>
      <c r="Z477">
        <v>0.29654842495841499</v>
      </c>
      <c r="AA477">
        <v>167.551957890881</v>
      </c>
      <c r="AB477">
        <v>7.6708457387159497</v>
      </c>
      <c r="AC477">
        <v>1.3768184167242601</v>
      </c>
      <c r="AD477">
        <v>3.4569128862887699</v>
      </c>
      <c r="AE477">
        <v>1.37227858677082</v>
      </c>
      <c r="AF477">
        <v>103.9</v>
      </c>
      <c r="AG477">
        <v>0.112078205782602</v>
      </c>
      <c r="AH477">
        <v>5.5119999999999996</v>
      </c>
      <c r="AI477">
        <v>2.9291698231091599</v>
      </c>
      <c r="AJ477">
        <v>79926.494999999995</v>
      </c>
      <c r="AK477">
        <v>0.476126887650141</v>
      </c>
      <c r="AL477">
        <v>16706197.031500001</v>
      </c>
      <c r="AM477">
        <v>1359.2834298499999</v>
      </c>
    </row>
    <row r="478" spans="1:39" ht="15" x14ac:dyDescent="0.25">
      <c r="A478" t="s">
        <v>658</v>
      </c>
      <c r="B478">
        <v>1411302.7</v>
      </c>
      <c r="C478">
        <v>0.47671981274122699</v>
      </c>
      <c r="D478">
        <v>1415509.15</v>
      </c>
      <c r="E478">
        <v>1.4096000507948E-3</v>
      </c>
      <c r="F478">
        <v>0.74463095404074797</v>
      </c>
      <c r="G478">
        <v>98.947368421052602</v>
      </c>
      <c r="H478">
        <v>74.537999999999997</v>
      </c>
      <c r="I478">
        <v>7.2050000000000001</v>
      </c>
      <c r="J478">
        <v>-3.8250000000000499</v>
      </c>
      <c r="K478">
        <v>12448.222363692999</v>
      </c>
      <c r="L478">
        <v>2494.0253063</v>
      </c>
      <c r="M478">
        <v>2991.7863911990198</v>
      </c>
      <c r="N478">
        <v>0.30803943787553101</v>
      </c>
      <c r="O478">
        <v>0.13589659230556</v>
      </c>
      <c r="P478">
        <v>2.3385886443360801E-2</v>
      </c>
      <c r="Q478">
        <v>10377.1384497333</v>
      </c>
      <c r="R478">
        <v>160.17150000000001</v>
      </c>
      <c r="S478">
        <v>67772.814767296295</v>
      </c>
      <c r="T478">
        <v>15.707850647587099</v>
      </c>
      <c r="U478">
        <v>15.5709680330146</v>
      </c>
      <c r="V478">
        <v>17.727499999999999</v>
      </c>
      <c r="W478">
        <v>140.686803345085</v>
      </c>
      <c r="X478">
        <v>0.117431708591822</v>
      </c>
      <c r="Y478">
        <v>0.161665107968575</v>
      </c>
      <c r="Z478">
        <v>0.28384507006916099</v>
      </c>
      <c r="AA478">
        <v>173.69711482305701</v>
      </c>
      <c r="AB478">
        <v>6.2205448932953198</v>
      </c>
      <c r="AC478">
        <v>1.1515929513740599</v>
      </c>
      <c r="AD478">
        <v>3.0108417204325901</v>
      </c>
      <c r="AE478">
        <v>1.0001519747355601</v>
      </c>
      <c r="AF478">
        <v>29.9</v>
      </c>
      <c r="AG478">
        <v>0.17174175943648401</v>
      </c>
      <c r="AH478">
        <v>29.424499999999998</v>
      </c>
      <c r="AI478">
        <v>3.2086505441131101</v>
      </c>
      <c r="AJ478">
        <v>34467.817500000099</v>
      </c>
      <c r="AK478">
        <v>0.42922490604793001</v>
      </c>
      <c r="AL478">
        <v>31046181.593499999</v>
      </c>
      <c r="AM478">
        <v>2494.0253063</v>
      </c>
    </row>
    <row r="479" spans="1:39" ht="15" x14ac:dyDescent="0.25">
      <c r="A479" t="s">
        <v>659</v>
      </c>
      <c r="B479">
        <v>753191.55</v>
      </c>
      <c r="C479">
        <v>0.46062162261235701</v>
      </c>
      <c r="D479">
        <v>725262.7</v>
      </c>
      <c r="E479">
        <v>2.4545334898426001E-3</v>
      </c>
      <c r="F479">
        <v>0.67571804409339797</v>
      </c>
      <c r="G479">
        <v>69.55</v>
      </c>
      <c r="H479">
        <v>34.5075</v>
      </c>
      <c r="I479">
        <v>0.59899999999999998</v>
      </c>
      <c r="J479">
        <v>34.49</v>
      </c>
      <c r="K479">
        <v>12319.171050220801</v>
      </c>
      <c r="L479">
        <v>1000.48594595</v>
      </c>
      <c r="M479">
        <v>1199.25971901652</v>
      </c>
      <c r="N479">
        <v>0.30518711190897602</v>
      </c>
      <c r="O479">
        <v>0.14903321516267601</v>
      </c>
      <c r="P479">
        <v>1.9377656006543101E-3</v>
      </c>
      <c r="Q479">
        <v>10277.3046622524</v>
      </c>
      <c r="R479">
        <v>70.026499999999999</v>
      </c>
      <c r="S479">
        <v>57251.832477704898</v>
      </c>
      <c r="T479">
        <v>15.0071758548549</v>
      </c>
      <c r="U479">
        <v>14.287247626969799</v>
      </c>
      <c r="V479">
        <v>10.077</v>
      </c>
      <c r="W479">
        <v>99.284106971320796</v>
      </c>
      <c r="X479">
        <v>0.112350006583079</v>
      </c>
      <c r="Y479">
        <v>0.18392466529463</v>
      </c>
      <c r="Z479">
        <v>0.30136875843737398</v>
      </c>
      <c r="AA479">
        <v>181.67841411046101</v>
      </c>
      <c r="AB479">
        <v>6.57596231597977</v>
      </c>
      <c r="AC479">
        <v>1.29719380667636</v>
      </c>
      <c r="AD479">
        <v>3.1801176810713998</v>
      </c>
      <c r="AE479">
        <v>1.4040070010461001</v>
      </c>
      <c r="AF479">
        <v>79.650000000000006</v>
      </c>
      <c r="AG479">
        <v>7.2176210049345199E-2</v>
      </c>
      <c r="AH479">
        <v>4.8094999999999999</v>
      </c>
      <c r="AI479">
        <v>3.1117384156344001</v>
      </c>
      <c r="AJ479">
        <v>54768.633999999998</v>
      </c>
      <c r="AK479">
        <v>0.50837934400560603</v>
      </c>
      <c r="AL479">
        <v>12325157.501499999</v>
      </c>
      <c r="AM479">
        <v>1000.48594595</v>
      </c>
    </row>
    <row r="480" spans="1:39" ht="15" x14ac:dyDescent="0.25">
      <c r="A480" t="s">
        <v>660</v>
      </c>
      <c r="B480">
        <v>942479.7</v>
      </c>
      <c r="C480">
        <v>0.58613478988518697</v>
      </c>
      <c r="D480">
        <v>808703.1</v>
      </c>
      <c r="E480">
        <v>4.3615465984472397E-3</v>
      </c>
      <c r="F480">
        <v>0.64881081446739897</v>
      </c>
      <c r="G480">
        <v>65.157894736842096</v>
      </c>
      <c r="H480">
        <v>36.317</v>
      </c>
      <c r="I480">
        <v>2.4405000000000001</v>
      </c>
      <c r="J480">
        <v>13.9565</v>
      </c>
      <c r="K480">
        <v>12157.0793588296</v>
      </c>
      <c r="L480">
        <v>1056.0801892500001</v>
      </c>
      <c r="M480">
        <v>1294.1219760030201</v>
      </c>
      <c r="N480">
        <v>0.37594087498408202</v>
      </c>
      <c r="O480">
        <v>0.15784706412150901</v>
      </c>
      <c r="P480">
        <v>4.5919122897702799E-3</v>
      </c>
      <c r="Q480">
        <v>9920.8968768566901</v>
      </c>
      <c r="R480">
        <v>75.222999999999999</v>
      </c>
      <c r="S480">
        <v>56693.1477673052</v>
      </c>
      <c r="T480">
        <v>14.9661672626723</v>
      </c>
      <c r="U480">
        <v>14.039325595230199</v>
      </c>
      <c r="V480">
        <v>10.504</v>
      </c>
      <c r="W480">
        <v>100.540764399276</v>
      </c>
      <c r="X480">
        <v>0.111690035608058</v>
      </c>
      <c r="Y480">
        <v>0.187844620225665</v>
      </c>
      <c r="Z480">
        <v>0.30438701197874701</v>
      </c>
      <c r="AA480">
        <v>175.186649539738</v>
      </c>
      <c r="AB480">
        <v>6.3252718984774701</v>
      </c>
      <c r="AC480">
        <v>1.3355076626462801</v>
      </c>
      <c r="AD480">
        <v>3.3726202285646001</v>
      </c>
      <c r="AE480">
        <v>1.53049818987178</v>
      </c>
      <c r="AF480">
        <v>113.8</v>
      </c>
      <c r="AG480">
        <v>7.84845924406644E-2</v>
      </c>
      <c r="AH480">
        <v>4.6725000000000003</v>
      </c>
      <c r="AI480">
        <v>3.11466659238287</v>
      </c>
      <c r="AJ480">
        <v>23288.318499999899</v>
      </c>
      <c r="AK480">
        <v>0.46111502649271402</v>
      </c>
      <c r="AL480">
        <v>12838850.67</v>
      </c>
      <c r="AM480">
        <v>1056.0801892500001</v>
      </c>
    </row>
    <row r="481" spans="1:39" ht="15" x14ac:dyDescent="0.25">
      <c r="A481" t="s">
        <v>661</v>
      </c>
      <c r="B481">
        <v>910574.8</v>
      </c>
      <c r="C481">
        <v>0.35065097830519798</v>
      </c>
      <c r="D481">
        <v>892467.25</v>
      </c>
      <c r="E481">
        <v>1.00934138303018E-2</v>
      </c>
      <c r="F481">
        <v>0.673636478892781</v>
      </c>
      <c r="G481">
        <v>63.85</v>
      </c>
      <c r="H481">
        <v>38.991</v>
      </c>
      <c r="I481">
        <v>0.9</v>
      </c>
      <c r="J481">
        <v>52.831000000000003</v>
      </c>
      <c r="K481">
        <v>12638.014849278399</v>
      </c>
      <c r="L481">
        <v>1259.5739138500001</v>
      </c>
      <c r="M481">
        <v>1516.63997262568</v>
      </c>
      <c r="N481">
        <v>0.37413138988373801</v>
      </c>
      <c r="O481">
        <v>0.14556918064423799</v>
      </c>
      <c r="P481">
        <v>7.1472121651703897E-4</v>
      </c>
      <c r="Q481">
        <v>10495.908135297999</v>
      </c>
      <c r="R481">
        <v>87.293999999999997</v>
      </c>
      <c r="S481">
        <v>58346.469648544</v>
      </c>
      <c r="T481">
        <v>15.2874195248242</v>
      </c>
      <c r="U481">
        <v>14.4291006695764</v>
      </c>
      <c r="V481">
        <v>11.236499999999999</v>
      </c>
      <c r="W481">
        <v>112.09664164553</v>
      </c>
      <c r="X481">
        <v>0.106559225338361</v>
      </c>
      <c r="Y481">
        <v>0.17841656209072701</v>
      </c>
      <c r="Z481">
        <v>0.31248097591810098</v>
      </c>
      <c r="AA481">
        <v>148.981173662467</v>
      </c>
      <c r="AB481">
        <v>9.4965977352855901</v>
      </c>
      <c r="AC481">
        <v>1.6725393492663001</v>
      </c>
      <c r="AD481">
        <v>4.1354832888184996</v>
      </c>
      <c r="AE481">
        <v>1.3814252957239901</v>
      </c>
      <c r="AF481">
        <v>107.35</v>
      </c>
      <c r="AG481">
        <v>9.22115668663257E-2</v>
      </c>
      <c r="AH481">
        <v>4.7009999999999996</v>
      </c>
      <c r="AI481">
        <v>3.2667431801076598</v>
      </c>
      <c r="AJ481">
        <v>50499.969000000201</v>
      </c>
      <c r="AK481">
        <v>0.48331665880153601</v>
      </c>
      <c r="AL481">
        <v>15918513.827</v>
      </c>
      <c r="AM481">
        <v>1259.5739138500001</v>
      </c>
    </row>
    <row r="482" spans="1:39" ht="15" x14ac:dyDescent="0.25">
      <c r="A482" t="s">
        <v>662</v>
      </c>
      <c r="B482">
        <v>596197</v>
      </c>
      <c r="C482">
        <v>0.49616654305836599</v>
      </c>
      <c r="D482">
        <v>598338.15</v>
      </c>
      <c r="E482">
        <v>3.8078590079203101E-3</v>
      </c>
      <c r="F482">
        <v>0.64573456294349196</v>
      </c>
      <c r="G482">
        <v>47</v>
      </c>
      <c r="H482">
        <v>28.768999999999998</v>
      </c>
      <c r="I482">
        <v>0.4</v>
      </c>
      <c r="J482">
        <v>32.716999999999999</v>
      </c>
      <c r="K482">
        <v>13295.573674712299</v>
      </c>
      <c r="L482">
        <v>818.04359365000005</v>
      </c>
      <c r="M482">
        <v>974.935424845429</v>
      </c>
      <c r="N482">
        <v>0.35343779383437501</v>
      </c>
      <c r="O482">
        <v>0.14577291641381701</v>
      </c>
      <c r="P482">
        <v>8.14501580566225E-4</v>
      </c>
      <c r="Q482">
        <v>11155.978735950001</v>
      </c>
      <c r="R482">
        <v>59.07</v>
      </c>
      <c r="S482">
        <v>57632.214787540201</v>
      </c>
      <c r="T482">
        <v>14.397325207381099</v>
      </c>
      <c r="U482">
        <v>13.8487149762993</v>
      </c>
      <c r="V482">
        <v>7.6224999999999996</v>
      </c>
      <c r="W482">
        <v>107.319592476222</v>
      </c>
      <c r="X482">
        <v>0.111776572224558</v>
      </c>
      <c r="Y482">
        <v>0.183912731904395</v>
      </c>
      <c r="Z482">
        <v>0.301223892737706</v>
      </c>
      <c r="AA482">
        <v>182.00613164840999</v>
      </c>
      <c r="AB482">
        <v>7.1292284686002603</v>
      </c>
      <c r="AC482">
        <v>1.3778253288776601</v>
      </c>
      <c r="AD482">
        <v>3.5470435079298999</v>
      </c>
      <c r="AE482">
        <v>1.52301036237246</v>
      </c>
      <c r="AF482">
        <v>81.05</v>
      </c>
      <c r="AG482">
        <v>0.12854261319898799</v>
      </c>
      <c r="AH482">
        <v>4.4260000000000002</v>
      </c>
      <c r="AI482">
        <v>3.0479812028726001</v>
      </c>
      <c r="AJ482">
        <v>22965.515499999899</v>
      </c>
      <c r="AK482">
        <v>0.50697447598332201</v>
      </c>
      <c r="AL482">
        <v>10876358.8685</v>
      </c>
      <c r="AM482">
        <v>818.04359365000005</v>
      </c>
    </row>
    <row r="483" spans="1:39" ht="15" x14ac:dyDescent="0.25">
      <c r="A483" t="s">
        <v>663</v>
      </c>
      <c r="B483">
        <v>335330.8</v>
      </c>
      <c r="C483">
        <v>0.50409616202368401</v>
      </c>
      <c r="D483">
        <v>325629.90000000002</v>
      </c>
      <c r="E483">
        <v>3.0320808059400798E-3</v>
      </c>
      <c r="F483">
        <v>0.69546658416679197</v>
      </c>
      <c r="G483">
        <v>56.65</v>
      </c>
      <c r="H483">
        <v>22.163</v>
      </c>
      <c r="I483">
        <v>0.9</v>
      </c>
      <c r="J483">
        <v>43.160499999999999</v>
      </c>
      <c r="K483">
        <v>12834.530489623899</v>
      </c>
      <c r="L483">
        <v>878.06289370000002</v>
      </c>
      <c r="M483">
        <v>1038.95320531692</v>
      </c>
      <c r="N483">
        <v>0.27996873693650298</v>
      </c>
      <c r="O483">
        <v>0.14929971154753099</v>
      </c>
      <c r="P483">
        <v>2.65365746203153E-3</v>
      </c>
      <c r="Q483">
        <v>10846.999579314501</v>
      </c>
      <c r="R483">
        <v>63.8245</v>
      </c>
      <c r="S483">
        <v>59595.892697945099</v>
      </c>
      <c r="T483">
        <v>15.3162186934484</v>
      </c>
      <c r="U483">
        <v>13.7574582440912</v>
      </c>
      <c r="V483">
        <v>9.7155000000000005</v>
      </c>
      <c r="W483">
        <v>90.377530101384394</v>
      </c>
      <c r="X483">
        <v>0.115645528424691</v>
      </c>
      <c r="Y483">
        <v>0.173624165278357</v>
      </c>
      <c r="Z483">
        <v>0.29540392164783302</v>
      </c>
      <c r="AA483">
        <v>193.25153268346099</v>
      </c>
      <c r="AB483">
        <v>6.75322435130564</v>
      </c>
      <c r="AC483">
        <v>1.26928792718358</v>
      </c>
      <c r="AD483">
        <v>2.8070446321757099</v>
      </c>
      <c r="AE483">
        <v>1.28916321543324</v>
      </c>
      <c r="AF483">
        <v>91.5</v>
      </c>
      <c r="AG483">
        <v>9.7774566279504496E-2</v>
      </c>
      <c r="AH483">
        <v>3.5889473684210502</v>
      </c>
      <c r="AI483">
        <v>3.6132969088603999</v>
      </c>
      <c r="AJ483">
        <v>5778.9355000000196</v>
      </c>
      <c r="AK483">
        <v>0.47804503996558201</v>
      </c>
      <c r="AL483">
        <v>11269524.981000001</v>
      </c>
      <c r="AM483">
        <v>878.06289370000002</v>
      </c>
    </row>
    <row r="484" spans="1:39" ht="15" x14ac:dyDescent="0.25">
      <c r="A484" t="s">
        <v>665</v>
      </c>
      <c r="B484">
        <v>329198.90000000002</v>
      </c>
      <c r="C484">
        <v>0.65709317731584804</v>
      </c>
      <c r="D484">
        <v>661965</v>
      </c>
      <c r="E484">
        <v>1.9600093722642398E-3</v>
      </c>
      <c r="F484">
        <v>0.64853253905050401</v>
      </c>
      <c r="G484">
        <v>35.6</v>
      </c>
      <c r="H484">
        <v>15.5725</v>
      </c>
      <c r="I484">
        <v>0.67500000000000004</v>
      </c>
      <c r="J484">
        <v>46.108499999999999</v>
      </c>
      <c r="K484">
        <v>13944.7125982372</v>
      </c>
      <c r="L484">
        <v>582.46803924999995</v>
      </c>
      <c r="M484">
        <v>685.53062085696695</v>
      </c>
      <c r="N484">
        <v>0.33835500674640701</v>
      </c>
      <c r="O484">
        <v>0.14579758111595001</v>
      </c>
      <c r="P484">
        <v>1.08308543557568E-3</v>
      </c>
      <c r="Q484">
        <v>11848.266376265499</v>
      </c>
      <c r="R484">
        <v>45.517499999999998</v>
      </c>
      <c r="S484">
        <v>57490.3299060801</v>
      </c>
      <c r="T484">
        <v>15.7785467128028</v>
      </c>
      <c r="U484">
        <v>12.796573609051499</v>
      </c>
      <c r="V484">
        <v>8.2814999999999994</v>
      </c>
      <c r="W484">
        <v>70.333639950492099</v>
      </c>
      <c r="X484">
        <v>0.112966754470554</v>
      </c>
      <c r="Y484">
        <v>0.176310360277662</v>
      </c>
      <c r="Z484">
        <v>0.29416989125432902</v>
      </c>
      <c r="AA484">
        <v>221.90178909460201</v>
      </c>
      <c r="AB484">
        <v>6.4266649464954497</v>
      </c>
      <c r="AC484">
        <v>1.1675511080404199</v>
      </c>
      <c r="AD484">
        <v>2.8083044733993701</v>
      </c>
      <c r="AE484">
        <v>1.3172028716364399</v>
      </c>
      <c r="AF484">
        <v>74.599999999999994</v>
      </c>
      <c r="AG484">
        <v>0.12285465476120599</v>
      </c>
      <c r="AH484">
        <v>3.137</v>
      </c>
      <c r="AI484">
        <v>3.3212649440406201</v>
      </c>
      <c r="AJ484">
        <v>11772.770500000001</v>
      </c>
      <c r="AK484">
        <v>0.51360996437520701</v>
      </c>
      <c r="AL484">
        <v>8122349.4050000003</v>
      </c>
      <c r="AM484">
        <v>582.46803924999995</v>
      </c>
    </row>
    <row r="485" spans="1:39" ht="15" x14ac:dyDescent="0.25">
      <c r="A485" t="s">
        <v>666</v>
      </c>
      <c r="B485">
        <v>119323.1</v>
      </c>
      <c r="C485">
        <v>0.63627565527553198</v>
      </c>
      <c r="D485">
        <v>103930.55</v>
      </c>
      <c r="E485">
        <v>2.0806016480649798E-3</v>
      </c>
      <c r="F485">
        <v>0.69778647544212702</v>
      </c>
      <c r="G485">
        <v>26.4</v>
      </c>
      <c r="H485">
        <v>11.8431578947368</v>
      </c>
      <c r="I485">
        <v>0</v>
      </c>
      <c r="J485">
        <v>64.141000000000005</v>
      </c>
      <c r="K485">
        <v>13056.205308483601</v>
      </c>
      <c r="L485">
        <v>574.86554245000002</v>
      </c>
      <c r="M485">
        <v>654.103961789256</v>
      </c>
      <c r="N485">
        <v>0.17150603179277399</v>
      </c>
      <c r="O485">
        <v>0.123974427735332</v>
      </c>
      <c r="P485">
        <v>1.9554790068110101E-3</v>
      </c>
      <c r="Q485">
        <v>11474.5712997504</v>
      </c>
      <c r="R485">
        <v>41.582000000000001</v>
      </c>
      <c r="S485">
        <v>58974.8719878794</v>
      </c>
      <c r="T485">
        <v>16.9640709922563</v>
      </c>
      <c r="U485">
        <v>13.824865144774201</v>
      </c>
      <c r="V485">
        <v>5.8659999999999997</v>
      </c>
      <c r="W485">
        <v>97.999581051824094</v>
      </c>
      <c r="X485">
        <v>0.111187876155981</v>
      </c>
      <c r="Y485">
        <v>0.18284914312402101</v>
      </c>
      <c r="Z485">
        <v>0.29901173322055502</v>
      </c>
      <c r="AA485">
        <v>200.67440380640599</v>
      </c>
      <c r="AB485">
        <v>6.0431663181947401</v>
      </c>
      <c r="AC485">
        <v>1.1208148608539501</v>
      </c>
      <c r="AD485">
        <v>3.1097849789529901</v>
      </c>
      <c r="AE485">
        <v>1.3308212989757899</v>
      </c>
      <c r="AF485">
        <v>54.15</v>
      </c>
      <c r="AG485">
        <v>8.8857493331052903E-2</v>
      </c>
      <c r="AH485">
        <v>3.9790000000000001</v>
      </c>
      <c r="AI485">
        <v>3.5197212351793201</v>
      </c>
      <c r="AJ485">
        <v>24542.812999999998</v>
      </c>
      <c r="AK485">
        <v>0.61008614032646502</v>
      </c>
      <c r="AL485">
        <v>7505562.5470000003</v>
      </c>
      <c r="AM485">
        <v>574.86554245000002</v>
      </c>
    </row>
    <row r="486" spans="1:39" ht="15" x14ac:dyDescent="0.25">
      <c r="A486" t="s">
        <v>667</v>
      </c>
      <c r="B486">
        <v>220978.636363636</v>
      </c>
      <c r="C486">
        <v>0.74876409937038801</v>
      </c>
      <c r="D486">
        <v>288564.818181818</v>
      </c>
      <c r="E486">
        <v>3.5493256672010902E-4</v>
      </c>
      <c r="F486">
        <v>0.75834304347694803</v>
      </c>
      <c r="G486">
        <v>25.636363636363601</v>
      </c>
      <c r="H486">
        <v>7.9610000000000003</v>
      </c>
      <c r="I486">
        <v>0</v>
      </c>
      <c r="J486">
        <v>47.0327272727273</v>
      </c>
      <c r="K486">
        <v>11672.3621305941</v>
      </c>
      <c r="L486">
        <v>713.08281045454498</v>
      </c>
      <c r="M486">
        <v>795.18116523326705</v>
      </c>
      <c r="N486">
        <v>0.106016399473604</v>
      </c>
      <c r="O486">
        <v>0.105642754103104</v>
      </c>
      <c r="P486">
        <v>1.6773549754166199E-3</v>
      </c>
      <c r="Q486">
        <v>10467.250931786901</v>
      </c>
      <c r="R486">
        <v>45.236363636363599</v>
      </c>
      <c r="S486">
        <v>62835.898151125402</v>
      </c>
      <c r="T486">
        <v>17.516077170418001</v>
      </c>
      <c r="U486">
        <v>15.7634865655145</v>
      </c>
      <c r="V486">
        <v>6.6636363636363596</v>
      </c>
      <c r="W486">
        <v>107.011062960437</v>
      </c>
      <c r="X486">
        <v>0.10955448349183999</v>
      </c>
      <c r="Y486">
        <v>0.19667968622037099</v>
      </c>
      <c r="Z486">
        <v>0.30911476840707902</v>
      </c>
      <c r="AA486">
        <v>190.43204546644199</v>
      </c>
      <c r="AB486">
        <v>5.6514147852492904</v>
      </c>
      <c r="AC486">
        <v>1.1344094188248</v>
      </c>
      <c r="AD486">
        <v>3.0580392399707601</v>
      </c>
      <c r="AE486">
        <v>1.3840294768355299</v>
      </c>
      <c r="AF486">
        <v>53.272727272727302</v>
      </c>
      <c r="AG486">
        <v>5.7272189510659099E-2</v>
      </c>
      <c r="AH486">
        <v>5.2436363636363597</v>
      </c>
      <c r="AI486">
        <v>3.7104355917705001</v>
      </c>
      <c r="AJ486">
        <v>43924.848181818197</v>
      </c>
      <c r="AK486">
        <v>0.63856892716607006</v>
      </c>
      <c r="AL486">
        <v>8323360.7927272702</v>
      </c>
      <c r="AM486">
        <v>713.08281045454498</v>
      </c>
    </row>
    <row r="487" spans="1:39" ht="15" x14ac:dyDescent="0.25">
      <c r="A487" t="s">
        <v>668</v>
      </c>
      <c r="B487">
        <v>545238.80000000005</v>
      </c>
      <c r="C487">
        <v>0.66056148508919399</v>
      </c>
      <c r="D487">
        <v>539909.30000000005</v>
      </c>
      <c r="E487">
        <v>3.5420757750487101E-3</v>
      </c>
      <c r="F487">
        <v>0.68850612890985197</v>
      </c>
      <c r="G487">
        <v>34</v>
      </c>
      <c r="H487">
        <v>14.201499999999999</v>
      </c>
      <c r="I487">
        <v>0.05</v>
      </c>
      <c r="J487">
        <v>50.436999999999998</v>
      </c>
      <c r="K487">
        <v>13276.732996101</v>
      </c>
      <c r="L487">
        <v>723.29661214999999</v>
      </c>
      <c r="M487">
        <v>857.98687003605903</v>
      </c>
      <c r="N487">
        <v>0.319887049743317</v>
      </c>
      <c r="O487">
        <v>0.145736507995892</v>
      </c>
      <c r="P487">
        <v>5.3452836430515601E-3</v>
      </c>
      <c r="Q487">
        <v>11192.497614906901</v>
      </c>
      <c r="R487">
        <v>55.753</v>
      </c>
      <c r="S487">
        <v>59304.861469338</v>
      </c>
      <c r="T487">
        <v>15.914838663390301</v>
      </c>
      <c r="U487">
        <v>12.9732321516331</v>
      </c>
      <c r="V487">
        <v>8.4254999999999995</v>
      </c>
      <c r="W487">
        <v>85.846135202658601</v>
      </c>
      <c r="X487">
        <v>0.118041816989492</v>
      </c>
      <c r="Y487">
        <v>0.162040237667675</v>
      </c>
      <c r="Z487">
        <v>0.28823818874769702</v>
      </c>
      <c r="AA487">
        <v>205.73910827213899</v>
      </c>
      <c r="AB487">
        <v>6.1840865490584003</v>
      </c>
      <c r="AC487">
        <v>1.3283463118169201</v>
      </c>
      <c r="AD487">
        <v>2.96379364950299</v>
      </c>
      <c r="AE487">
        <v>1.1566089042857499</v>
      </c>
      <c r="AF487">
        <v>85.4</v>
      </c>
      <c r="AG487">
        <v>8.1412824547273305E-2</v>
      </c>
      <c r="AH487">
        <v>2.54052631578947</v>
      </c>
      <c r="AI487">
        <v>3.5844596837518998</v>
      </c>
      <c r="AJ487">
        <v>21880.724999999999</v>
      </c>
      <c r="AK487">
        <v>0.50700961012835699</v>
      </c>
      <c r="AL487">
        <v>9603015.9965000004</v>
      </c>
      <c r="AM487">
        <v>723.29661214999999</v>
      </c>
    </row>
    <row r="488" spans="1:39" ht="15" x14ac:dyDescent="0.25">
      <c r="A488" t="s">
        <v>669</v>
      </c>
      <c r="B488">
        <v>211311.2</v>
      </c>
      <c r="C488">
        <v>0.59381730878834704</v>
      </c>
      <c r="D488">
        <v>238424.05</v>
      </c>
      <c r="E488">
        <v>9.7155763334228504E-4</v>
      </c>
      <c r="F488">
        <v>0.70568835550334097</v>
      </c>
      <c r="G488">
        <v>30.25</v>
      </c>
      <c r="H488">
        <v>11.143157894736801</v>
      </c>
      <c r="I488">
        <v>0.1</v>
      </c>
      <c r="J488">
        <v>66.518000000000001</v>
      </c>
      <c r="K488">
        <v>12756.766493110101</v>
      </c>
      <c r="L488">
        <v>593.83768069999996</v>
      </c>
      <c r="M488">
        <v>677.86736314896302</v>
      </c>
      <c r="N488">
        <v>0.16422249104341799</v>
      </c>
      <c r="O488">
        <v>0.123396070309352</v>
      </c>
      <c r="P488">
        <v>2.6398417462363002E-3</v>
      </c>
      <c r="Q488">
        <v>11175.414305697001</v>
      </c>
      <c r="R488">
        <v>41.841000000000001</v>
      </c>
      <c r="S488">
        <v>59289.916373891603</v>
      </c>
      <c r="T488">
        <v>17.098061709806199</v>
      </c>
      <c r="U488">
        <v>14.1927219880022</v>
      </c>
      <c r="V488">
        <v>5.7685000000000004</v>
      </c>
      <c r="W488">
        <v>102.94490434255</v>
      </c>
      <c r="X488">
        <v>0.112698397071835</v>
      </c>
      <c r="Y488">
        <v>0.17940306089817301</v>
      </c>
      <c r="Z488">
        <v>0.29809627598070199</v>
      </c>
      <c r="AA488">
        <v>201.70638188335499</v>
      </c>
      <c r="AB488">
        <v>5.8947969103575399</v>
      </c>
      <c r="AC488">
        <v>1.1252147192143001</v>
      </c>
      <c r="AD488">
        <v>3.1196475187811701</v>
      </c>
      <c r="AE488">
        <v>1.3142880565711399</v>
      </c>
      <c r="AF488">
        <v>54.95</v>
      </c>
      <c r="AG488">
        <v>8.0712734474284994E-2</v>
      </c>
      <c r="AH488">
        <v>4.1595000000000004</v>
      </c>
      <c r="AI488">
        <v>3.5821812267131898</v>
      </c>
      <c r="AJ488">
        <v>17250.124</v>
      </c>
      <c r="AK488">
        <v>0.58882860161202799</v>
      </c>
      <c r="AL488">
        <v>7575448.6275000004</v>
      </c>
      <c r="AM488">
        <v>593.83768069999996</v>
      </c>
    </row>
    <row r="489" spans="1:39" ht="15" x14ac:dyDescent="0.25">
      <c r="A489" t="s">
        <v>670</v>
      </c>
      <c r="B489">
        <v>303925.65000000002</v>
      </c>
      <c r="C489">
        <v>0.41066420597360098</v>
      </c>
      <c r="D489">
        <v>241910.7</v>
      </c>
      <c r="E489">
        <v>7.2622919584329601E-4</v>
      </c>
      <c r="F489">
        <v>0.71419565572703902</v>
      </c>
      <c r="G489">
        <v>80.315789473684205</v>
      </c>
      <c r="H489">
        <v>55.356499999999997</v>
      </c>
      <c r="I489">
        <v>2.5529999999999999</v>
      </c>
      <c r="J489">
        <v>64.280500000000004</v>
      </c>
      <c r="K489">
        <v>11620.361017175999</v>
      </c>
      <c r="L489">
        <v>1639.5205805000001</v>
      </c>
      <c r="M489">
        <v>1894.74554081208</v>
      </c>
      <c r="N489">
        <v>0.24215168728100001</v>
      </c>
      <c r="O489">
        <v>0.114060930935658</v>
      </c>
      <c r="P489">
        <v>9.0979504785789408E-3</v>
      </c>
      <c r="Q489">
        <v>10055.0816086547</v>
      </c>
      <c r="R489">
        <v>103.523</v>
      </c>
      <c r="S489">
        <v>63525.927557161202</v>
      </c>
      <c r="T489">
        <v>15.681539368063101</v>
      </c>
      <c r="U489">
        <v>15.837259164630099</v>
      </c>
      <c r="V489">
        <v>11.977</v>
      </c>
      <c r="W489">
        <v>136.88908578943</v>
      </c>
      <c r="X489">
        <v>0.11604818016296101</v>
      </c>
      <c r="Y489">
        <v>0.15943396188953099</v>
      </c>
      <c r="Z489">
        <v>0.28075611052508598</v>
      </c>
      <c r="AA489">
        <v>176.26079442800901</v>
      </c>
      <c r="AB489">
        <v>6.27442039710267</v>
      </c>
      <c r="AC489">
        <v>1.1899180384880499</v>
      </c>
      <c r="AD489">
        <v>3.1282258484230199</v>
      </c>
      <c r="AE489">
        <v>1.24712256611874</v>
      </c>
      <c r="AF489">
        <v>56.6</v>
      </c>
      <c r="AG489">
        <v>0.11639083221862701</v>
      </c>
      <c r="AH489">
        <v>10.6555</v>
      </c>
      <c r="AI489">
        <v>3.3384438604961102</v>
      </c>
      <c r="AJ489">
        <v>25266.217499999999</v>
      </c>
      <c r="AK489">
        <v>0.416754451347981</v>
      </c>
      <c r="AL489">
        <v>19051821.0405</v>
      </c>
      <c r="AM489">
        <v>1639.5205805000001</v>
      </c>
    </row>
    <row r="490" spans="1:39" ht="15" x14ac:dyDescent="0.25">
      <c r="A490" t="s">
        <v>671</v>
      </c>
      <c r="B490">
        <v>154282</v>
      </c>
      <c r="C490">
        <v>0.669098555284387</v>
      </c>
      <c r="D490">
        <v>153285.6</v>
      </c>
      <c r="E490">
        <v>1.2182333618362001E-3</v>
      </c>
      <c r="F490">
        <v>0.74602090487058403</v>
      </c>
      <c r="G490">
        <v>28.5</v>
      </c>
      <c r="H490">
        <v>12.047222222222199</v>
      </c>
      <c r="I490">
        <v>0</v>
      </c>
      <c r="J490">
        <v>61.080500000000001</v>
      </c>
      <c r="K490">
        <v>12428.484166926601</v>
      </c>
      <c r="L490">
        <v>621.50067809999996</v>
      </c>
      <c r="M490">
        <v>700.49972613637897</v>
      </c>
      <c r="N490">
        <v>0.140018566055367</v>
      </c>
      <c r="O490">
        <v>0.11409155250928101</v>
      </c>
      <c r="P490">
        <v>2.2109991966555798E-3</v>
      </c>
      <c r="Q490">
        <v>11026.8584687443</v>
      </c>
      <c r="R490">
        <v>43.978000000000002</v>
      </c>
      <c r="S490">
        <v>60220.366069398297</v>
      </c>
      <c r="T490">
        <v>17.2074673700487</v>
      </c>
      <c r="U490">
        <v>14.1320814520897</v>
      </c>
      <c r="V490">
        <v>5.3815</v>
      </c>
      <c r="W490">
        <v>115.488372777107</v>
      </c>
      <c r="X490">
        <v>0.11178771088864201</v>
      </c>
      <c r="Y490">
        <v>0.18465653065846999</v>
      </c>
      <c r="Z490">
        <v>0.30211561190491398</v>
      </c>
      <c r="AA490">
        <v>204.96622849943799</v>
      </c>
      <c r="AB490">
        <v>5.5155849651435203</v>
      </c>
      <c r="AC490">
        <v>1.1078926284661701</v>
      </c>
      <c r="AD490">
        <v>2.9466905519534401</v>
      </c>
      <c r="AE490">
        <v>1.35124700535766</v>
      </c>
      <c r="AF490">
        <v>54.15</v>
      </c>
      <c r="AG490">
        <v>8.9164460437254803E-2</v>
      </c>
      <c r="AH490">
        <v>4.3570000000000002</v>
      </c>
      <c r="AI490">
        <v>3.5738520160803202</v>
      </c>
      <c r="AJ490">
        <v>28142.968000000001</v>
      </c>
      <c r="AK490">
        <v>0.60852709148476103</v>
      </c>
      <c r="AL490">
        <v>7724311.3375000004</v>
      </c>
      <c r="AM490">
        <v>621.50067809999996</v>
      </c>
    </row>
    <row r="491" spans="1:39" ht="15" x14ac:dyDescent="0.25">
      <c r="A491" t="s">
        <v>672</v>
      </c>
      <c r="B491">
        <v>161485</v>
      </c>
      <c r="C491">
        <v>0.55812282291064697</v>
      </c>
      <c r="D491">
        <v>198630.05</v>
      </c>
      <c r="E491">
        <v>1.67185044854598E-3</v>
      </c>
      <c r="F491">
        <v>0.67971447042947497</v>
      </c>
      <c r="G491">
        <v>38.799999999999997</v>
      </c>
      <c r="H491">
        <v>13.601578947368401</v>
      </c>
      <c r="I491">
        <v>0.1</v>
      </c>
      <c r="J491">
        <v>65.798500000000004</v>
      </c>
      <c r="K491">
        <v>13299.096025564901</v>
      </c>
      <c r="L491">
        <v>600.06769435000001</v>
      </c>
      <c r="M491">
        <v>702.25851274310696</v>
      </c>
      <c r="N491">
        <v>0.24050385249672099</v>
      </c>
      <c r="O491">
        <v>0.13706925380993101</v>
      </c>
      <c r="P491">
        <v>8.5906557685694503E-4</v>
      </c>
      <c r="Q491">
        <v>11363.846424342701</v>
      </c>
      <c r="R491">
        <v>45.205500000000001</v>
      </c>
      <c r="S491">
        <v>57916.395737244398</v>
      </c>
      <c r="T491">
        <v>17.054340732875399</v>
      </c>
      <c r="U491">
        <v>13.2742187200672</v>
      </c>
      <c r="V491">
        <v>5.8765000000000001</v>
      </c>
      <c r="W491">
        <v>102.113110584532</v>
      </c>
      <c r="X491">
        <v>0.115940722876643</v>
      </c>
      <c r="Y491">
        <v>0.17224555553759699</v>
      </c>
      <c r="Z491">
        <v>0.29435639485700799</v>
      </c>
      <c r="AA491">
        <v>225.49355893349801</v>
      </c>
      <c r="AB491">
        <v>5.7052642792846697</v>
      </c>
      <c r="AC491">
        <v>1.1257271264653199</v>
      </c>
      <c r="AD491">
        <v>2.7839736895782599</v>
      </c>
      <c r="AE491">
        <v>1.25996971967269</v>
      </c>
      <c r="AF491">
        <v>67.849999999999994</v>
      </c>
      <c r="AG491">
        <v>0.100787433354541</v>
      </c>
      <c r="AH491">
        <v>3.2214999999999998</v>
      </c>
      <c r="AI491">
        <v>3.6094751716892999</v>
      </c>
      <c r="AJ491">
        <v>-588.41350000002399</v>
      </c>
      <c r="AK491">
        <v>0.53138402865411505</v>
      </c>
      <c r="AL491">
        <v>7980357.8890000004</v>
      </c>
      <c r="AM491">
        <v>600.06769435000001</v>
      </c>
    </row>
    <row r="492" spans="1:39" ht="15" x14ac:dyDescent="0.25">
      <c r="A492" t="s">
        <v>673</v>
      </c>
      <c r="B492">
        <v>1054377.75</v>
      </c>
      <c r="C492">
        <v>0.33180073045897002</v>
      </c>
      <c r="D492">
        <v>973128.2</v>
      </c>
      <c r="E492">
        <v>1.00762010547164E-2</v>
      </c>
      <c r="F492">
        <v>0.69307322023099205</v>
      </c>
      <c r="G492">
        <v>91.473684210526301</v>
      </c>
      <c r="H492">
        <v>45.311999999999998</v>
      </c>
      <c r="I492">
        <v>0.9</v>
      </c>
      <c r="J492">
        <v>58.911499999999997</v>
      </c>
      <c r="K492">
        <v>12042.5642708738</v>
      </c>
      <c r="L492">
        <v>1471.8939268500001</v>
      </c>
      <c r="M492">
        <v>1757.5932270742601</v>
      </c>
      <c r="N492">
        <v>0.31686745239728797</v>
      </c>
      <c r="O492">
        <v>0.14334059380999201</v>
      </c>
      <c r="P492">
        <v>2.0824477865464901E-3</v>
      </c>
      <c r="Q492">
        <v>10085.028174298401</v>
      </c>
      <c r="R492">
        <v>97.933499999999995</v>
      </c>
      <c r="S492">
        <v>59488.451030546203</v>
      </c>
      <c r="T492">
        <v>15.061240535669601</v>
      </c>
      <c r="U492">
        <v>15.0295243900198</v>
      </c>
      <c r="V492">
        <v>13.6495</v>
      </c>
      <c r="W492">
        <v>107.835006912341</v>
      </c>
      <c r="X492">
        <v>0.113978041291061</v>
      </c>
      <c r="Y492">
        <v>0.17848479554765501</v>
      </c>
      <c r="Z492">
        <v>0.29622732168528998</v>
      </c>
      <c r="AA492">
        <v>185.19459522695601</v>
      </c>
      <c r="AB492">
        <v>6.2218520357552203</v>
      </c>
      <c r="AC492">
        <v>1.2355900377421101</v>
      </c>
      <c r="AD492">
        <v>2.9116459931295302</v>
      </c>
      <c r="AE492">
        <v>1.44007017858815</v>
      </c>
      <c r="AF492">
        <v>116.25</v>
      </c>
      <c r="AG492">
        <v>6.7500956918924701E-2</v>
      </c>
      <c r="AH492">
        <v>5.141</v>
      </c>
      <c r="AI492">
        <v>3.5193909025361498</v>
      </c>
      <c r="AJ492">
        <v>31933.508499999902</v>
      </c>
      <c r="AK492">
        <v>0.44281176282811502</v>
      </c>
      <c r="AL492">
        <v>17725377.214000002</v>
      </c>
      <c r="AM492">
        <v>1471.8939268500001</v>
      </c>
    </row>
    <row r="493" spans="1:39" ht="15" x14ac:dyDescent="0.25">
      <c r="A493" t="s">
        <v>674</v>
      </c>
      <c r="B493">
        <v>775961</v>
      </c>
      <c r="C493">
        <v>0.46125330910947698</v>
      </c>
      <c r="D493">
        <v>753332.1</v>
      </c>
      <c r="E493">
        <v>5.5715511093873803E-3</v>
      </c>
      <c r="F493">
        <v>0.650003331148579</v>
      </c>
      <c r="G493">
        <v>55.7</v>
      </c>
      <c r="H493">
        <v>26.043500000000002</v>
      </c>
      <c r="I493">
        <v>0.53600000000000003</v>
      </c>
      <c r="J493">
        <v>57.984999999999999</v>
      </c>
      <c r="K493">
        <v>12787.733521948699</v>
      </c>
      <c r="L493">
        <v>957.40243050000004</v>
      </c>
      <c r="M493">
        <v>1142.6359182405399</v>
      </c>
      <c r="N493">
        <v>0.339500460616389</v>
      </c>
      <c r="O493">
        <v>0.14822811967992</v>
      </c>
      <c r="P493">
        <v>1.48889406856378E-3</v>
      </c>
      <c r="Q493">
        <v>10714.7053221923</v>
      </c>
      <c r="R493">
        <v>67.625</v>
      </c>
      <c r="S493">
        <v>58972.606506469499</v>
      </c>
      <c r="T493">
        <v>15.381146025878</v>
      </c>
      <c r="U493">
        <v>14.157522077634001</v>
      </c>
      <c r="V493">
        <v>9.0250000000000004</v>
      </c>
      <c r="W493">
        <v>106.083371800554</v>
      </c>
      <c r="X493">
        <v>0.10931810184757899</v>
      </c>
      <c r="Y493">
        <v>0.19009316870225301</v>
      </c>
      <c r="Z493">
        <v>0.30457238528853298</v>
      </c>
      <c r="AA493">
        <v>194.791337538807</v>
      </c>
      <c r="AB493">
        <v>6.1900991105865799</v>
      </c>
      <c r="AC493">
        <v>1.2262798099882199</v>
      </c>
      <c r="AD493">
        <v>3.0402138624521902</v>
      </c>
      <c r="AE493">
        <v>1.6261058849913299</v>
      </c>
      <c r="AF493">
        <v>100.85</v>
      </c>
      <c r="AG493">
        <v>0.15921587985303701</v>
      </c>
      <c r="AH493">
        <v>4.3010000000000002</v>
      </c>
      <c r="AI493">
        <v>3.7553587583470098</v>
      </c>
      <c r="AJ493">
        <v>11985.3105</v>
      </c>
      <c r="AK493">
        <v>0.47321909437236498</v>
      </c>
      <c r="AL493">
        <v>12243007.1545</v>
      </c>
      <c r="AM493">
        <v>957.40243050000004</v>
      </c>
    </row>
    <row r="494" spans="1:39" ht="15" x14ac:dyDescent="0.25">
      <c r="A494" t="s">
        <v>675</v>
      </c>
      <c r="B494">
        <v>758820</v>
      </c>
      <c r="C494">
        <v>0.36100351130716302</v>
      </c>
      <c r="D494">
        <v>692506.5</v>
      </c>
      <c r="E494">
        <v>6.9835515544449996E-3</v>
      </c>
      <c r="F494">
        <v>0.72894331781152399</v>
      </c>
      <c r="G494">
        <v>93.55</v>
      </c>
      <c r="H494">
        <v>62.348500000000001</v>
      </c>
      <c r="I494">
        <v>2.5924999999999998</v>
      </c>
      <c r="J494">
        <v>49.263500000000001</v>
      </c>
      <c r="K494">
        <v>11495.350236160801</v>
      </c>
      <c r="L494">
        <v>2063.8197620000001</v>
      </c>
      <c r="M494">
        <v>2427.5312825937199</v>
      </c>
      <c r="N494">
        <v>0.26718520449461602</v>
      </c>
      <c r="O494">
        <v>0.12857050738425899</v>
      </c>
      <c r="P494">
        <v>1.3265833603351301E-2</v>
      </c>
      <c r="Q494">
        <v>9773.0279146604898</v>
      </c>
      <c r="R494">
        <v>128.97800000000001</v>
      </c>
      <c r="S494">
        <v>65242.7306439858</v>
      </c>
      <c r="T494">
        <v>15.7220611267038</v>
      </c>
      <c r="U494">
        <v>16.001331715486401</v>
      </c>
      <c r="V494">
        <v>13.88</v>
      </c>
      <c r="W494">
        <v>148.69018458213301</v>
      </c>
      <c r="X494">
        <v>0.116385607985602</v>
      </c>
      <c r="Y494">
        <v>0.15728121014949201</v>
      </c>
      <c r="Z494">
        <v>0.277777546743602</v>
      </c>
      <c r="AA494">
        <v>167.124429347334</v>
      </c>
      <c r="AB494">
        <v>5.9944431840684098</v>
      </c>
      <c r="AC494">
        <v>1.22267637766671</v>
      </c>
      <c r="AD494">
        <v>3.1537688361789198</v>
      </c>
      <c r="AE494">
        <v>1.1966614977989101</v>
      </c>
      <c r="AF494">
        <v>48.4</v>
      </c>
      <c r="AG494">
        <v>0.176671954152055</v>
      </c>
      <c r="AH494">
        <v>17.773</v>
      </c>
      <c r="AI494">
        <v>3.5306812508559799</v>
      </c>
      <c r="AJ494">
        <v>-7751.6705000000102</v>
      </c>
      <c r="AK494">
        <v>0.38895757668073599</v>
      </c>
      <c r="AL494">
        <v>23724330.988499999</v>
      </c>
      <c r="AM494">
        <v>2063.8197620000001</v>
      </c>
    </row>
    <row r="495" spans="1:39" ht="15" x14ac:dyDescent="0.25">
      <c r="A495" t="s">
        <v>676</v>
      </c>
      <c r="B495">
        <v>385869.25</v>
      </c>
      <c r="C495">
        <v>0.56544132608728204</v>
      </c>
      <c r="D495">
        <v>391021.65</v>
      </c>
      <c r="E495">
        <v>3.8016040604111402E-3</v>
      </c>
      <c r="F495">
        <v>0.65216200837136096</v>
      </c>
      <c r="G495">
        <v>42.85</v>
      </c>
      <c r="H495">
        <v>18.048500000000001</v>
      </c>
      <c r="I495">
        <v>0.44900000000000001</v>
      </c>
      <c r="J495">
        <v>37.999499999999998</v>
      </c>
      <c r="K495">
        <v>14357.519165281999</v>
      </c>
      <c r="L495">
        <v>588.45332314999996</v>
      </c>
      <c r="M495">
        <v>697.73202626736304</v>
      </c>
      <c r="N495">
        <v>0.32776434750600503</v>
      </c>
      <c r="O495">
        <v>0.14551555770239499</v>
      </c>
      <c r="P495">
        <v>1.95802055094572E-3</v>
      </c>
      <c r="Q495">
        <v>12108.8463004886</v>
      </c>
      <c r="R495">
        <v>46.341999999999999</v>
      </c>
      <c r="S495">
        <v>56937.689245177098</v>
      </c>
      <c r="T495">
        <v>15.3359803202279</v>
      </c>
      <c r="U495">
        <v>12.6980562589012</v>
      </c>
      <c r="V495">
        <v>6.1429999999999998</v>
      </c>
      <c r="W495">
        <v>95.792499291876894</v>
      </c>
      <c r="X495">
        <v>0.11334849191137</v>
      </c>
      <c r="Y495">
        <v>0.17603667838918699</v>
      </c>
      <c r="Z495">
        <v>0.29546514328885398</v>
      </c>
      <c r="AA495">
        <v>231.18239739351901</v>
      </c>
      <c r="AB495">
        <v>6.3029894652346901</v>
      </c>
      <c r="AC495">
        <v>1.1412023518074299</v>
      </c>
      <c r="AD495">
        <v>2.9569713257235599</v>
      </c>
      <c r="AE495">
        <v>1.3248668620803199</v>
      </c>
      <c r="AF495">
        <v>66.3</v>
      </c>
      <c r="AG495">
        <v>9.81596415009061E-2</v>
      </c>
      <c r="AH495">
        <v>3.8130000000000002</v>
      </c>
      <c r="AI495">
        <v>3.6447288382095899</v>
      </c>
      <c r="AJ495">
        <v>-4800.3220000000401</v>
      </c>
      <c r="AK495">
        <v>0.492571872997427</v>
      </c>
      <c r="AL495">
        <v>8448729.8650000002</v>
      </c>
      <c r="AM495">
        <v>588.45332314999996</v>
      </c>
    </row>
    <row r="496" spans="1:39" ht="15" x14ac:dyDescent="0.25">
      <c r="A496" t="s">
        <v>677</v>
      </c>
      <c r="B496">
        <v>631386.65</v>
      </c>
      <c r="C496">
        <v>0.35364267309206798</v>
      </c>
      <c r="D496">
        <v>555353.55000000005</v>
      </c>
      <c r="E496">
        <v>5.47615830893226E-3</v>
      </c>
      <c r="F496">
        <v>0.71836018287304004</v>
      </c>
      <c r="G496">
        <v>97.368421052631604</v>
      </c>
      <c r="H496">
        <v>94.974999999999994</v>
      </c>
      <c r="I496">
        <v>3.7650000000000001</v>
      </c>
      <c r="J496">
        <v>-77.099000000000004</v>
      </c>
      <c r="K496">
        <v>12286.567397086799</v>
      </c>
      <c r="L496">
        <v>2429.4324563</v>
      </c>
      <c r="M496">
        <v>3079.5486802672499</v>
      </c>
      <c r="N496">
        <v>0.52019866939405901</v>
      </c>
      <c r="O496">
        <v>0.16535715640426599</v>
      </c>
      <c r="P496">
        <v>2.1394101661569999E-2</v>
      </c>
      <c r="Q496">
        <v>9692.7792706331293</v>
      </c>
      <c r="R496">
        <v>155.2175</v>
      </c>
      <c r="S496">
        <v>65264.6375827468</v>
      </c>
      <c r="T496">
        <v>15.481179635028299</v>
      </c>
      <c r="U496">
        <v>15.6517947802277</v>
      </c>
      <c r="V496">
        <v>17.215</v>
      </c>
      <c r="W496">
        <v>141.123000656404</v>
      </c>
      <c r="X496">
        <v>0.109170174313986</v>
      </c>
      <c r="Y496">
        <v>0.17150950906929899</v>
      </c>
      <c r="Z496">
        <v>0.29718060625991699</v>
      </c>
      <c r="AA496">
        <v>169.20912904328</v>
      </c>
      <c r="AB496">
        <v>5.9638486589602602</v>
      </c>
      <c r="AC496">
        <v>1.14289651107449</v>
      </c>
      <c r="AD496">
        <v>3.4472288835698701</v>
      </c>
      <c r="AE496">
        <v>1.1424169214044899</v>
      </c>
      <c r="AF496">
        <v>41.45</v>
      </c>
      <c r="AG496">
        <v>0.113596092223366</v>
      </c>
      <c r="AH496">
        <v>18.128947368421102</v>
      </c>
      <c r="AI496">
        <v>3.33966982931809</v>
      </c>
      <c r="AJ496">
        <v>-24172.552500000002</v>
      </c>
      <c r="AK496">
        <v>0.40847548921877402</v>
      </c>
      <c r="AL496">
        <v>29849385.611000001</v>
      </c>
      <c r="AM496">
        <v>2429.4324563</v>
      </c>
    </row>
    <row r="497" spans="1:39" ht="15" x14ac:dyDescent="0.25">
      <c r="A497" t="s">
        <v>678</v>
      </c>
      <c r="B497">
        <v>569527.44999999995</v>
      </c>
      <c r="C497">
        <v>0.59796737406561695</v>
      </c>
      <c r="D497">
        <v>838823.65</v>
      </c>
      <c r="E497">
        <v>5.8112707475950704E-3</v>
      </c>
      <c r="F497">
        <v>0.65291068523075502</v>
      </c>
      <c r="G497">
        <v>48.210526315789501</v>
      </c>
      <c r="H497">
        <v>22.879000000000001</v>
      </c>
      <c r="I497">
        <v>0.55000000000000004</v>
      </c>
      <c r="J497">
        <v>17.352499999999999</v>
      </c>
      <c r="K497">
        <v>13503.6942729074</v>
      </c>
      <c r="L497">
        <v>746.18458599999997</v>
      </c>
      <c r="M497">
        <v>907.30082706270605</v>
      </c>
      <c r="N497">
        <v>0.39302665714673402</v>
      </c>
      <c r="O497">
        <v>0.159571074616114</v>
      </c>
      <c r="P497">
        <v>4.8137778069835399E-3</v>
      </c>
      <c r="Q497">
        <v>11105.7415798031</v>
      </c>
      <c r="R497">
        <v>55.3675</v>
      </c>
      <c r="S497">
        <v>55871.4616878132</v>
      </c>
      <c r="T497">
        <v>14.7369846931864</v>
      </c>
      <c r="U497">
        <v>13.476941996658701</v>
      </c>
      <c r="V497">
        <v>8.9254999999999995</v>
      </c>
      <c r="W497">
        <v>83.601432524788507</v>
      </c>
      <c r="X497">
        <v>0.11100900364407799</v>
      </c>
      <c r="Y497">
        <v>0.19351039219390301</v>
      </c>
      <c r="Z497">
        <v>0.30909473987496899</v>
      </c>
      <c r="AA497">
        <v>218.010734947023</v>
      </c>
      <c r="AB497">
        <v>6.5318273995128404</v>
      </c>
      <c r="AC497">
        <v>1.16886041754712</v>
      </c>
      <c r="AD497">
        <v>2.8812055416817102</v>
      </c>
      <c r="AE497">
        <v>1.40623337075073</v>
      </c>
      <c r="AF497">
        <v>95.95</v>
      </c>
      <c r="AG497">
        <v>8.9109840870664203E-2</v>
      </c>
      <c r="AH497">
        <v>3.3365</v>
      </c>
      <c r="AI497">
        <v>3.1545757198254698</v>
      </c>
      <c r="AJ497">
        <v>22087.088</v>
      </c>
      <c r="AK497">
        <v>0.52890733392876599</v>
      </c>
      <c r="AL497">
        <v>10076248.520500001</v>
      </c>
      <c r="AM497">
        <v>746.18458599999997</v>
      </c>
    </row>
    <row r="498" spans="1:39" ht="15" x14ac:dyDescent="0.25">
      <c r="A498" t="s">
        <v>679</v>
      </c>
      <c r="B498">
        <v>736627.75</v>
      </c>
      <c r="C498">
        <v>0.42847314041850099</v>
      </c>
      <c r="D498">
        <v>661450.69999999995</v>
      </c>
      <c r="E498">
        <v>3.5141524577635701E-3</v>
      </c>
      <c r="F498">
        <v>0.71849720258761396</v>
      </c>
      <c r="G498">
        <v>76.400000000000006</v>
      </c>
      <c r="H498">
        <v>61.713000000000001</v>
      </c>
      <c r="I498">
        <v>2.653</v>
      </c>
      <c r="J498">
        <v>37.65</v>
      </c>
      <c r="K498">
        <v>11831.115226891799</v>
      </c>
      <c r="L498">
        <v>1871.6968621999999</v>
      </c>
      <c r="M498">
        <v>2212.8110276887201</v>
      </c>
      <c r="N498">
        <v>0.290343218592163</v>
      </c>
      <c r="O498">
        <v>0.12953915299885399</v>
      </c>
      <c r="P498">
        <v>1.36952265709686E-2</v>
      </c>
      <c r="Q498">
        <v>10007.2988472177</v>
      </c>
      <c r="R498">
        <v>119.1555</v>
      </c>
      <c r="S498">
        <v>65521.907914447896</v>
      </c>
      <c r="T498">
        <v>15.803299050400501</v>
      </c>
      <c r="U498">
        <v>15.708019035629899</v>
      </c>
      <c r="V498">
        <v>13.086499999999999</v>
      </c>
      <c r="W498">
        <v>143.025015260001</v>
      </c>
      <c r="X498">
        <v>0.114308822635103</v>
      </c>
      <c r="Y498">
        <v>0.16039023365893901</v>
      </c>
      <c r="Z498">
        <v>0.28019101834879101</v>
      </c>
      <c r="AA498">
        <v>164.21219493777099</v>
      </c>
      <c r="AB498">
        <v>6.4371614526438297</v>
      </c>
      <c r="AC498">
        <v>1.30303529350138</v>
      </c>
      <c r="AD498">
        <v>3.3690820660573899</v>
      </c>
      <c r="AE498">
        <v>1.19655779103138</v>
      </c>
      <c r="AF498">
        <v>51.35</v>
      </c>
      <c r="AG498">
        <v>0.118207082815697</v>
      </c>
      <c r="AH498">
        <v>13.689500000000001</v>
      </c>
      <c r="AI498">
        <v>3.5529195651266199</v>
      </c>
      <c r="AJ498">
        <v>-6340.8319999999403</v>
      </c>
      <c r="AK498">
        <v>0.37689745173190198</v>
      </c>
      <c r="AL498">
        <v>22144261.2465</v>
      </c>
      <c r="AM498">
        <v>1871.6968621999999</v>
      </c>
    </row>
    <row r="499" spans="1:39" ht="15" x14ac:dyDescent="0.25">
      <c r="A499" t="s">
        <v>680</v>
      </c>
      <c r="B499">
        <v>592707.19999999995</v>
      </c>
      <c r="C499">
        <v>0.56750763070593202</v>
      </c>
      <c r="D499">
        <v>499477.8</v>
      </c>
      <c r="E499">
        <v>3.8711266098421099E-3</v>
      </c>
      <c r="F499">
        <v>0.69003239034302399</v>
      </c>
      <c r="G499">
        <v>60.05</v>
      </c>
      <c r="H499">
        <v>31.085000000000001</v>
      </c>
      <c r="I499">
        <v>1.1475</v>
      </c>
      <c r="J499">
        <v>26.204999999999998</v>
      </c>
      <c r="K499">
        <v>12816.349988562</v>
      </c>
      <c r="L499">
        <v>1018.6047713</v>
      </c>
      <c r="M499">
        <v>1236.9678548347399</v>
      </c>
      <c r="N499">
        <v>0.34474090539732799</v>
      </c>
      <c r="O499">
        <v>0.161813795246258</v>
      </c>
      <c r="P499">
        <v>3.0930038703619002E-3</v>
      </c>
      <c r="Q499">
        <v>10553.8678292849</v>
      </c>
      <c r="R499">
        <v>72.001000000000005</v>
      </c>
      <c r="S499">
        <v>57302.339210566497</v>
      </c>
      <c r="T499">
        <v>14.593547311842901</v>
      </c>
      <c r="U499">
        <v>14.147092002888799</v>
      </c>
      <c r="V499">
        <v>10.019</v>
      </c>
      <c r="W499">
        <v>101.667309242439</v>
      </c>
      <c r="X499">
        <v>0.113056408604049</v>
      </c>
      <c r="Y499">
        <v>0.18317602805827601</v>
      </c>
      <c r="Z499">
        <v>0.30142309411610302</v>
      </c>
      <c r="AA499">
        <v>169.448941201911</v>
      </c>
      <c r="AB499">
        <v>7.2630298230316601</v>
      </c>
      <c r="AC499">
        <v>1.5012791574812501</v>
      </c>
      <c r="AD499">
        <v>3.2954955692737302</v>
      </c>
      <c r="AE499">
        <v>1.5814948466915899</v>
      </c>
      <c r="AF499">
        <v>126.05</v>
      </c>
      <c r="AG499">
        <v>3.3296075404659502E-2</v>
      </c>
      <c r="AH499">
        <v>3.5865</v>
      </c>
      <c r="AI499">
        <v>3.34369454324733</v>
      </c>
      <c r="AJ499">
        <v>1069.37949999998</v>
      </c>
      <c r="AK499">
        <v>0.48154976562977803</v>
      </c>
      <c r="AL499">
        <v>13054795.249</v>
      </c>
      <c r="AM499">
        <v>1018.6047713</v>
      </c>
    </row>
    <row r="500" spans="1:39" ht="15" x14ac:dyDescent="0.25">
      <c r="A500" t="s">
        <v>681</v>
      </c>
      <c r="B500">
        <v>734299.4</v>
      </c>
      <c r="C500">
        <v>0.36739010542436201</v>
      </c>
      <c r="D500">
        <v>708692.7</v>
      </c>
      <c r="E500">
        <v>7.8867177273409493E-3</v>
      </c>
      <c r="F500">
        <v>0.68241352862427096</v>
      </c>
      <c r="G500">
        <v>46.8333333333333</v>
      </c>
      <c r="H500">
        <v>29.564</v>
      </c>
      <c r="I500">
        <v>3.28</v>
      </c>
      <c r="J500">
        <v>-15.3185</v>
      </c>
      <c r="K500">
        <v>14223.510828255599</v>
      </c>
      <c r="L500">
        <v>1176.5745608499999</v>
      </c>
      <c r="M500">
        <v>1650.5666452277001</v>
      </c>
      <c r="N500">
        <v>0.97301362246259904</v>
      </c>
      <c r="O500">
        <v>0.17983505690207999</v>
      </c>
      <c r="P500">
        <v>4.1299630823987303E-4</v>
      </c>
      <c r="Q500">
        <v>10138.955040007701</v>
      </c>
      <c r="R500">
        <v>90.344999999999999</v>
      </c>
      <c r="S500">
        <v>57543.2674470087</v>
      </c>
      <c r="T500">
        <v>14.9781393546959</v>
      </c>
      <c r="U500">
        <v>13.023128682826901</v>
      </c>
      <c r="V500">
        <v>10.961</v>
      </c>
      <c r="W500">
        <v>107.341899539276</v>
      </c>
      <c r="X500">
        <v>0.105944685863963</v>
      </c>
      <c r="Y500">
        <v>0.204907520070675</v>
      </c>
      <c r="Z500">
        <v>0.31336104229700401</v>
      </c>
      <c r="AA500">
        <v>205.286182480018</v>
      </c>
      <c r="AB500">
        <v>6.5748232488526499</v>
      </c>
      <c r="AC500">
        <v>1.2836291647777001</v>
      </c>
      <c r="AD500">
        <v>3.4694143196934601</v>
      </c>
      <c r="AE500">
        <v>1.3074489350027501</v>
      </c>
      <c r="AF500">
        <v>137.69999999999999</v>
      </c>
      <c r="AG500">
        <v>7.4399935081882904E-2</v>
      </c>
      <c r="AH500">
        <v>4.2744999999999997</v>
      </c>
      <c r="AI500">
        <v>3.3063551092529799</v>
      </c>
      <c r="AJ500">
        <v>-52031.931000000099</v>
      </c>
      <c r="AK500">
        <v>0.54918321498740696</v>
      </c>
      <c r="AL500">
        <v>16735021.0065</v>
      </c>
      <c r="AM500">
        <v>1176.5745608499999</v>
      </c>
    </row>
    <row r="501" spans="1:39" ht="15" x14ac:dyDescent="0.25">
      <c r="A501" t="s">
        <v>682</v>
      </c>
      <c r="B501">
        <v>781140.15</v>
      </c>
      <c r="C501">
        <v>0.391332906727755</v>
      </c>
      <c r="D501">
        <v>756768.95</v>
      </c>
      <c r="E501">
        <v>7.9909147169240496E-3</v>
      </c>
      <c r="F501">
        <v>0.68528588179312699</v>
      </c>
      <c r="G501">
        <v>46.2777777777778</v>
      </c>
      <c r="H501">
        <v>30.248000000000001</v>
      </c>
      <c r="I501">
        <v>3.28</v>
      </c>
      <c r="J501">
        <v>-9.7414999999999701</v>
      </c>
      <c r="K501">
        <v>14283.3808450858</v>
      </c>
      <c r="L501">
        <v>1189.0902498999999</v>
      </c>
      <c r="M501">
        <v>1671.9489502993799</v>
      </c>
      <c r="N501">
        <v>0.97326290077420696</v>
      </c>
      <c r="O501">
        <v>0.18169293825104499</v>
      </c>
      <c r="P501">
        <v>3.6660039053945702E-4</v>
      </c>
      <c r="Q501">
        <v>10158.3417935451</v>
      </c>
      <c r="R501">
        <v>91.003500000000003</v>
      </c>
      <c r="S501">
        <v>58461.502552099599</v>
      </c>
      <c r="T501">
        <v>15.2999609905114</v>
      </c>
      <c r="U501">
        <v>13.0664232683358</v>
      </c>
      <c r="V501">
        <v>11.311</v>
      </c>
      <c r="W501">
        <v>105.12688974449701</v>
      </c>
      <c r="X501">
        <v>0.105497767029682</v>
      </c>
      <c r="Y501">
        <v>0.20656152519506199</v>
      </c>
      <c r="Z501">
        <v>0.31459503107742498</v>
      </c>
      <c r="AA501">
        <v>204.61457826305599</v>
      </c>
      <c r="AB501">
        <v>6.59508369734802</v>
      </c>
      <c r="AC501">
        <v>1.27354523043486</v>
      </c>
      <c r="AD501">
        <v>3.5479710811770602</v>
      </c>
      <c r="AE501">
        <v>1.3023791530074</v>
      </c>
      <c r="AF501">
        <v>135.25</v>
      </c>
      <c r="AG501">
        <v>7.3731750352643594E-2</v>
      </c>
      <c r="AH501">
        <v>4.5439999999999996</v>
      </c>
      <c r="AI501">
        <v>3.2937073502495302</v>
      </c>
      <c r="AJ501">
        <v>-39835.057000000001</v>
      </c>
      <c r="AK501">
        <v>0.55763125544478398</v>
      </c>
      <c r="AL501">
        <v>16984228.898499999</v>
      </c>
      <c r="AM501">
        <v>1189.0902498999999</v>
      </c>
    </row>
    <row r="502" spans="1:39" ht="15" x14ac:dyDescent="0.25">
      <c r="A502" t="s">
        <v>683</v>
      </c>
      <c r="B502">
        <v>718253.9</v>
      </c>
      <c r="C502">
        <v>0.52602976309278704</v>
      </c>
      <c r="D502">
        <v>645667.69999999995</v>
      </c>
      <c r="E502">
        <v>4.1624164387441404E-3</v>
      </c>
      <c r="F502">
        <v>0.67114046865540999</v>
      </c>
      <c r="G502">
        <v>51.947368421052602</v>
      </c>
      <c r="H502">
        <v>29.477</v>
      </c>
      <c r="I502">
        <v>1.2250000000000001</v>
      </c>
      <c r="J502">
        <v>-2.1395000000000302</v>
      </c>
      <c r="K502">
        <v>13171.055170268301</v>
      </c>
      <c r="L502">
        <v>960.14449134999995</v>
      </c>
      <c r="M502">
        <v>1165.00244292313</v>
      </c>
      <c r="N502">
        <v>0.40881905826288101</v>
      </c>
      <c r="O502">
        <v>0.15813880225101601</v>
      </c>
      <c r="P502">
        <v>2.30116010653088E-3</v>
      </c>
      <c r="Q502">
        <v>10855.0124884454</v>
      </c>
      <c r="R502">
        <v>66.77</v>
      </c>
      <c r="S502">
        <v>57660.538115920303</v>
      </c>
      <c r="T502">
        <v>15.130298038040999</v>
      </c>
      <c r="U502">
        <v>14.3798785584843</v>
      </c>
      <c r="V502">
        <v>9.6455000000000002</v>
      </c>
      <c r="W502">
        <v>99.543257617541798</v>
      </c>
      <c r="X502">
        <v>0.110724211524641</v>
      </c>
      <c r="Y502">
        <v>0.19268627908316799</v>
      </c>
      <c r="Z502">
        <v>0.30888096638529799</v>
      </c>
      <c r="AA502">
        <v>177.54306933565499</v>
      </c>
      <c r="AB502">
        <v>8.1771094728011899</v>
      </c>
      <c r="AC502">
        <v>1.4390871165680199</v>
      </c>
      <c r="AD502">
        <v>3.1762430675731999</v>
      </c>
      <c r="AE502">
        <v>1.51212549185304</v>
      </c>
      <c r="AF502">
        <v>125.9</v>
      </c>
      <c r="AG502">
        <v>6.3706857507710699E-2</v>
      </c>
      <c r="AH502">
        <v>3.1749999999999998</v>
      </c>
      <c r="AI502">
        <v>3.3230301941753702</v>
      </c>
      <c r="AJ502">
        <v>-4457.2899999999199</v>
      </c>
      <c r="AK502">
        <v>0.48120506137494201</v>
      </c>
      <c r="AL502">
        <v>12646116.067</v>
      </c>
      <c r="AM502">
        <v>960.14449134999995</v>
      </c>
    </row>
    <row r="503" spans="1:39" ht="15" x14ac:dyDescent="0.25">
      <c r="A503" t="s">
        <v>684</v>
      </c>
      <c r="B503">
        <v>846413.45</v>
      </c>
      <c r="C503">
        <v>0.378369854285944</v>
      </c>
      <c r="D503">
        <v>845664.3</v>
      </c>
      <c r="E503">
        <v>5.6815564256324303E-3</v>
      </c>
      <c r="F503">
        <v>0.71116270120016201</v>
      </c>
      <c r="G503">
        <v>80.684210526315795</v>
      </c>
      <c r="H503">
        <v>63.887</v>
      </c>
      <c r="I503">
        <v>1.27449999999999</v>
      </c>
      <c r="J503">
        <v>44.584000000000003</v>
      </c>
      <c r="K503">
        <v>12109.5036854338</v>
      </c>
      <c r="L503">
        <v>1885.1414259000001</v>
      </c>
      <c r="M503">
        <v>2310.1907151095102</v>
      </c>
      <c r="N503">
        <v>0.42357309498346202</v>
      </c>
      <c r="O503">
        <v>0.157656226565659</v>
      </c>
      <c r="P503">
        <v>7.9738996997657605E-3</v>
      </c>
      <c r="Q503">
        <v>9881.4902575772394</v>
      </c>
      <c r="R503">
        <v>123.8785</v>
      </c>
      <c r="S503">
        <v>62658.804437412502</v>
      </c>
      <c r="T503">
        <v>15.2673789237035</v>
      </c>
      <c r="U503">
        <v>15.2176642912208</v>
      </c>
      <c r="V503">
        <v>13.805</v>
      </c>
      <c r="W503">
        <v>136.55497471206101</v>
      </c>
      <c r="X503">
        <v>0.11317759181098901</v>
      </c>
      <c r="Y503">
        <v>0.17212757417462299</v>
      </c>
      <c r="Z503">
        <v>0.29236078431863499</v>
      </c>
      <c r="AA503">
        <v>178.54965435248701</v>
      </c>
      <c r="AB503">
        <v>5.9898906700959502</v>
      </c>
      <c r="AC503">
        <v>1.2366715217132001</v>
      </c>
      <c r="AD503">
        <v>3.05502964202734</v>
      </c>
      <c r="AE503">
        <v>1.2123574674750099</v>
      </c>
      <c r="AF503">
        <v>73.349999999999994</v>
      </c>
      <c r="AG503">
        <v>0.168836081254295</v>
      </c>
      <c r="AH503">
        <v>10.511578947368401</v>
      </c>
      <c r="AI503">
        <v>3.5078770504027799</v>
      </c>
      <c r="AJ503">
        <v>18314.376499999798</v>
      </c>
      <c r="AK503">
        <v>0.45887243925556398</v>
      </c>
      <c r="AL503">
        <v>22828127.044500001</v>
      </c>
      <c r="AM503">
        <v>1885.1414259000001</v>
      </c>
    </row>
    <row r="504" spans="1:39" ht="15" x14ac:dyDescent="0.25">
      <c r="A504" t="s">
        <v>685</v>
      </c>
      <c r="B504">
        <v>846225.15</v>
      </c>
      <c r="C504">
        <v>0.435007350739127</v>
      </c>
      <c r="D504">
        <v>879850.9</v>
      </c>
      <c r="E504">
        <v>1.22030352946701E-2</v>
      </c>
      <c r="F504">
        <v>0.66775194686162498</v>
      </c>
      <c r="G504">
        <v>82.75</v>
      </c>
      <c r="H504">
        <v>43.005000000000003</v>
      </c>
      <c r="I504">
        <v>1.1000000000000001</v>
      </c>
      <c r="J504">
        <v>12.6785</v>
      </c>
      <c r="K504">
        <v>12501.503269757901</v>
      </c>
      <c r="L504">
        <v>1313.4016630000001</v>
      </c>
      <c r="M504">
        <v>1576.9100605353799</v>
      </c>
      <c r="N504">
        <v>0.34946683610221702</v>
      </c>
      <c r="O504">
        <v>0.14337560177126099</v>
      </c>
      <c r="P504">
        <v>1.4641095745285299E-3</v>
      </c>
      <c r="Q504">
        <v>10412.4487473467</v>
      </c>
      <c r="R504">
        <v>87.013999999999996</v>
      </c>
      <c r="S504">
        <v>58874.8155296849</v>
      </c>
      <c r="T504">
        <v>14.7223435309261</v>
      </c>
      <c r="U504">
        <v>15.094141896706301</v>
      </c>
      <c r="V504">
        <v>12.0885</v>
      </c>
      <c r="W504">
        <v>108.64885329031701</v>
      </c>
      <c r="X504">
        <v>0.113362130994142</v>
      </c>
      <c r="Y504">
        <v>0.18231073782166299</v>
      </c>
      <c r="Z504">
        <v>0.30088778609621702</v>
      </c>
      <c r="AA504">
        <v>167.16516065504601</v>
      </c>
      <c r="AB504">
        <v>8.1032020131629903</v>
      </c>
      <c r="AC504">
        <v>1.48135877342807</v>
      </c>
      <c r="AD504">
        <v>3.0966923436041101</v>
      </c>
      <c r="AE504">
        <v>1.51422404409793</v>
      </c>
      <c r="AF504">
        <v>127.35</v>
      </c>
      <c r="AG504">
        <v>0.11260137690555801</v>
      </c>
      <c r="AH504">
        <v>4.532</v>
      </c>
      <c r="AI504">
        <v>3.0815112367644701</v>
      </c>
      <c r="AJ504">
        <v>37770.078999999998</v>
      </c>
      <c r="AK504">
        <v>0.47447510266239801</v>
      </c>
      <c r="AL504">
        <v>16419495.1845</v>
      </c>
      <c r="AM504">
        <v>1313.4016630000001</v>
      </c>
    </row>
    <row r="505" spans="1:39" ht="15" x14ac:dyDescent="0.25">
      <c r="A505" t="s">
        <v>686</v>
      </c>
      <c r="B505">
        <v>637773.65</v>
      </c>
      <c r="C505">
        <v>0.55220355842247204</v>
      </c>
      <c r="D505">
        <v>574671.1</v>
      </c>
      <c r="E505">
        <v>3.2056153211489501E-3</v>
      </c>
      <c r="F505">
        <v>0.69234301782751095</v>
      </c>
      <c r="G505">
        <v>61.65</v>
      </c>
      <c r="H505">
        <v>19.882000000000001</v>
      </c>
      <c r="I505">
        <v>0.25</v>
      </c>
      <c r="J505">
        <v>26.8215</v>
      </c>
      <c r="K505">
        <v>12671.126393086</v>
      </c>
      <c r="L505">
        <v>928.00880834999998</v>
      </c>
      <c r="M505">
        <v>1110.8823745694499</v>
      </c>
      <c r="N505">
        <v>0.30810965060598999</v>
      </c>
      <c r="O505">
        <v>0.15644398823986699</v>
      </c>
      <c r="P505">
        <v>3.47244015466785E-3</v>
      </c>
      <c r="Q505">
        <v>10585.204314774899</v>
      </c>
      <c r="R505">
        <v>67.766000000000005</v>
      </c>
      <c r="S505">
        <v>60197.857089100697</v>
      </c>
      <c r="T505">
        <v>15.269456659681801</v>
      </c>
      <c r="U505">
        <v>13.6943129054393</v>
      </c>
      <c r="V505">
        <v>10.3375</v>
      </c>
      <c r="W505">
        <v>89.771106007255099</v>
      </c>
      <c r="X505">
        <v>0.115081954751176</v>
      </c>
      <c r="Y505">
        <v>0.17201117828262899</v>
      </c>
      <c r="Z505">
        <v>0.29319258751327898</v>
      </c>
      <c r="AA505">
        <v>182.72019454372199</v>
      </c>
      <c r="AB505">
        <v>6.4757592399889203</v>
      </c>
      <c r="AC505">
        <v>1.31585112459194</v>
      </c>
      <c r="AD505">
        <v>3.0426180049709299</v>
      </c>
      <c r="AE505">
        <v>1.3501259997850199</v>
      </c>
      <c r="AF505">
        <v>109.95</v>
      </c>
      <c r="AG505">
        <v>8.28099706275916E-2</v>
      </c>
      <c r="AH505">
        <v>3.4168421052631599</v>
      </c>
      <c r="AI505">
        <v>3.6241342579796099</v>
      </c>
      <c r="AJ505">
        <v>-131.49400000006401</v>
      </c>
      <c r="AK505">
        <v>0.47897893066013197</v>
      </c>
      <c r="AL505">
        <v>11758916.9045</v>
      </c>
      <c r="AM505">
        <v>928.00880834999998</v>
      </c>
    </row>
    <row r="506" spans="1:39" ht="15" x14ac:dyDescent="0.25">
      <c r="A506" t="s">
        <v>687</v>
      </c>
      <c r="B506">
        <v>497452.25</v>
      </c>
      <c r="C506">
        <v>0.519657625665506</v>
      </c>
      <c r="D506">
        <v>485270.8</v>
      </c>
      <c r="E506">
        <v>2.1928393831518E-3</v>
      </c>
      <c r="F506">
        <v>0.67819361975145498</v>
      </c>
      <c r="G506">
        <v>53.15</v>
      </c>
      <c r="H506">
        <v>19.267499999999998</v>
      </c>
      <c r="I506">
        <v>0.05</v>
      </c>
      <c r="J506">
        <v>71.880499999999998</v>
      </c>
      <c r="K506">
        <v>12615.1815213962</v>
      </c>
      <c r="L506">
        <v>997.45523290000006</v>
      </c>
      <c r="M506">
        <v>1166.18929700341</v>
      </c>
      <c r="N506">
        <v>0.22905012542342801</v>
      </c>
      <c r="O506">
        <v>0.13744879777852101</v>
      </c>
      <c r="P506">
        <v>2.06377322219771E-3</v>
      </c>
      <c r="Q506">
        <v>10789.911084617999</v>
      </c>
      <c r="R506">
        <v>67.885999999999996</v>
      </c>
      <c r="S506">
        <v>62339.1134917362</v>
      </c>
      <c r="T506">
        <v>15.7374127213269</v>
      </c>
      <c r="U506">
        <v>14.693091843679101</v>
      </c>
      <c r="V506">
        <v>9.8989999999999991</v>
      </c>
      <c r="W506">
        <v>100.763231932518</v>
      </c>
      <c r="X506">
        <v>0.117518751318027</v>
      </c>
      <c r="Y506">
        <v>0.15875391950774501</v>
      </c>
      <c r="Z506">
        <v>0.28249552785051801</v>
      </c>
      <c r="AA506">
        <v>177.498041175498</v>
      </c>
      <c r="AB506">
        <v>6.7354258390528798</v>
      </c>
      <c r="AC506">
        <v>1.40514527128066</v>
      </c>
      <c r="AD506">
        <v>3.06533191449584</v>
      </c>
      <c r="AE506">
        <v>1.1367062747496099</v>
      </c>
      <c r="AF506">
        <v>88</v>
      </c>
      <c r="AG506">
        <v>0.134744606130901</v>
      </c>
      <c r="AH506">
        <v>4.07368421052632</v>
      </c>
      <c r="AI506">
        <v>3.4042267603546899</v>
      </c>
      <c r="AJ506">
        <v>26781.770500000101</v>
      </c>
      <c r="AK506">
        <v>0.49997788282249001</v>
      </c>
      <c r="AL506">
        <v>12583078.8225</v>
      </c>
      <c r="AM506">
        <v>997.45523290000006</v>
      </c>
    </row>
    <row r="507" spans="1:39" ht="15" x14ac:dyDescent="0.25">
      <c r="A507" t="s">
        <v>688</v>
      </c>
      <c r="B507">
        <v>829263.1</v>
      </c>
      <c r="C507">
        <v>0.476874343462385</v>
      </c>
      <c r="D507">
        <v>800759.25</v>
      </c>
      <c r="E507">
        <v>5.3292888885357404E-3</v>
      </c>
      <c r="F507">
        <v>0.62764140412847602</v>
      </c>
      <c r="G507">
        <v>48.85</v>
      </c>
      <c r="H507">
        <v>23.734000000000002</v>
      </c>
      <c r="I507">
        <v>0.14899999999999999</v>
      </c>
      <c r="J507">
        <v>47.365000000000002</v>
      </c>
      <c r="K507">
        <v>13582.9625011302</v>
      </c>
      <c r="L507">
        <v>856.25262084999997</v>
      </c>
      <c r="M507">
        <v>1030.76420697969</v>
      </c>
      <c r="N507">
        <v>0.39337738133359401</v>
      </c>
      <c r="O507">
        <v>0.15482783984754001</v>
      </c>
      <c r="P507">
        <v>4.9128725536910604E-4</v>
      </c>
      <c r="Q507">
        <v>11283.324703890499</v>
      </c>
      <c r="R507">
        <v>60.433</v>
      </c>
      <c r="S507">
        <v>57024.185296112999</v>
      </c>
      <c r="T507">
        <v>14.987672298247601</v>
      </c>
      <c r="U507">
        <v>14.168626757731699</v>
      </c>
      <c r="V507">
        <v>7.8605</v>
      </c>
      <c r="W507">
        <v>108.93106301762</v>
      </c>
      <c r="X507">
        <v>0.11166934300237299</v>
      </c>
      <c r="Y507">
        <v>0.19585420131557399</v>
      </c>
      <c r="Z507">
        <v>0.31403827680898999</v>
      </c>
      <c r="AA507">
        <v>189.73115648829</v>
      </c>
      <c r="AB507">
        <v>8.48215332227816</v>
      </c>
      <c r="AC507">
        <v>1.2851431202441499</v>
      </c>
      <c r="AD507">
        <v>3.4752235503620001</v>
      </c>
      <c r="AE507">
        <v>1.5481141107290699</v>
      </c>
      <c r="AF507">
        <v>111.65</v>
      </c>
      <c r="AG507">
        <v>0.20875192703220599</v>
      </c>
      <c r="AH507">
        <v>3.7690000000000001</v>
      </c>
      <c r="AI507">
        <v>3.2073935104820399</v>
      </c>
      <c r="AJ507">
        <v>18245.171999999999</v>
      </c>
      <c r="AK507">
        <v>0.487805157349253</v>
      </c>
      <c r="AL507">
        <v>11630447.240499999</v>
      </c>
      <c r="AM507">
        <v>856.25262084999997</v>
      </c>
    </row>
    <row r="508" spans="1:39" ht="15" x14ac:dyDescent="0.25">
      <c r="A508" t="s">
        <v>689</v>
      </c>
      <c r="B508">
        <v>630898.6</v>
      </c>
      <c r="C508">
        <v>0.51063813272101599</v>
      </c>
      <c r="D508">
        <v>689492.25</v>
      </c>
      <c r="E508">
        <v>2.4311362047894701E-3</v>
      </c>
      <c r="F508">
        <v>0.65204795766730095</v>
      </c>
      <c r="G508">
        <v>40.200000000000003</v>
      </c>
      <c r="H508">
        <v>29.005500000000001</v>
      </c>
      <c r="I508">
        <v>2.6455000000000002</v>
      </c>
      <c r="J508">
        <v>23.238499999999998</v>
      </c>
      <c r="K508">
        <v>12434.791586573099</v>
      </c>
      <c r="L508">
        <v>916.30256910000003</v>
      </c>
      <c r="M508">
        <v>1127.2677935474001</v>
      </c>
      <c r="N508">
        <v>0.40756017700223601</v>
      </c>
      <c r="O508">
        <v>0.14699943734993501</v>
      </c>
      <c r="P508">
        <v>1.8718817428228899E-3</v>
      </c>
      <c r="Q508">
        <v>10107.6528063878</v>
      </c>
      <c r="R508">
        <v>68.107500000000002</v>
      </c>
      <c r="S508">
        <v>54937.280240795801</v>
      </c>
      <c r="T508">
        <v>14.3581837536248</v>
      </c>
      <c r="U508">
        <v>13.4537689549609</v>
      </c>
      <c r="V508">
        <v>8.6944999999999997</v>
      </c>
      <c r="W508">
        <v>105.388759457128</v>
      </c>
      <c r="X508">
        <v>0.117164135762336</v>
      </c>
      <c r="Y508">
        <v>0.18062584284078201</v>
      </c>
      <c r="Z508">
        <v>0.30279938133106898</v>
      </c>
      <c r="AA508">
        <v>214.617318156333</v>
      </c>
      <c r="AB508">
        <v>5.7720892337013598</v>
      </c>
      <c r="AC508">
        <v>1.17327092350845</v>
      </c>
      <c r="AD508">
        <v>2.7387475998503001</v>
      </c>
      <c r="AE508">
        <v>1.29550527641679</v>
      </c>
      <c r="AF508">
        <v>55.05</v>
      </c>
      <c r="AG508">
        <v>4.8629477549245598E-2</v>
      </c>
      <c r="AH508">
        <v>6.5750000000000002</v>
      </c>
      <c r="AI508">
        <v>3.4145423483754702</v>
      </c>
      <c r="AJ508">
        <v>3994.0609999999301</v>
      </c>
      <c r="AK508">
        <v>0.42648576264916199</v>
      </c>
      <c r="AL508">
        <v>11394031.477</v>
      </c>
      <c r="AM508">
        <v>916.30256910000003</v>
      </c>
    </row>
    <row r="509" spans="1:39" ht="15" x14ac:dyDescent="0.25">
      <c r="A509" t="s">
        <v>690</v>
      </c>
      <c r="B509">
        <v>731936.95</v>
      </c>
      <c r="C509">
        <v>0.53537176771863104</v>
      </c>
      <c r="D509">
        <v>711041.95</v>
      </c>
      <c r="E509">
        <v>4.06300516815468E-3</v>
      </c>
      <c r="F509">
        <v>0.62383270569972105</v>
      </c>
      <c r="G509">
        <v>42.7368421052632</v>
      </c>
      <c r="H509">
        <v>25.202999999999999</v>
      </c>
      <c r="I509">
        <v>0.59650000000000003</v>
      </c>
      <c r="J509">
        <v>21.449000000000002</v>
      </c>
      <c r="K509">
        <v>13580.5744026677</v>
      </c>
      <c r="L509">
        <v>749.2728224</v>
      </c>
      <c r="M509">
        <v>909.95197089097996</v>
      </c>
      <c r="N509">
        <v>0.43997074422647597</v>
      </c>
      <c r="O509">
        <v>0.15816888469328799</v>
      </c>
      <c r="P509">
        <v>1.42817865270006E-3</v>
      </c>
      <c r="Q509">
        <v>11182.5191197032</v>
      </c>
      <c r="R509">
        <v>55.984499999999997</v>
      </c>
      <c r="S509">
        <v>56139.157766881901</v>
      </c>
      <c r="T509">
        <v>14.5156248604524</v>
      </c>
      <c r="U509">
        <v>13.3835762112728</v>
      </c>
      <c r="V509">
        <v>7.2770000000000001</v>
      </c>
      <c r="W509">
        <v>102.964521423664</v>
      </c>
      <c r="X509">
        <v>0.116062195747448</v>
      </c>
      <c r="Y509">
        <v>0.17732309851389999</v>
      </c>
      <c r="Z509">
        <v>0.29953554879204503</v>
      </c>
      <c r="AA509">
        <v>190.98810970032099</v>
      </c>
      <c r="AB509">
        <v>7.4553185345857704</v>
      </c>
      <c r="AC509">
        <v>1.3939914934920601</v>
      </c>
      <c r="AD509">
        <v>3.6551082478116999</v>
      </c>
      <c r="AE509">
        <v>1.3534110191234101</v>
      </c>
      <c r="AF509">
        <v>87.35</v>
      </c>
      <c r="AG509">
        <v>0.16018891829384099</v>
      </c>
      <c r="AH509">
        <v>3.6475</v>
      </c>
      <c r="AI509">
        <v>3.1825370023581501</v>
      </c>
      <c r="AJ509">
        <v>1217.36849999998</v>
      </c>
      <c r="AK509">
        <v>0.46877673414284898</v>
      </c>
      <c r="AL509">
        <v>10175555.3125</v>
      </c>
      <c r="AM509">
        <v>749.2728224</v>
      </c>
    </row>
    <row r="510" spans="1:39" ht="15" x14ac:dyDescent="0.25">
      <c r="A510" t="s">
        <v>691</v>
      </c>
      <c r="B510">
        <v>1069849.7</v>
      </c>
      <c r="C510">
        <v>0.44900789118963602</v>
      </c>
      <c r="D510">
        <v>1054518.75</v>
      </c>
      <c r="E510">
        <v>5.5255163976335297E-3</v>
      </c>
      <c r="F510">
        <v>0.65725171294551599</v>
      </c>
      <c r="G510">
        <v>60.05</v>
      </c>
      <c r="H510">
        <v>37.014499999999998</v>
      </c>
      <c r="I510">
        <v>1.637</v>
      </c>
      <c r="J510">
        <v>23.962</v>
      </c>
      <c r="K510">
        <v>12884.109656746499</v>
      </c>
      <c r="L510">
        <v>1171.28816465</v>
      </c>
      <c r="M510">
        <v>1414.65856395388</v>
      </c>
      <c r="N510">
        <v>0.39476737454968502</v>
      </c>
      <c r="O510">
        <v>0.150152683863713</v>
      </c>
      <c r="P510">
        <v>7.5114739186569102E-4</v>
      </c>
      <c r="Q510">
        <v>10667.5953742659</v>
      </c>
      <c r="R510">
        <v>81.960999999999999</v>
      </c>
      <c r="S510">
        <v>57786.656214541101</v>
      </c>
      <c r="T510">
        <v>14.8930588938642</v>
      </c>
      <c r="U510">
        <v>14.290798851282901</v>
      </c>
      <c r="V510">
        <v>10.955</v>
      </c>
      <c r="W510">
        <v>106.91813460976699</v>
      </c>
      <c r="X510">
        <v>0.10858879168413001</v>
      </c>
      <c r="Y510">
        <v>0.196889020141502</v>
      </c>
      <c r="Z510">
        <v>0.310515329156828</v>
      </c>
      <c r="AA510">
        <v>158.42117729879701</v>
      </c>
      <c r="AB510">
        <v>9.1638820366911808</v>
      </c>
      <c r="AC510">
        <v>1.4662364849370999</v>
      </c>
      <c r="AD510">
        <v>4.1572739648253396</v>
      </c>
      <c r="AE510">
        <v>1.42279757698654</v>
      </c>
      <c r="AF510">
        <v>115.15</v>
      </c>
      <c r="AG510">
        <v>0.13490640859172501</v>
      </c>
      <c r="AH510">
        <v>4.28</v>
      </c>
      <c r="AI510">
        <v>3.5117721556197399</v>
      </c>
      <c r="AJ510">
        <v>21033.546500000099</v>
      </c>
      <c r="AK510">
        <v>0.47509397024491201</v>
      </c>
      <c r="AL510">
        <v>15091005.153000001</v>
      </c>
      <c r="AM510">
        <v>1171.28816465</v>
      </c>
    </row>
    <row r="511" spans="1:39" ht="15" x14ac:dyDescent="0.25">
      <c r="A511" t="s">
        <v>692</v>
      </c>
      <c r="B511">
        <v>1211481.8</v>
      </c>
      <c r="C511">
        <v>0.50443419803628897</v>
      </c>
      <c r="D511">
        <v>1120374.1000000001</v>
      </c>
      <c r="E511">
        <v>1.02652342900298E-2</v>
      </c>
      <c r="F511">
        <v>0.64901204131238099</v>
      </c>
      <c r="G511">
        <v>47.7777777777778</v>
      </c>
      <c r="H511">
        <v>29.691500000000001</v>
      </c>
      <c r="I511">
        <v>2.8304999999999998</v>
      </c>
      <c r="J511">
        <v>-25.4055</v>
      </c>
      <c r="K511">
        <v>14429.052945256401</v>
      </c>
      <c r="L511">
        <v>1164.7084611</v>
      </c>
      <c r="M511">
        <v>1558.28951967538</v>
      </c>
      <c r="N511">
        <v>0.822848218467364</v>
      </c>
      <c r="O511">
        <v>0.16602173149611699</v>
      </c>
      <c r="P511">
        <v>6.3184992174347698E-4</v>
      </c>
      <c r="Q511">
        <v>10784.671165921</v>
      </c>
      <c r="R511">
        <v>89.923500000000004</v>
      </c>
      <c r="S511">
        <v>57572.939782148198</v>
      </c>
      <c r="T511">
        <v>14.755875827786999</v>
      </c>
      <c r="U511">
        <v>12.9522145056631</v>
      </c>
      <c r="V511">
        <v>11.55</v>
      </c>
      <c r="W511">
        <v>100.84055940259699</v>
      </c>
      <c r="X511">
        <v>0.10331643023495</v>
      </c>
      <c r="Y511">
        <v>0.21810984686969401</v>
      </c>
      <c r="Z511">
        <v>0.32291258791036498</v>
      </c>
      <c r="AA511">
        <v>205.43694666218801</v>
      </c>
      <c r="AB511">
        <v>7.6381848248128801</v>
      </c>
      <c r="AC511">
        <v>1.27482532484182</v>
      </c>
      <c r="AD511">
        <v>3.4466532949756599</v>
      </c>
      <c r="AE511">
        <v>1.33949313380026</v>
      </c>
      <c r="AF511">
        <v>176.8</v>
      </c>
      <c r="AG511">
        <v>0.11877227156637001</v>
      </c>
      <c r="AH511">
        <v>2.8450000000000002</v>
      </c>
      <c r="AI511">
        <v>3.38238216758899</v>
      </c>
      <c r="AJ511">
        <v>-15469.672</v>
      </c>
      <c r="AK511">
        <v>0.52661103943046905</v>
      </c>
      <c r="AL511">
        <v>16805640.050999999</v>
      </c>
      <c r="AM511">
        <v>1164.7084611</v>
      </c>
    </row>
    <row r="512" spans="1:39" ht="15" x14ac:dyDescent="0.25">
      <c r="A512" t="s">
        <v>693</v>
      </c>
      <c r="B512">
        <v>745652.95</v>
      </c>
      <c r="C512">
        <v>0.42346170346519801</v>
      </c>
      <c r="D512">
        <v>798554</v>
      </c>
      <c r="E512">
        <v>4.2005423756497897E-3</v>
      </c>
      <c r="F512">
        <v>0.67085463222321495</v>
      </c>
      <c r="G512">
        <v>56.3</v>
      </c>
      <c r="H512">
        <v>45.341500000000003</v>
      </c>
      <c r="I512">
        <v>2.6455000000000002</v>
      </c>
      <c r="J512">
        <v>31.605499999999999</v>
      </c>
      <c r="K512">
        <v>12238.159640085199</v>
      </c>
      <c r="L512">
        <v>1171.3768848499999</v>
      </c>
      <c r="M512">
        <v>1433.90898266765</v>
      </c>
      <c r="N512">
        <v>0.39117646538558498</v>
      </c>
      <c r="O512">
        <v>0.15005597239739701</v>
      </c>
      <c r="P512">
        <v>1.53084120336695E-3</v>
      </c>
      <c r="Q512">
        <v>9997.4946030606607</v>
      </c>
      <c r="R512">
        <v>85.607500000000002</v>
      </c>
      <c r="S512">
        <v>56180.400899453904</v>
      </c>
      <c r="T512">
        <v>15.5915077534095</v>
      </c>
      <c r="U512">
        <v>13.6831105317875</v>
      </c>
      <c r="V512">
        <v>9.9164999999999992</v>
      </c>
      <c r="W512">
        <v>118.12402408611899</v>
      </c>
      <c r="X512">
        <v>0.11560815395683199</v>
      </c>
      <c r="Y512">
        <v>0.19022227176241099</v>
      </c>
      <c r="Z512">
        <v>0.31117275062194599</v>
      </c>
      <c r="AA512">
        <v>193.55038752453501</v>
      </c>
      <c r="AB512">
        <v>5.8176735733366796</v>
      </c>
      <c r="AC512">
        <v>1.1393015517567999</v>
      </c>
      <c r="AD512">
        <v>3.0315693798243601</v>
      </c>
      <c r="AE512">
        <v>1.38076691478484</v>
      </c>
      <c r="AF512">
        <v>73.599999999999994</v>
      </c>
      <c r="AG512">
        <v>0.13446934551284601</v>
      </c>
      <c r="AH512">
        <v>6.9489999999999998</v>
      </c>
      <c r="AI512">
        <v>3.0964285036224801</v>
      </c>
      <c r="AJ512">
        <v>24174.800999999999</v>
      </c>
      <c r="AK512">
        <v>0.43023443025444502</v>
      </c>
      <c r="AL512">
        <v>14335497.3155</v>
      </c>
      <c r="AM512">
        <v>1171.3768848499999</v>
      </c>
    </row>
    <row r="513" spans="1:39" ht="15" x14ac:dyDescent="0.25">
      <c r="A513" t="s">
        <v>694</v>
      </c>
      <c r="B513">
        <v>709807.75</v>
      </c>
      <c r="C513">
        <v>0.37201121186014502</v>
      </c>
      <c r="D513">
        <v>676170.1</v>
      </c>
      <c r="E513">
        <v>7.6497918789005699E-3</v>
      </c>
      <c r="F513">
        <v>0.69108774861932898</v>
      </c>
      <c r="G513">
        <v>48.947368421052602</v>
      </c>
      <c r="H513">
        <v>32.3645</v>
      </c>
      <c r="I513">
        <v>3.823</v>
      </c>
      <c r="J513">
        <v>-32.945</v>
      </c>
      <c r="K513">
        <v>14022.6949042166</v>
      </c>
      <c r="L513">
        <v>1239.4565463500001</v>
      </c>
      <c r="M513">
        <v>1693.2700807466599</v>
      </c>
      <c r="N513">
        <v>0.89931051938245299</v>
      </c>
      <c r="O513">
        <v>0.17223638983445</v>
      </c>
      <c r="P513">
        <v>7.3361276978824803E-4</v>
      </c>
      <c r="Q513">
        <v>10264.4706205616</v>
      </c>
      <c r="R513">
        <v>94.617000000000004</v>
      </c>
      <c r="S513">
        <v>57401.449406554799</v>
      </c>
      <c r="T513">
        <v>15.012629865669</v>
      </c>
      <c r="U513">
        <v>13.099723584028199</v>
      </c>
      <c r="V513">
        <v>12.045</v>
      </c>
      <c r="W513">
        <v>102.902162420091</v>
      </c>
      <c r="X513">
        <v>0.10874231458331</v>
      </c>
      <c r="Y513">
        <v>0.20223776596168</v>
      </c>
      <c r="Z513">
        <v>0.313480398117855</v>
      </c>
      <c r="AA513">
        <v>204.376830108305</v>
      </c>
      <c r="AB513">
        <v>6.6878313842541504</v>
      </c>
      <c r="AC513">
        <v>1.3399639580887399</v>
      </c>
      <c r="AD513">
        <v>3.4433511832247601</v>
      </c>
      <c r="AE513">
        <v>1.29827570752449</v>
      </c>
      <c r="AF513">
        <v>146.94999999999999</v>
      </c>
      <c r="AG513">
        <v>8.5045831967964003E-2</v>
      </c>
      <c r="AH513">
        <v>3.5305</v>
      </c>
      <c r="AI513">
        <v>3.3382342322665899</v>
      </c>
      <c r="AJ513">
        <v>-33342.983500000097</v>
      </c>
      <c r="AK513">
        <v>0.53654541111635801</v>
      </c>
      <c r="AL513">
        <v>17380520.9965</v>
      </c>
      <c r="AM513">
        <v>1239.4565463500001</v>
      </c>
    </row>
    <row r="514" spans="1:39" ht="15" x14ac:dyDescent="0.25">
      <c r="A514" t="s">
        <v>695</v>
      </c>
      <c r="B514">
        <v>1024723.85</v>
      </c>
      <c r="C514">
        <v>0.41992661606078202</v>
      </c>
      <c r="D514">
        <v>974091.8</v>
      </c>
      <c r="E514">
        <v>1.0294178860037599E-2</v>
      </c>
      <c r="F514">
        <v>0.71712714593774596</v>
      </c>
      <c r="G514">
        <v>55.526315789473699</v>
      </c>
      <c r="H514">
        <v>51.543500000000002</v>
      </c>
      <c r="I514">
        <v>0.54149999999999998</v>
      </c>
      <c r="J514">
        <v>71.759999999999906</v>
      </c>
      <c r="K514">
        <v>11235.934406775499</v>
      </c>
      <c r="L514">
        <v>1633.8507605499999</v>
      </c>
      <c r="M514">
        <v>1963.0044488013</v>
      </c>
      <c r="N514">
        <v>0.371825567743712</v>
      </c>
      <c r="O514">
        <v>0.140556614468689</v>
      </c>
      <c r="P514">
        <v>4.3112537081592501E-3</v>
      </c>
      <c r="Q514">
        <v>9351.9095115704295</v>
      </c>
      <c r="R514">
        <v>102.0055</v>
      </c>
      <c r="S514">
        <v>60659.473851900097</v>
      </c>
      <c r="T514">
        <v>15.3491723485498</v>
      </c>
      <c r="U514">
        <v>16.017281034355999</v>
      </c>
      <c r="V514">
        <v>13.0085</v>
      </c>
      <c r="W514">
        <v>125.598705504093</v>
      </c>
      <c r="X514">
        <v>0.116048044375691</v>
      </c>
      <c r="Y514">
        <v>0.16083482088269899</v>
      </c>
      <c r="Z514">
        <v>0.28152054149745698</v>
      </c>
      <c r="AA514">
        <v>167.898229522295</v>
      </c>
      <c r="AB514">
        <v>6.30527426389519</v>
      </c>
      <c r="AC514">
        <v>1.1684664570458001</v>
      </c>
      <c r="AD514">
        <v>3.3189764715124399</v>
      </c>
      <c r="AE514">
        <v>0.92500093384605298</v>
      </c>
      <c r="AF514">
        <v>28.35</v>
      </c>
      <c r="AG514">
        <v>0.177807663699003</v>
      </c>
      <c r="AH514">
        <v>17.2485</v>
      </c>
      <c r="AI514">
        <v>3.23303801912314</v>
      </c>
      <c r="AJ514">
        <v>44563.879500000003</v>
      </c>
      <c r="AK514">
        <v>0.40997777531071</v>
      </c>
      <c r="AL514">
        <v>18357839.976</v>
      </c>
      <c r="AM514">
        <v>1633.8507605499999</v>
      </c>
    </row>
    <row r="515" spans="1:39" ht="15" x14ac:dyDescent="0.25">
      <c r="A515" t="s">
        <v>696</v>
      </c>
      <c r="B515">
        <v>526886.30000000005</v>
      </c>
      <c r="C515">
        <v>0.62818153896213302</v>
      </c>
      <c r="D515">
        <v>801826.3</v>
      </c>
      <c r="E515">
        <v>2.8892172983474699E-3</v>
      </c>
      <c r="F515">
        <v>0.66261705632632495</v>
      </c>
      <c r="G515">
        <v>37.9</v>
      </c>
      <c r="H515">
        <v>18.178000000000001</v>
      </c>
      <c r="I515">
        <v>0.65</v>
      </c>
      <c r="J515">
        <v>67.87</v>
      </c>
      <c r="K515">
        <v>13111.1138879913</v>
      </c>
      <c r="L515">
        <v>798.95015290000003</v>
      </c>
      <c r="M515">
        <v>952.06366037817202</v>
      </c>
      <c r="N515">
        <v>0.30871686907464901</v>
      </c>
      <c r="O515">
        <v>0.14953164345279599</v>
      </c>
      <c r="P515">
        <v>2.4487590282054501E-3</v>
      </c>
      <c r="Q515">
        <v>11002.5483394032</v>
      </c>
      <c r="R515">
        <v>56.308999999999997</v>
      </c>
      <c r="S515">
        <v>58558.236747233997</v>
      </c>
      <c r="T515">
        <v>15.874904544566601</v>
      </c>
      <c r="U515">
        <v>14.1886759292475</v>
      </c>
      <c r="V515">
        <v>8.4254999999999995</v>
      </c>
      <c r="W515">
        <v>94.825251071153005</v>
      </c>
      <c r="X515">
        <v>0.108634582851831</v>
      </c>
      <c r="Y515">
        <v>0.18720003027037699</v>
      </c>
      <c r="Z515">
        <v>0.29995551752338301</v>
      </c>
      <c r="AA515">
        <v>199.214117955018</v>
      </c>
      <c r="AB515">
        <v>6.4028030125252799</v>
      </c>
      <c r="AC515">
        <v>1.3004991104983199</v>
      </c>
      <c r="AD515">
        <v>2.99552523322913</v>
      </c>
      <c r="AE515">
        <v>1.5509057728897999</v>
      </c>
      <c r="AF515">
        <v>111.85</v>
      </c>
      <c r="AG515">
        <v>0.11011030803998</v>
      </c>
      <c r="AH515">
        <v>3.1305000000000001</v>
      </c>
      <c r="AI515">
        <v>3.2616720677892301</v>
      </c>
      <c r="AJ515">
        <v>19670.594000000001</v>
      </c>
      <c r="AK515">
        <v>0.52438433477198798</v>
      </c>
      <c r="AL515">
        <v>10475126.445499999</v>
      </c>
      <c r="AM515">
        <v>798.95015290000003</v>
      </c>
    </row>
    <row r="516" spans="1:39" ht="15" x14ac:dyDescent="0.25">
      <c r="A516" t="s">
        <v>697</v>
      </c>
      <c r="B516">
        <v>477511.1</v>
      </c>
      <c r="C516">
        <v>0.51998148606373396</v>
      </c>
      <c r="D516">
        <v>464724.05</v>
      </c>
      <c r="E516">
        <v>3.3794376689039798E-3</v>
      </c>
      <c r="F516">
        <v>0.68984637646640801</v>
      </c>
      <c r="G516">
        <v>56.85</v>
      </c>
      <c r="H516">
        <v>18.416499999999999</v>
      </c>
      <c r="I516">
        <v>0</v>
      </c>
      <c r="J516">
        <v>56.53</v>
      </c>
      <c r="K516">
        <v>12700.131636694799</v>
      </c>
      <c r="L516">
        <v>885.44022725000002</v>
      </c>
      <c r="M516">
        <v>1036.77424372972</v>
      </c>
      <c r="N516">
        <v>0.23269958881349201</v>
      </c>
      <c r="O516">
        <v>0.13815700962664801</v>
      </c>
      <c r="P516">
        <v>4.6446715130312602E-3</v>
      </c>
      <c r="Q516">
        <v>10846.3414388519</v>
      </c>
      <c r="R516">
        <v>62.816499999999998</v>
      </c>
      <c r="S516">
        <v>59464.075139493601</v>
      </c>
      <c r="T516">
        <v>16.1239483256788</v>
      </c>
      <c r="U516">
        <v>14.0956631975675</v>
      </c>
      <c r="V516">
        <v>8.9585000000000008</v>
      </c>
      <c r="W516">
        <v>98.838000474409796</v>
      </c>
      <c r="X516">
        <v>0.11620077479342</v>
      </c>
      <c r="Y516">
        <v>0.170191784611473</v>
      </c>
      <c r="Z516">
        <v>0.29630259276669502</v>
      </c>
      <c r="AA516">
        <v>183.906485145522</v>
      </c>
      <c r="AB516">
        <v>6.3853365334424002</v>
      </c>
      <c r="AC516">
        <v>1.26310889275367</v>
      </c>
      <c r="AD516">
        <v>2.9325481459510101</v>
      </c>
      <c r="AE516">
        <v>1.2108620516445201</v>
      </c>
      <c r="AF516">
        <v>87.35</v>
      </c>
      <c r="AG516">
        <v>0.18367709502063001</v>
      </c>
      <c r="AH516">
        <v>4.0460000000000003</v>
      </c>
      <c r="AI516">
        <v>3.3673147070676701</v>
      </c>
      <c r="AJ516">
        <v>24166.593500000101</v>
      </c>
      <c r="AK516">
        <v>0.47736768959358999</v>
      </c>
      <c r="AL516">
        <v>11245207.442500001</v>
      </c>
      <c r="AM516">
        <v>885.44022725000002</v>
      </c>
    </row>
    <row r="517" spans="1:39" ht="15" x14ac:dyDescent="0.25">
      <c r="A517" t="s">
        <v>698</v>
      </c>
      <c r="B517">
        <v>323392.7</v>
      </c>
      <c r="C517">
        <v>0.67627935765932601</v>
      </c>
      <c r="D517">
        <v>332741.7</v>
      </c>
      <c r="E517">
        <v>1.4255863757166301E-3</v>
      </c>
      <c r="F517">
        <v>0.70430145865236804</v>
      </c>
      <c r="G517">
        <v>38.65</v>
      </c>
      <c r="H517">
        <v>13.466842105263201</v>
      </c>
      <c r="I517">
        <v>0.05</v>
      </c>
      <c r="J517">
        <v>52.605499999999999</v>
      </c>
      <c r="K517">
        <v>13530.151227881301</v>
      </c>
      <c r="L517">
        <v>561.16619334999996</v>
      </c>
      <c r="M517">
        <v>658.31564045442701</v>
      </c>
      <c r="N517">
        <v>0.244229293165064</v>
      </c>
      <c r="O517">
        <v>0.140241960817685</v>
      </c>
      <c r="P517">
        <v>1.35764557635215E-3</v>
      </c>
      <c r="Q517">
        <v>11533.469651061099</v>
      </c>
      <c r="R517">
        <v>43.975499999999997</v>
      </c>
      <c r="S517">
        <v>56746.415117508601</v>
      </c>
      <c r="T517">
        <v>16.725221998612898</v>
      </c>
      <c r="U517">
        <v>12.760882613045901</v>
      </c>
      <c r="V517">
        <v>6.4714999999999998</v>
      </c>
      <c r="W517">
        <v>86.713465711195198</v>
      </c>
      <c r="X517">
        <v>0.11339044621922199</v>
      </c>
      <c r="Y517">
        <v>0.184274047012743</v>
      </c>
      <c r="Z517">
        <v>0.30321405221355102</v>
      </c>
      <c r="AA517">
        <v>233.23277765303399</v>
      </c>
      <c r="AB517">
        <v>5.8752629136014098</v>
      </c>
      <c r="AC517">
        <v>1.10458825044019</v>
      </c>
      <c r="AD517">
        <v>2.72512056438473</v>
      </c>
      <c r="AE517">
        <v>1.19625240661472</v>
      </c>
      <c r="AF517">
        <v>64.599999999999994</v>
      </c>
      <c r="AG517">
        <v>0.13585595108415399</v>
      </c>
      <c r="AH517">
        <v>3.1934999999999998</v>
      </c>
      <c r="AI517">
        <v>3.6347946586024098</v>
      </c>
      <c r="AJ517">
        <v>-473.63400000004901</v>
      </c>
      <c r="AK517">
        <v>0.52657058570670401</v>
      </c>
      <c r="AL517">
        <v>7592663.46</v>
      </c>
      <c r="AM517">
        <v>561.16619334999996</v>
      </c>
    </row>
    <row r="518" spans="1:39" ht="15" x14ac:dyDescent="0.25">
      <c r="A518" t="s">
        <v>699</v>
      </c>
      <c r="B518">
        <v>189158.45</v>
      </c>
      <c r="C518">
        <v>0.55825599022970396</v>
      </c>
      <c r="D518">
        <v>462096.7</v>
      </c>
      <c r="E518">
        <v>2.0785016141382099E-3</v>
      </c>
      <c r="F518">
        <v>0.66182459914874103</v>
      </c>
      <c r="G518">
        <v>43.6</v>
      </c>
      <c r="H518">
        <v>14.84</v>
      </c>
      <c r="I518">
        <v>0.2</v>
      </c>
      <c r="J518">
        <v>7.5175000000000098</v>
      </c>
      <c r="K518">
        <v>13253.766300466699</v>
      </c>
      <c r="L518">
        <v>661.10611315000006</v>
      </c>
      <c r="M518">
        <v>790.95843107152098</v>
      </c>
      <c r="N518">
        <v>0.31861610997114997</v>
      </c>
      <c r="O518">
        <v>0.152429657577732</v>
      </c>
      <c r="P518">
        <v>4.34811241769259E-3</v>
      </c>
      <c r="Q518">
        <v>11077.884221589</v>
      </c>
      <c r="R518">
        <v>49.654000000000003</v>
      </c>
      <c r="S518">
        <v>58559.628358239002</v>
      </c>
      <c r="T518">
        <v>16.3803520360897</v>
      </c>
      <c r="U518">
        <v>13.3142569208926</v>
      </c>
      <c r="V518">
        <v>7.8574999999999999</v>
      </c>
      <c r="W518">
        <v>84.136953630289497</v>
      </c>
      <c r="X518">
        <v>0.114369348875776</v>
      </c>
      <c r="Y518">
        <v>0.16911200838949</v>
      </c>
      <c r="Z518">
        <v>0.29033865003249398</v>
      </c>
      <c r="AA518">
        <v>223.335553949869</v>
      </c>
      <c r="AB518">
        <v>5.9853690657202696</v>
      </c>
      <c r="AC518">
        <v>1.24670296007071</v>
      </c>
      <c r="AD518">
        <v>2.6995245159957602</v>
      </c>
      <c r="AE518">
        <v>1.36283904618554</v>
      </c>
      <c r="AF518">
        <v>85.7</v>
      </c>
      <c r="AG518">
        <v>0.127373175689039</v>
      </c>
      <c r="AH518">
        <v>2.9944999999999999</v>
      </c>
      <c r="AI518">
        <v>3.5489632684519501</v>
      </c>
      <c r="AJ518">
        <v>4724.5739999999596</v>
      </c>
      <c r="AK518">
        <v>0.52340689810183205</v>
      </c>
      <c r="AL518">
        <v>8762145.9234999996</v>
      </c>
      <c r="AM518">
        <v>661.10611315000006</v>
      </c>
    </row>
    <row r="519" spans="1:39" ht="15" x14ac:dyDescent="0.25">
      <c r="A519" t="s">
        <v>700</v>
      </c>
      <c r="B519">
        <v>391265.55</v>
      </c>
      <c r="C519">
        <v>0.42753568978327</v>
      </c>
      <c r="D519">
        <v>409670</v>
      </c>
      <c r="E519">
        <v>2.5083204138668402E-3</v>
      </c>
      <c r="F519">
        <v>0.72138002396772904</v>
      </c>
      <c r="G519">
        <v>70.25</v>
      </c>
      <c r="H519">
        <v>24.642631578947402</v>
      </c>
      <c r="I519">
        <v>0</v>
      </c>
      <c r="J519">
        <v>80.079499999999996</v>
      </c>
      <c r="K519">
        <v>12132.05252573</v>
      </c>
      <c r="L519">
        <v>1100.8387700000001</v>
      </c>
      <c r="M519">
        <v>1266.7656775237599</v>
      </c>
      <c r="N519">
        <v>0.191886491788439</v>
      </c>
      <c r="O519">
        <v>0.122243726481399</v>
      </c>
      <c r="P519">
        <v>2.25776691167954E-3</v>
      </c>
      <c r="Q519">
        <v>10542.9394062104</v>
      </c>
      <c r="R519">
        <v>70.921499999999995</v>
      </c>
      <c r="S519">
        <v>61685.703841571303</v>
      </c>
      <c r="T519">
        <v>15.4128155777867</v>
      </c>
      <c r="U519">
        <v>15.5219329822409</v>
      </c>
      <c r="V519">
        <v>9.9324999999999992</v>
      </c>
      <c r="W519">
        <v>110.831992952429</v>
      </c>
      <c r="X519">
        <v>0.11435559231287799</v>
      </c>
      <c r="Y519">
        <v>0.16852989860041101</v>
      </c>
      <c r="Z519">
        <v>0.28950434641915301</v>
      </c>
      <c r="AA519">
        <v>173.89204052106601</v>
      </c>
      <c r="AB519">
        <v>6.4620797133739201</v>
      </c>
      <c r="AC519">
        <v>1.34792453889758</v>
      </c>
      <c r="AD519">
        <v>2.7782707176778998</v>
      </c>
      <c r="AE519">
        <v>1.25814044766142</v>
      </c>
      <c r="AF519">
        <v>91.65</v>
      </c>
      <c r="AG519">
        <v>0.107193297132535</v>
      </c>
      <c r="AH519">
        <v>4.8</v>
      </c>
      <c r="AI519">
        <v>3.1574164620814398</v>
      </c>
      <c r="AJ519">
        <v>40952.755499999999</v>
      </c>
      <c r="AK519">
        <v>0.47609101235092299</v>
      </c>
      <c r="AL519">
        <v>13355433.779999999</v>
      </c>
      <c r="AM519">
        <v>1100.8387700000001</v>
      </c>
    </row>
    <row r="520" spans="1:39" ht="15" x14ac:dyDescent="0.25">
      <c r="A520" t="s">
        <v>701</v>
      </c>
      <c r="B520">
        <v>428954.45</v>
      </c>
      <c r="C520">
        <v>0.63993539768888996</v>
      </c>
      <c r="D520">
        <v>461755.7</v>
      </c>
      <c r="E520">
        <v>9.9770619971045293E-4</v>
      </c>
      <c r="F520">
        <v>0.71214002350610195</v>
      </c>
      <c r="G520">
        <v>41.6</v>
      </c>
      <c r="H520">
        <v>14.852777777777799</v>
      </c>
      <c r="I520">
        <v>0.1</v>
      </c>
      <c r="J520">
        <v>63.497</v>
      </c>
      <c r="K520">
        <v>12618.412411474699</v>
      </c>
      <c r="L520">
        <v>721.25759400000004</v>
      </c>
      <c r="M520">
        <v>833.69072179421903</v>
      </c>
      <c r="N520">
        <v>0.18439827823843999</v>
      </c>
      <c r="O520">
        <v>0.133935578430804</v>
      </c>
      <c r="P520">
        <v>2.5430372106418301E-3</v>
      </c>
      <c r="Q520">
        <v>10916.669141301099</v>
      </c>
      <c r="R520">
        <v>51.728999999999999</v>
      </c>
      <c r="S520">
        <v>60151.129637147402</v>
      </c>
      <c r="T520">
        <v>16.3302982852945</v>
      </c>
      <c r="U520">
        <v>13.9430028417329</v>
      </c>
      <c r="V520">
        <v>7.1914999999999996</v>
      </c>
      <c r="W520">
        <v>100.293067371202</v>
      </c>
      <c r="X520">
        <v>0.114443753802748</v>
      </c>
      <c r="Y520">
        <v>0.174127765288316</v>
      </c>
      <c r="Z520">
        <v>0.29684228569863802</v>
      </c>
      <c r="AA520">
        <v>181.092096757875</v>
      </c>
      <c r="AB520">
        <v>6.7448849951440897</v>
      </c>
      <c r="AC520">
        <v>1.16380803213743</v>
      </c>
      <c r="AD520">
        <v>3.02411369220999</v>
      </c>
      <c r="AE520">
        <v>1.26622715801717</v>
      </c>
      <c r="AF520">
        <v>67.650000000000006</v>
      </c>
      <c r="AG520">
        <v>0.184271845510491</v>
      </c>
      <c r="AH520">
        <v>3.7465000000000002</v>
      </c>
      <c r="AI520">
        <v>3.5375128139751699</v>
      </c>
      <c r="AJ520">
        <v>14591.199000000001</v>
      </c>
      <c r="AK520">
        <v>0.53598472830160004</v>
      </c>
      <c r="AL520">
        <v>9101125.7760000005</v>
      </c>
      <c r="AM520">
        <v>721.25759400000004</v>
      </c>
    </row>
    <row r="521" spans="1:39" ht="15" x14ac:dyDescent="0.25">
      <c r="A521" t="s">
        <v>702</v>
      </c>
      <c r="B521">
        <v>376484.8</v>
      </c>
      <c r="C521">
        <v>0.60767816477813996</v>
      </c>
      <c r="D521">
        <v>407430.45</v>
      </c>
      <c r="E521">
        <v>3.2898233675207902E-3</v>
      </c>
      <c r="F521">
        <v>0.65809481660692004</v>
      </c>
      <c r="G521">
        <v>29.4</v>
      </c>
      <c r="H521">
        <v>16.7505555555556</v>
      </c>
      <c r="I521">
        <v>0.2</v>
      </c>
      <c r="J521">
        <v>60.755000000000003</v>
      </c>
      <c r="K521">
        <v>13158.483710931399</v>
      </c>
      <c r="L521">
        <v>636.02132204999998</v>
      </c>
      <c r="M521">
        <v>743.22423520416703</v>
      </c>
      <c r="N521">
        <v>0.26811165968519901</v>
      </c>
      <c r="O521">
        <v>0.139839924962465</v>
      </c>
      <c r="P521">
        <v>6.9760821629360299E-4</v>
      </c>
      <c r="Q521">
        <v>11260.499603731299</v>
      </c>
      <c r="R521">
        <v>47.555999999999997</v>
      </c>
      <c r="S521">
        <v>55692.425035747299</v>
      </c>
      <c r="T521">
        <v>16.367019934393099</v>
      </c>
      <c r="U521">
        <v>13.3741551444613</v>
      </c>
      <c r="V521">
        <v>6.06</v>
      </c>
      <c r="W521">
        <v>104.95401353960401</v>
      </c>
      <c r="X521">
        <v>0.111526606541052</v>
      </c>
      <c r="Y521">
        <v>0.18609913451916801</v>
      </c>
      <c r="Z521">
        <v>0.30310368330384602</v>
      </c>
      <c r="AA521">
        <v>220.085310267312</v>
      </c>
      <c r="AB521">
        <v>5.9507758988047899</v>
      </c>
      <c r="AC521">
        <v>1.0793597323026101</v>
      </c>
      <c r="AD521">
        <v>2.9265303711736701</v>
      </c>
      <c r="AE521">
        <v>1.47715652420218</v>
      </c>
      <c r="AF521">
        <v>75.900000000000006</v>
      </c>
      <c r="AG521">
        <v>0.157417902868529</v>
      </c>
      <c r="AH521">
        <v>3.5865</v>
      </c>
      <c r="AI521">
        <v>3.4847300738536102</v>
      </c>
      <c r="AJ521">
        <v>12406.9369999999</v>
      </c>
      <c r="AK521">
        <v>0.531276738088302</v>
      </c>
      <c r="AL521">
        <v>8369076.2060000002</v>
      </c>
      <c r="AM521">
        <v>636.02132204999998</v>
      </c>
    </row>
    <row r="522" spans="1:39" ht="15" x14ac:dyDescent="0.25">
      <c r="A522" t="s">
        <v>703</v>
      </c>
      <c r="B522">
        <v>340487.9</v>
      </c>
      <c r="C522">
        <v>0.58504438030586903</v>
      </c>
      <c r="D522">
        <v>369797.15</v>
      </c>
      <c r="E522">
        <v>1.82305420986324E-3</v>
      </c>
      <c r="F522">
        <v>0.74147502464056703</v>
      </c>
      <c r="G522">
        <v>41.45</v>
      </c>
      <c r="H522">
        <v>12.983888888888901</v>
      </c>
      <c r="I522">
        <v>0</v>
      </c>
      <c r="J522">
        <v>70.805499999999995</v>
      </c>
      <c r="K522">
        <v>11660.612261529301</v>
      </c>
      <c r="L522">
        <v>845.25321655000005</v>
      </c>
      <c r="M522">
        <v>950.22910941175098</v>
      </c>
      <c r="N522">
        <v>0.144136501896167</v>
      </c>
      <c r="O522">
        <v>0.10682376426621799</v>
      </c>
      <c r="P522">
        <v>4.0122403956559102E-3</v>
      </c>
      <c r="Q522">
        <v>10372.4143192178</v>
      </c>
      <c r="R522">
        <v>55.035499999999999</v>
      </c>
      <c r="S522">
        <v>62884.261540278501</v>
      </c>
      <c r="T522">
        <v>17.214343469215301</v>
      </c>
      <c r="U522">
        <v>15.358327198808</v>
      </c>
      <c r="V522">
        <v>6.7759999999999998</v>
      </c>
      <c r="W522">
        <v>124.74221023465201</v>
      </c>
      <c r="X522">
        <v>0.111317202363017</v>
      </c>
      <c r="Y522">
        <v>0.17460042563547401</v>
      </c>
      <c r="Z522">
        <v>0.29044174321650101</v>
      </c>
      <c r="AA522">
        <v>189.18940131657001</v>
      </c>
      <c r="AB522">
        <v>5.5090800870098402</v>
      </c>
      <c r="AC522">
        <v>1.09334473849679</v>
      </c>
      <c r="AD522">
        <v>2.93865274826085</v>
      </c>
      <c r="AE522">
        <v>1.2905727532937501</v>
      </c>
      <c r="AF522">
        <v>57.15</v>
      </c>
      <c r="AG522">
        <v>0.145961850242391</v>
      </c>
      <c r="AH522">
        <v>5.3975</v>
      </c>
      <c r="AI522">
        <v>3.48372400317874</v>
      </c>
      <c r="AJ522">
        <v>53652.175999999999</v>
      </c>
      <c r="AK522">
        <v>0.59359200974525494</v>
      </c>
      <c r="AL522">
        <v>9856170.0209999997</v>
      </c>
      <c r="AM522">
        <v>845.25321655000005</v>
      </c>
    </row>
    <row r="523" spans="1:39" ht="15" x14ac:dyDescent="0.25">
      <c r="A523" t="s">
        <v>704</v>
      </c>
      <c r="B523">
        <v>437887.05</v>
      </c>
      <c r="C523">
        <v>0.52469012748773503</v>
      </c>
      <c r="D523">
        <v>409135.25</v>
      </c>
      <c r="E523">
        <v>1.5181423699003301E-3</v>
      </c>
      <c r="F523">
        <v>0.68253907358768995</v>
      </c>
      <c r="G523">
        <v>47.85</v>
      </c>
      <c r="H523">
        <v>18.828499999999998</v>
      </c>
      <c r="I523">
        <v>1.05</v>
      </c>
      <c r="J523">
        <v>40.4465</v>
      </c>
      <c r="K523">
        <v>12741.068586224699</v>
      </c>
      <c r="L523">
        <v>808.52140899999995</v>
      </c>
      <c r="M523">
        <v>960.57504691624501</v>
      </c>
      <c r="N523">
        <v>0.31311494276090301</v>
      </c>
      <c r="O523">
        <v>0.14821748461579701</v>
      </c>
      <c r="P523">
        <v>2.8115738491223999E-3</v>
      </c>
      <c r="Q523">
        <v>10724.2289486604</v>
      </c>
      <c r="R523">
        <v>58.773000000000003</v>
      </c>
      <c r="S523">
        <v>57654.603516921001</v>
      </c>
      <c r="T523">
        <v>15.5760298096064</v>
      </c>
      <c r="U523">
        <v>13.756680941929099</v>
      </c>
      <c r="V523">
        <v>9.0434999999999999</v>
      </c>
      <c r="W523">
        <v>89.403594736551099</v>
      </c>
      <c r="X523">
        <v>0.114717437174502</v>
      </c>
      <c r="Y523">
        <v>0.173784774357473</v>
      </c>
      <c r="Z523">
        <v>0.295327668923626</v>
      </c>
      <c r="AA523">
        <v>188.857213056185</v>
      </c>
      <c r="AB523">
        <v>6.6491406207533803</v>
      </c>
      <c r="AC523">
        <v>1.4030822534580401</v>
      </c>
      <c r="AD523">
        <v>3.0476842937330701</v>
      </c>
      <c r="AE523">
        <v>1.43622968499007</v>
      </c>
      <c r="AF523">
        <v>97.1</v>
      </c>
      <c r="AG523">
        <v>0.14413073349533401</v>
      </c>
      <c r="AH523">
        <v>3.3774999999999999</v>
      </c>
      <c r="AI523">
        <v>3.4403484999165599</v>
      </c>
      <c r="AJ523">
        <v>9826.1899999999405</v>
      </c>
      <c r="AK523">
        <v>0.50585171881879598</v>
      </c>
      <c r="AL523">
        <v>10301426.725500001</v>
      </c>
      <c r="AM523">
        <v>808.52140899999995</v>
      </c>
    </row>
    <row r="524" spans="1:39" ht="15" x14ac:dyDescent="0.25">
      <c r="A524" t="s">
        <v>705</v>
      </c>
      <c r="B524">
        <v>311632</v>
      </c>
      <c r="C524">
        <v>0.641839689953832</v>
      </c>
      <c r="D524">
        <v>329309.95</v>
      </c>
      <c r="E524">
        <v>1.6918352497758799E-3</v>
      </c>
      <c r="F524">
        <v>0.69412449752613403</v>
      </c>
      <c r="G524">
        <v>30.7</v>
      </c>
      <c r="H524">
        <v>12.28</v>
      </c>
      <c r="I524">
        <v>0.15</v>
      </c>
      <c r="J524">
        <v>80.152000000000001</v>
      </c>
      <c r="K524">
        <v>12695.765838556999</v>
      </c>
      <c r="L524">
        <v>629.29568129999996</v>
      </c>
      <c r="M524">
        <v>722.62494478168298</v>
      </c>
      <c r="N524">
        <v>0.17716865427978301</v>
      </c>
      <c r="O524">
        <v>0.12793645958873001</v>
      </c>
      <c r="P524">
        <v>2.2630657452757598E-3</v>
      </c>
      <c r="Q524">
        <v>11056.068117623199</v>
      </c>
      <c r="R524">
        <v>44.049500000000002</v>
      </c>
      <c r="S524">
        <v>58665.803993234898</v>
      </c>
      <c r="T524">
        <v>17.064892904573298</v>
      </c>
      <c r="U524">
        <v>14.2861027094519</v>
      </c>
      <c r="V524">
        <v>5.5884999999999998</v>
      </c>
      <c r="W524">
        <v>112.605472183949</v>
      </c>
      <c r="X524">
        <v>0.11287043179604</v>
      </c>
      <c r="Y524">
        <v>0.17905447821704801</v>
      </c>
      <c r="Z524">
        <v>0.29790567145656399</v>
      </c>
      <c r="AA524">
        <v>202.74022814909199</v>
      </c>
      <c r="AB524">
        <v>5.8221114987002602</v>
      </c>
      <c r="AC524">
        <v>1.1181757679575499</v>
      </c>
      <c r="AD524">
        <v>3.0869868529289199</v>
      </c>
      <c r="AE524">
        <v>1.34372331874634</v>
      </c>
      <c r="AF524">
        <v>60.4</v>
      </c>
      <c r="AG524">
        <v>7.8985433056841706E-2</v>
      </c>
      <c r="AH524">
        <v>4.1760000000000002</v>
      </c>
      <c r="AI524">
        <v>3.4777665049599</v>
      </c>
      <c r="AJ524">
        <v>17498.8485</v>
      </c>
      <c r="AK524">
        <v>0.58063722802796203</v>
      </c>
      <c r="AL524">
        <v>7989390.6129999999</v>
      </c>
      <c r="AM524">
        <v>629.29568129999996</v>
      </c>
    </row>
    <row r="525" spans="1:39" ht="15" x14ac:dyDescent="0.25">
      <c r="A525" t="s">
        <v>706</v>
      </c>
      <c r="B525">
        <v>166378.25</v>
      </c>
      <c r="C525">
        <v>0.661076751312626</v>
      </c>
      <c r="D525">
        <v>204594.95</v>
      </c>
      <c r="E525">
        <v>1.8391131198540901E-3</v>
      </c>
      <c r="F525">
        <v>0.75731904178259501</v>
      </c>
      <c r="G525">
        <v>24.2</v>
      </c>
      <c r="H525">
        <v>10.217368421052599</v>
      </c>
      <c r="I525">
        <v>0</v>
      </c>
      <c r="J525">
        <v>63.073</v>
      </c>
      <c r="K525">
        <v>12495.1263641768</v>
      </c>
      <c r="L525">
        <v>609.12858134999999</v>
      </c>
      <c r="M525">
        <v>687.79631854459205</v>
      </c>
      <c r="N525">
        <v>0.14396861678308101</v>
      </c>
      <c r="O525">
        <v>0.115058461375546</v>
      </c>
      <c r="P525">
        <v>2.3024930087694002E-3</v>
      </c>
      <c r="Q525">
        <v>11065.977515124699</v>
      </c>
      <c r="R525">
        <v>43.360999999999997</v>
      </c>
      <c r="S525">
        <v>60599.085687599501</v>
      </c>
      <c r="T525">
        <v>17.257443324646601</v>
      </c>
      <c r="U525">
        <v>14.0478444074168</v>
      </c>
      <c r="V525">
        <v>5.8390000000000004</v>
      </c>
      <c r="W525">
        <v>104.32070240623401</v>
      </c>
      <c r="X525">
        <v>0.112722932386595</v>
      </c>
      <c r="Y525">
        <v>0.180942271076063</v>
      </c>
      <c r="Z525">
        <v>0.29677770373587697</v>
      </c>
      <c r="AA525">
        <v>205.17728740130801</v>
      </c>
      <c r="AB525">
        <v>5.7074139207797101</v>
      </c>
      <c r="AC525">
        <v>1.10376255757451</v>
      </c>
      <c r="AD525">
        <v>3.0841269337694599</v>
      </c>
      <c r="AE525">
        <v>1.30800213146126</v>
      </c>
      <c r="AF525">
        <v>49.8</v>
      </c>
      <c r="AG525">
        <v>9.1488240275851396E-2</v>
      </c>
      <c r="AH525">
        <v>4.4459999999999997</v>
      </c>
      <c r="AI525">
        <v>3.6382554073459601</v>
      </c>
      <c r="AJ525">
        <v>24992.687000000002</v>
      </c>
      <c r="AK525">
        <v>0.60944393940516295</v>
      </c>
      <c r="AL525">
        <v>7611138.5959999999</v>
      </c>
      <c r="AM525">
        <v>609.12858134999999</v>
      </c>
    </row>
    <row r="526" spans="1:39" ht="15" x14ac:dyDescent="0.25">
      <c r="A526" t="s">
        <v>707</v>
      </c>
      <c r="B526">
        <v>658447.44999999995</v>
      </c>
      <c r="C526">
        <v>0.31356673665058399</v>
      </c>
      <c r="D526">
        <v>627211.44999999995</v>
      </c>
      <c r="E526">
        <v>7.1693671288611503E-3</v>
      </c>
      <c r="F526">
        <v>0.690352766794054</v>
      </c>
      <c r="G526">
        <v>89.5555555555556</v>
      </c>
      <c r="H526">
        <v>115.6365</v>
      </c>
      <c r="I526">
        <v>17.690000000000001</v>
      </c>
      <c r="J526">
        <v>-163.81100000000001</v>
      </c>
      <c r="K526">
        <v>12566.743455584699</v>
      </c>
      <c r="L526">
        <v>2277.6500544999999</v>
      </c>
      <c r="M526">
        <v>2980.20740005277</v>
      </c>
      <c r="N526">
        <v>0.68551059517031698</v>
      </c>
      <c r="O526">
        <v>0.167170900857983</v>
      </c>
      <c r="P526">
        <v>2.0209274339162999E-2</v>
      </c>
      <c r="Q526">
        <v>9604.2456360564793</v>
      </c>
      <c r="R526">
        <v>151.80099999999999</v>
      </c>
      <c r="S526">
        <v>62349.0864552934</v>
      </c>
      <c r="T526">
        <v>14.686991521794999</v>
      </c>
      <c r="U526">
        <v>15.004183467170799</v>
      </c>
      <c r="V526">
        <v>19.724</v>
      </c>
      <c r="W526">
        <v>115.47607252585701</v>
      </c>
      <c r="X526">
        <v>0.114780419438131</v>
      </c>
      <c r="Y526">
        <v>0.182523318060861</v>
      </c>
      <c r="Z526">
        <v>0.30359566268614102</v>
      </c>
      <c r="AA526">
        <v>174.427914953429</v>
      </c>
      <c r="AB526">
        <v>6.6669537694216299</v>
      </c>
      <c r="AC526">
        <v>1.2434304817124699</v>
      </c>
      <c r="AD526">
        <v>3.4585230769037101</v>
      </c>
      <c r="AE526">
        <v>1.2137217132853999</v>
      </c>
      <c r="AF526">
        <v>53.3</v>
      </c>
      <c r="AG526">
        <v>0.13164437969433301</v>
      </c>
      <c r="AH526">
        <v>16.124500000000001</v>
      </c>
      <c r="AI526">
        <v>3.2439292243759899</v>
      </c>
      <c r="AJ526">
        <v>3801.4835000000899</v>
      </c>
      <c r="AK526">
        <v>0.44667638823179001</v>
      </c>
      <c r="AL526">
        <v>28622643.916499998</v>
      </c>
      <c r="AM526">
        <v>2277.6500544999999</v>
      </c>
    </row>
    <row r="527" spans="1:39" ht="15" x14ac:dyDescent="0.25">
      <c r="A527" t="s">
        <v>708</v>
      </c>
      <c r="B527">
        <v>644683.30000000005</v>
      </c>
      <c r="C527">
        <v>0.431245545869541</v>
      </c>
      <c r="D527">
        <v>679951.6</v>
      </c>
      <c r="E527">
        <v>1.04593966110822E-2</v>
      </c>
      <c r="F527">
        <v>0.690173246428335</v>
      </c>
      <c r="G527">
        <v>54.55</v>
      </c>
      <c r="H527">
        <v>46.422499999999999</v>
      </c>
      <c r="I527">
        <v>3.3699999999999899</v>
      </c>
      <c r="J527">
        <v>44.308999999999997</v>
      </c>
      <c r="K527">
        <v>11864.144573196199</v>
      </c>
      <c r="L527">
        <v>1321.05784305</v>
      </c>
      <c r="M527">
        <v>1629.6704972044099</v>
      </c>
      <c r="N527">
        <v>0.40874111227661297</v>
      </c>
      <c r="O527">
        <v>0.153755743943085</v>
      </c>
      <c r="P527">
        <v>3.3031099833793101E-3</v>
      </c>
      <c r="Q527">
        <v>9617.4173039190391</v>
      </c>
      <c r="R527">
        <v>89.347499999999997</v>
      </c>
      <c r="S527">
        <v>58476.2342315118</v>
      </c>
      <c r="T527">
        <v>16.1319566859733</v>
      </c>
      <c r="U527">
        <v>14.7856161957525</v>
      </c>
      <c r="V527">
        <v>11.2065</v>
      </c>
      <c r="W527">
        <v>117.883178784634</v>
      </c>
      <c r="X527">
        <v>0.114963397840857</v>
      </c>
      <c r="Y527">
        <v>0.18638549761795001</v>
      </c>
      <c r="Z527">
        <v>0.305412959685397</v>
      </c>
      <c r="AA527">
        <v>203.98107578534001</v>
      </c>
      <c r="AB527">
        <v>5.11297205300166</v>
      </c>
      <c r="AC527">
        <v>1.1334576622031001</v>
      </c>
      <c r="AD527">
        <v>2.6718316511473601</v>
      </c>
      <c r="AE527">
        <v>1.3370727902572299</v>
      </c>
      <c r="AF527">
        <v>70.55</v>
      </c>
      <c r="AG527">
        <v>0.123177138243776</v>
      </c>
      <c r="AH527">
        <v>7.1524999999999999</v>
      </c>
      <c r="AI527">
        <v>3.41602501103239</v>
      </c>
      <c r="AJ527">
        <v>-14193.950999999999</v>
      </c>
      <c r="AK527">
        <v>0.43004677626758903</v>
      </c>
      <c r="AL527">
        <v>15673221.239499999</v>
      </c>
      <c r="AM527">
        <v>1321.05784305</v>
      </c>
    </row>
    <row r="528" spans="1:39" ht="15" x14ac:dyDescent="0.25">
      <c r="A528" t="s">
        <v>709</v>
      </c>
      <c r="B528">
        <v>1199865.55</v>
      </c>
      <c r="C528">
        <v>0.406721795365382</v>
      </c>
      <c r="D528">
        <v>1155277.3</v>
      </c>
      <c r="E528">
        <v>2.1289953483291601E-3</v>
      </c>
      <c r="F528">
        <v>0.78714813714614296</v>
      </c>
      <c r="G528">
        <v>159.64705882352899</v>
      </c>
      <c r="H528">
        <v>108.4205</v>
      </c>
      <c r="I528">
        <v>7.5149999999999997</v>
      </c>
      <c r="J528">
        <v>-13.170500000000001</v>
      </c>
      <c r="K528">
        <v>12595.2562715442</v>
      </c>
      <c r="L528">
        <v>4972.0515413000003</v>
      </c>
      <c r="M528">
        <v>5960.2542806674601</v>
      </c>
      <c r="N528">
        <v>0.199954117840874</v>
      </c>
      <c r="O528">
        <v>0.137778964278574</v>
      </c>
      <c r="P528">
        <v>1.7800158529100801E-2</v>
      </c>
      <c r="Q528">
        <v>10506.9784625006</v>
      </c>
      <c r="R528">
        <v>309.15449999999998</v>
      </c>
      <c r="S528">
        <v>73644.783545120605</v>
      </c>
      <c r="T528">
        <v>14.6066125513295</v>
      </c>
      <c r="U528">
        <v>16.082740316896601</v>
      </c>
      <c r="V528">
        <v>31.652999999999999</v>
      </c>
      <c r="W528">
        <v>157.07994633368099</v>
      </c>
      <c r="X528">
        <v>0.11540631204245499</v>
      </c>
      <c r="Y528">
        <v>0.15781344923431301</v>
      </c>
      <c r="Z528">
        <v>0.280348664008227</v>
      </c>
      <c r="AA528">
        <v>1489.8193710323501</v>
      </c>
      <c r="AB528">
        <v>0.71731430929206497</v>
      </c>
      <c r="AC528">
        <v>0.1168234962282</v>
      </c>
      <c r="AD528">
        <v>0.38166084172700199</v>
      </c>
      <c r="AE528">
        <v>0.77172883989186403</v>
      </c>
      <c r="AF528">
        <v>28.65</v>
      </c>
      <c r="AG528">
        <v>2.8533456424203199E-2</v>
      </c>
      <c r="AH528">
        <v>49.68</v>
      </c>
      <c r="AI528">
        <v>3.4550261276780998</v>
      </c>
      <c r="AJ528">
        <v>-57990.712000000101</v>
      </c>
      <c r="AK528">
        <v>0.34276824661461402</v>
      </c>
      <c r="AL528">
        <v>62624263.358000003</v>
      </c>
      <c r="AM528">
        <v>4972.0515413000003</v>
      </c>
    </row>
    <row r="529" spans="1:39" ht="15" x14ac:dyDescent="0.25">
      <c r="A529" t="s">
        <v>710</v>
      </c>
      <c r="B529">
        <v>1617171.5</v>
      </c>
      <c r="C529">
        <v>0.33110313186451201</v>
      </c>
      <c r="D529">
        <v>1329319.25</v>
      </c>
      <c r="E529">
        <v>5.2311829954678904E-3</v>
      </c>
      <c r="F529">
        <v>0.76124630530892801</v>
      </c>
      <c r="G529">
        <v>121.333333333333</v>
      </c>
      <c r="H529">
        <v>76.197500000000005</v>
      </c>
      <c r="I529">
        <v>2.3454999999999999</v>
      </c>
      <c r="J529">
        <v>-0.92299999999998805</v>
      </c>
      <c r="K529">
        <v>11408.8270928027</v>
      </c>
      <c r="L529">
        <v>3078.8585140499999</v>
      </c>
      <c r="M529">
        <v>3634.61220850052</v>
      </c>
      <c r="N529">
        <v>0.210514576276328</v>
      </c>
      <c r="O529">
        <v>0.13639524431981701</v>
      </c>
      <c r="P529">
        <v>1.02385419973501E-2</v>
      </c>
      <c r="Q529">
        <v>9664.3499815050309</v>
      </c>
      <c r="R529">
        <v>185.6705</v>
      </c>
      <c r="S529">
        <v>66607.555185126301</v>
      </c>
      <c r="T529">
        <v>15.0699761135991</v>
      </c>
      <c r="U529">
        <v>16.582378536439599</v>
      </c>
      <c r="V529">
        <v>20.986999999999998</v>
      </c>
      <c r="W529">
        <v>146.70312641397101</v>
      </c>
      <c r="X529">
        <v>0.112463403499099</v>
      </c>
      <c r="Y529">
        <v>0.164015051877693</v>
      </c>
      <c r="Z529">
        <v>0.28084972889335402</v>
      </c>
      <c r="AA529">
        <v>2311.72896302971</v>
      </c>
      <c r="AB529">
        <v>0.40686500272062298</v>
      </c>
      <c r="AC529">
        <v>7.68192957839723E-2</v>
      </c>
      <c r="AD529">
        <v>0.21138751322377</v>
      </c>
      <c r="AE529">
        <v>0.99505917484001205</v>
      </c>
      <c r="AF529">
        <v>35.549999999999997</v>
      </c>
      <c r="AG529">
        <v>2.7482988268747899E-2</v>
      </c>
      <c r="AH529">
        <v>33.878500000000003</v>
      </c>
      <c r="AI529">
        <v>3.1761607109308398</v>
      </c>
      <c r="AJ529">
        <v>8952.3319999999403</v>
      </c>
      <c r="AK529">
        <v>0.37211085258985099</v>
      </c>
      <c r="AL529">
        <v>35126164.43</v>
      </c>
      <c r="AM529">
        <v>3078.8585140499999</v>
      </c>
    </row>
    <row r="530" spans="1:39" ht="15" x14ac:dyDescent="0.25">
      <c r="A530" t="s">
        <v>711</v>
      </c>
      <c r="B530">
        <v>1127439.45</v>
      </c>
      <c r="C530">
        <v>0.37500449073755598</v>
      </c>
      <c r="D530">
        <v>1056083.7</v>
      </c>
      <c r="E530">
        <v>1.27317872908758E-2</v>
      </c>
      <c r="F530">
        <v>0.731352777249068</v>
      </c>
      <c r="G530">
        <v>82.2222222222222</v>
      </c>
      <c r="H530">
        <v>60.656500000000001</v>
      </c>
      <c r="I530">
        <v>0.29249999999999998</v>
      </c>
      <c r="J530">
        <v>53.832500000000003</v>
      </c>
      <c r="K530">
        <v>11108.891100277</v>
      </c>
      <c r="L530">
        <v>2120.3980354</v>
      </c>
      <c r="M530">
        <v>2552.95737400292</v>
      </c>
      <c r="N530">
        <v>0.358049093908343</v>
      </c>
      <c r="O530">
        <v>0.14160762627444901</v>
      </c>
      <c r="P530">
        <v>4.58959470699762E-3</v>
      </c>
      <c r="Q530">
        <v>9226.6604622412506</v>
      </c>
      <c r="R530">
        <v>124.0145</v>
      </c>
      <c r="S530">
        <v>63705.324562853602</v>
      </c>
      <c r="T530">
        <v>15.883626511416001</v>
      </c>
      <c r="U530">
        <v>17.097984795326401</v>
      </c>
      <c r="V530">
        <v>15.099500000000001</v>
      </c>
      <c r="W530">
        <v>140.42836089936799</v>
      </c>
      <c r="X530">
        <v>0.11810772629268999</v>
      </c>
      <c r="Y530">
        <v>0.16170359790334901</v>
      </c>
      <c r="Z530">
        <v>0.284096489893363</v>
      </c>
      <c r="AA530">
        <v>160.02351649792499</v>
      </c>
      <c r="AB530">
        <v>6.0762714235844699</v>
      </c>
      <c r="AC530">
        <v>1.2085034903557501</v>
      </c>
      <c r="AD530">
        <v>3.0776866647382599</v>
      </c>
      <c r="AE530">
        <v>1.15431327447</v>
      </c>
      <c r="AF530">
        <v>44.2</v>
      </c>
      <c r="AG530">
        <v>0.18320677848591699</v>
      </c>
      <c r="AH530">
        <v>19.196000000000002</v>
      </c>
      <c r="AI530">
        <v>3.1754132193702098</v>
      </c>
      <c r="AJ530">
        <v>51738.4975000001</v>
      </c>
      <c r="AK530">
        <v>0.425298293816117</v>
      </c>
      <c r="AL530">
        <v>23555270.864500001</v>
      </c>
      <c r="AM530">
        <v>2120.3980354</v>
      </c>
    </row>
    <row r="531" spans="1:39" ht="15" x14ac:dyDescent="0.25">
      <c r="A531" t="s">
        <v>712</v>
      </c>
      <c r="B531">
        <v>817325</v>
      </c>
      <c r="C531">
        <v>0.351326108536197</v>
      </c>
      <c r="D531">
        <v>721922.4</v>
      </c>
      <c r="E531">
        <v>7.5723182266192804E-3</v>
      </c>
      <c r="F531">
        <v>0.69925582407412301</v>
      </c>
      <c r="G531">
        <v>79.5</v>
      </c>
      <c r="H531">
        <v>56.859499999999997</v>
      </c>
      <c r="I531">
        <v>3.3379999999999899</v>
      </c>
      <c r="J531">
        <v>63.061999999999998</v>
      </c>
      <c r="K531">
        <v>12071.6593424659</v>
      </c>
      <c r="L531">
        <v>1691.6865998000001</v>
      </c>
      <c r="M531">
        <v>2051.7246729425801</v>
      </c>
      <c r="N531">
        <v>0.393200656450574</v>
      </c>
      <c r="O531">
        <v>0.15343773993403201</v>
      </c>
      <c r="P531">
        <v>6.2154948802237396E-3</v>
      </c>
      <c r="Q531">
        <v>9953.3161619154198</v>
      </c>
      <c r="R531">
        <v>110.6925</v>
      </c>
      <c r="S531">
        <v>62255.210068432803</v>
      </c>
      <c r="T531">
        <v>16.592361722790599</v>
      </c>
      <c r="U531">
        <v>15.2827571858979</v>
      </c>
      <c r="V531">
        <v>12.542999999999999</v>
      </c>
      <c r="W531">
        <v>134.87097184086701</v>
      </c>
      <c r="X531">
        <v>0.10963602902563099</v>
      </c>
      <c r="Y531">
        <v>0.18014417453711001</v>
      </c>
      <c r="Z531">
        <v>0.29763996072955501</v>
      </c>
      <c r="AA531">
        <v>184.36966991218901</v>
      </c>
      <c r="AB531">
        <v>5.7188139961531999</v>
      </c>
      <c r="AC531">
        <v>1.23952706145035</v>
      </c>
      <c r="AD531">
        <v>2.8956751535850001</v>
      </c>
      <c r="AE531">
        <v>1.22331741027351</v>
      </c>
      <c r="AF531">
        <v>88.15</v>
      </c>
      <c r="AG531">
        <v>0.17156957462581601</v>
      </c>
      <c r="AH531">
        <v>6.3789999999999996</v>
      </c>
      <c r="AI531">
        <v>3.2667874477696701</v>
      </c>
      <c r="AJ531">
        <v>9523.57149999996</v>
      </c>
      <c r="AK531">
        <v>0.45648575417256998</v>
      </c>
      <c r="AL531">
        <v>20421464.346999999</v>
      </c>
      <c r="AM531">
        <v>1691.6865998000001</v>
      </c>
    </row>
    <row r="532" spans="1:39" ht="15" x14ac:dyDescent="0.25">
      <c r="A532" t="s">
        <v>713</v>
      </c>
      <c r="B532">
        <v>371777.8</v>
      </c>
      <c r="C532">
        <v>0.35541164070145198</v>
      </c>
      <c r="D532">
        <v>329021.05</v>
      </c>
      <c r="E532">
        <v>4.1563313490483702E-3</v>
      </c>
      <c r="F532">
        <v>0.70778489659565402</v>
      </c>
      <c r="G532">
        <v>85.5</v>
      </c>
      <c r="H532">
        <v>50.661499999999997</v>
      </c>
      <c r="I532">
        <v>2.4700000000000002</v>
      </c>
      <c r="J532">
        <v>36.768999999999998</v>
      </c>
      <c r="K532">
        <v>12125.172441983699</v>
      </c>
      <c r="L532">
        <v>1615.3446956499999</v>
      </c>
      <c r="M532">
        <v>1973.5940793034399</v>
      </c>
      <c r="N532">
        <v>0.41929574138197001</v>
      </c>
      <c r="O532">
        <v>0.15643740371977699</v>
      </c>
      <c r="P532">
        <v>4.19883413630845E-3</v>
      </c>
      <c r="Q532">
        <v>9924.19525037934</v>
      </c>
      <c r="R532">
        <v>113.11199999999999</v>
      </c>
      <c r="S532">
        <v>58464.057456326504</v>
      </c>
      <c r="T532">
        <v>15.500565810877699</v>
      </c>
      <c r="U532">
        <v>14.2809312508841</v>
      </c>
      <c r="V532">
        <v>13.1175</v>
      </c>
      <c r="W532">
        <v>123.144249716028</v>
      </c>
      <c r="X532">
        <v>0.11029296194096801</v>
      </c>
      <c r="Y532">
        <v>0.18895208080383899</v>
      </c>
      <c r="Z532">
        <v>0.30224333315747298</v>
      </c>
      <c r="AA532">
        <v>194.49393732870101</v>
      </c>
      <c r="AB532">
        <v>5.7817240023267296</v>
      </c>
      <c r="AC532">
        <v>1.1844827377120499</v>
      </c>
      <c r="AD532">
        <v>2.9028743366550001</v>
      </c>
      <c r="AE532">
        <v>1.4024088458261199</v>
      </c>
      <c r="AF532">
        <v>106.1</v>
      </c>
      <c r="AG532">
        <v>0.13381439948793</v>
      </c>
      <c r="AH532">
        <v>7.3624999999999998</v>
      </c>
      <c r="AI532">
        <v>3.4293947674011802</v>
      </c>
      <c r="AJ532">
        <v>-18160.352500000001</v>
      </c>
      <c r="AK532">
        <v>0.43695799396781698</v>
      </c>
      <c r="AL532">
        <v>19586332.988000002</v>
      </c>
      <c r="AM532">
        <v>1615.3446956499999</v>
      </c>
    </row>
    <row r="533" spans="1:39" ht="15" x14ac:dyDescent="0.25">
      <c r="A533" t="s">
        <v>714</v>
      </c>
      <c r="B533">
        <v>864692.8</v>
      </c>
      <c r="C533">
        <v>0.31658504516764702</v>
      </c>
      <c r="D533">
        <v>854687.3</v>
      </c>
      <c r="E533">
        <v>6.6154359991693603E-3</v>
      </c>
      <c r="F533">
        <v>0.73416523298786196</v>
      </c>
      <c r="G533">
        <v>69.25</v>
      </c>
      <c r="H533">
        <v>49.37</v>
      </c>
      <c r="I533">
        <v>0.05</v>
      </c>
      <c r="J533">
        <v>45.676499999999997</v>
      </c>
      <c r="K533">
        <v>11057.6550734008</v>
      </c>
      <c r="L533">
        <v>1686.24891645</v>
      </c>
      <c r="M533">
        <v>2001.0917247628199</v>
      </c>
      <c r="N533">
        <v>0.30359410755190203</v>
      </c>
      <c r="O533">
        <v>0.13918367573756699</v>
      </c>
      <c r="P533">
        <v>5.1490278601803597E-3</v>
      </c>
      <c r="Q533">
        <v>9317.8931556523203</v>
      </c>
      <c r="R533">
        <v>103.00449999999999</v>
      </c>
      <c r="S533">
        <v>62290.563562757001</v>
      </c>
      <c r="T533">
        <v>15.6410642253494</v>
      </c>
      <c r="U533">
        <v>16.3706334815469</v>
      </c>
      <c r="V533">
        <v>11.71</v>
      </c>
      <c r="W533">
        <v>144.000761438941</v>
      </c>
      <c r="X533">
        <v>0.113495274193722</v>
      </c>
      <c r="Y533">
        <v>0.16542949463984399</v>
      </c>
      <c r="Z533">
        <v>0.28502440332204099</v>
      </c>
      <c r="AA533">
        <v>165.273286334689</v>
      </c>
      <c r="AB533">
        <v>6.0440741837132697</v>
      </c>
      <c r="AC533">
        <v>1.10785893131447</v>
      </c>
      <c r="AD533">
        <v>3.19426301589677</v>
      </c>
      <c r="AE533">
        <v>0.97013687696984796</v>
      </c>
      <c r="AF533">
        <v>34.950000000000003</v>
      </c>
      <c r="AG533">
        <v>0.15034412088065599</v>
      </c>
      <c r="AH533">
        <v>14.7875</v>
      </c>
      <c r="AI533">
        <v>3.05630169596723</v>
      </c>
      <c r="AJ533">
        <v>65116.454500000102</v>
      </c>
      <c r="AK533">
        <v>0.42749109093957599</v>
      </c>
      <c r="AL533">
        <v>18645958.886</v>
      </c>
      <c r="AM533">
        <v>1686.24891645</v>
      </c>
    </row>
    <row r="534" spans="1:39" ht="15" x14ac:dyDescent="0.25">
      <c r="A534" t="s">
        <v>715</v>
      </c>
      <c r="B534">
        <v>563015.25</v>
      </c>
      <c r="C534">
        <v>0.37460445490397298</v>
      </c>
      <c r="D534">
        <v>549808.25</v>
      </c>
      <c r="E534">
        <v>3.6398387257965199E-3</v>
      </c>
      <c r="F534">
        <v>0.67189179103816998</v>
      </c>
      <c r="G534">
        <v>48.210526315789501</v>
      </c>
      <c r="H534">
        <v>36.993000000000002</v>
      </c>
      <c r="I534">
        <v>2.65</v>
      </c>
      <c r="J534">
        <v>19.125499999999999</v>
      </c>
      <c r="K534">
        <v>12216.8338412832</v>
      </c>
      <c r="L534">
        <v>1003.4539245</v>
      </c>
      <c r="M534">
        <v>1220.46253393029</v>
      </c>
      <c r="N534">
        <v>0.37656418842377998</v>
      </c>
      <c r="O534">
        <v>0.13810409981609501</v>
      </c>
      <c r="P534">
        <v>2.52532511770549E-3</v>
      </c>
      <c r="Q534">
        <v>10044.576971586301</v>
      </c>
      <c r="R534">
        <v>72.001499999999993</v>
      </c>
      <c r="S534">
        <v>56895.794400116698</v>
      </c>
      <c r="T534">
        <v>14.9559384179496</v>
      </c>
      <c r="U534">
        <v>13.9365697172976</v>
      </c>
      <c r="V534">
        <v>9.6135000000000002</v>
      </c>
      <c r="W534">
        <v>104.37966656264599</v>
      </c>
      <c r="X534">
        <v>0.11568015325074001</v>
      </c>
      <c r="Y534">
        <v>0.182150524796379</v>
      </c>
      <c r="Z534">
        <v>0.302589269125004</v>
      </c>
      <c r="AA534">
        <v>205.444659656618</v>
      </c>
      <c r="AB534">
        <v>5.44072611891339</v>
      </c>
      <c r="AC534">
        <v>1.2225078309081701</v>
      </c>
      <c r="AD534">
        <v>2.84536561094423</v>
      </c>
      <c r="AE534">
        <v>1.1517029740818101</v>
      </c>
      <c r="AF534">
        <v>51.75</v>
      </c>
      <c r="AG534">
        <v>0.13289037182119401</v>
      </c>
      <c r="AH534">
        <v>7.0490000000000004</v>
      </c>
      <c r="AI534">
        <v>3.3171734122635099</v>
      </c>
      <c r="AJ534">
        <v>10828.8119999999</v>
      </c>
      <c r="AK534">
        <v>0.41127448896633401</v>
      </c>
      <c r="AL534">
        <v>12259029.863</v>
      </c>
      <c r="AM534">
        <v>1003.4539245</v>
      </c>
    </row>
    <row r="535" spans="1:39" ht="15" x14ac:dyDescent="0.25">
      <c r="A535" t="s">
        <v>716</v>
      </c>
      <c r="B535">
        <v>977011.75</v>
      </c>
      <c r="C535">
        <v>0.33678900765266501</v>
      </c>
      <c r="D535">
        <v>563160.19999999995</v>
      </c>
      <c r="E535">
        <v>1.4161529621811801E-2</v>
      </c>
      <c r="F535">
        <v>0.74690988592557495</v>
      </c>
      <c r="G535">
        <v>142.94999999999999</v>
      </c>
      <c r="H535">
        <v>122.9415</v>
      </c>
      <c r="I535">
        <v>11.2545</v>
      </c>
      <c r="J535">
        <v>-49.267000000000003</v>
      </c>
      <c r="K535">
        <v>11889.052620239499</v>
      </c>
      <c r="L535">
        <v>3627.5279810000002</v>
      </c>
      <c r="M535">
        <v>4499.05002243533</v>
      </c>
      <c r="N535">
        <v>0.38939811393559598</v>
      </c>
      <c r="O535">
        <v>0.157261420018803</v>
      </c>
      <c r="P535">
        <v>1.5852111534684299E-2</v>
      </c>
      <c r="Q535">
        <v>9585.9950061535292</v>
      </c>
      <c r="R535">
        <v>222.33349999999999</v>
      </c>
      <c r="S535">
        <v>66745.057143885206</v>
      </c>
      <c r="T535">
        <v>15.516330197653501</v>
      </c>
      <c r="U535">
        <v>16.315705824808202</v>
      </c>
      <c r="V535">
        <v>23.390499999999999</v>
      </c>
      <c r="W535">
        <v>155.08552536286101</v>
      </c>
      <c r="X535">
        <v>0.115219451823543</v>
      </c>
      <c r="Y535">
        <v>0.164376033971283</v>
      </c>
      <c r="Z535">
        <v>0.29197088533705401</v>
      </c>
      <c r="AA535">
        <v>153.19541376681701</v>
      </c>
      <c r="AB535">
        <v>6.1491079151008696</v>
      </c>
      <c r="AC535">
        <v>1.1353539606635099</v>
      </c>
      <c r="AD535">
        <v>3.58572635819813</v>
      </c>
      <c r="AE535">
        <v>0.96418864625885103</v>
      </c>
      <c r="AF535">
        <v>31.75</v>
      </c>
      <c r="AG535">
        <v>0.16724144652488299</v>
      </c>
      <c r="AH535">
        <v>31.085999999999999</v>
      </c>
      <c r="AI535">
        <v>3.1357362769682702</v>
      </c>
      <c r="AJ535">
        <v>41104.504000000001</v>
      </c>
      <c r="AK535">
        <v>0.39967438089900698</v>
      </c>
      <c r="AL535">
        <v>43127871.047499999</v>
      </c>
      <c r="AM535">
        <v>3627.5279810000002</v>
      </c>
    </row>
    <row r="536" spans="1:39" ht="15" x14ac:dyDescent="0.25">
      <c r="A536" t="s">
        <v>717</v>
      </c>
      <c r="B536">
        <v>1864306.3</v>
      </c>
      <c r="C536">
        <v>0.31076871201560002</v>
      </c>
      <c r="D536">
        <v>1849356.3</v>
      </c>
      <c r="E536">
        <v>1.1451251636254199E-2</v>
      </c>
      <c r="F536">
        <v>0.77656847941684903</v>
      </c>
      <c r="G536">
        <v>178.947368421053</v>
      </c>
      <c r="H536">
        <v>272.2955</v>
      </c>
      <c r="I536">
        <v>36.826500000000003</v>
      </c>
      <c r="J536">
        <v>-53.417999999999999</v>
      </c>
      <c r="K536">
        <v>12951.261948305</v>
      </c>
      <c r="L536">
        <v>5439.9106884499997</v>
      </c>
      <c r="M536">
        <v>6784.2056586011604</v>
      </c>
      <c r="N536">
        <v>0.37470792776577699</v>
      </c>
      <c r="O536">
        <v>0.157747480132713</v>
      </c>
      <c r="P536">
        <v>3.2174305944326097E-2</v>
      </c>
      <c r="Q536">
        <v>10384.9605756242</v>
      </c>
      <c r="R536">
        <v>352.27300000000002</v>
      </c>
      <c r="S536">
        <v>71037.498421678596</v>
      </c>
      <c r="T536">
        <v>15.4133300025832</v>
      </c>
      <c r="U536">
        <v>15.4423151602592</v>
      </c>
      <c r="V536">
        <v>36.039000000000001</v>
      </c>
      <c r="W536">
        <v>150.945106369489</v>
      </c>
      <c r="X536">
        <v>0.12118129307967</v>
      </c>
      <c r="Y536">
        <v>0.159311212465167</v>
      </c>
      <c r="Z536">
        <v>0.28697133464394398</v>
      </c>
      <c r="AA536">
        <v>158.95660784210099</v>
      </c>
      <c r="AB536">
        <v>6.33830926735821</v>
      </c>
      <c r="AC536">
        <v>1.0606622759833599</v>
      </c>
      <c r="AD536">
        <v>3.6285192181538402</v>
      </c>
      <c r="AE536">
        <v>0.62492956865828397</v>
      </c>
      <c r="AF536">
        <v>28.55</v>
      </c>
      <c r="AG536">
        <v>0.13412700776990999</v>
      </c>
      <c r="AH536">
        <v>41.051499999999997</v>
      </c>
      <c r="AI536">
        <v>3.0907967773153202</v>
      </c>
      <c r="AJ536">
        <v>101306.815</v>
      </c>
      <c r="AK536">
        <v>0.39216263729323703</v>
      </c>
      <c r="AL536">
        <v>70453708.301499993</v>
      </c>
      <c r="AM536">
        <v>5439.9106884499997</v>
      </c>
    </row>
    <row r="537" spans="1:39" ht="15" x14ac:dyDescent="0.25">
      <c r="A537" t="s">
        <v>718</v>
      </c>
      <c r="B537">
        <v>1205173.45</v>
      </c>
      <c r="C537">
        <v>0.45707430347734301</v>
      </c>
      <c r="D537">
        <v>1028854.6</v>
      </c>
      <c r="E537">
        <v>4.8265254989638701E-3</v>
      </c>
      <c r="F537">
        <v>0.65951041528618004</v>
      </c>
      <c r="G537">
        <v>88.947368421052602</v>
      </c>
      <c r="H537">
        <v>40.909999999999997</v>
      </c>
      <c r="I537">
        <v>0.05</v>
      </c>
      <c r="J537">
        <v>24.796500000000002</v>
      </c>
      <c r="K537">
        <v>12995.449525967701</v>
      </c>
      <c r="L537">
        <v>1175.00616685</v>
      </c>
      <c r="M537">
        <v>1416.23483036522</v>
      </c>
      <c r="N537">
        <v>0.36721486463064901</v>
      </c>
      <c r="O537">
        <v>0.152218149696599</v>
      </c>
      <c r="P537">
        <v>6.4639198195540898E-3</v>
      </c>
      <c r="Q537">
        <v>10781.9219006655</v>
      </c>
      <c r="R537">
        <v>85.255499999999998</v>
      </c>
      <c r="S537">
        <v>57632.558098891001</v>
      </c>
      <c r="T537">
        <v>14.689961351467099</v>
      </c>
      <c r="U537">
        <v>13.7821743682226</v>
      </c>
      <c r="V537">
        <v>11.0695</v>
      </c>
      <c r="W537">
        <v>106.14807957450699</v>
      </c>
      <c r="X537">
        <v>0.11178829146321501</v>
      </c>
      <c r="Y537">
        <v>0.18938269457578599</v>
      </c>
      <c r="Z537">
        <v>0.30457882357806898</v>
      </c>
      <c r="AA537">
        <v>197.04743390470799</v>
      </c>
      <c r="AB537">
        <v>7.3022037951997598</v>
      </c>
      <c r="AC537">
        <v>1.25885370895896</v>
      </c>
      <c r="AD537">
        <v>3.1360896930207698</v>
      </c>
      <c r="AE537">
        <v>1.4156858996320301</v>
      </c>
      <c r="AF537">
        <v>113.45</v>
      </c>
      <c r="AG537">
        <v>7.5904030722502402E-2</v>
      </c>
      <c r="AH537">
        <v>4.2939999999999996</v>
      </c>
      <c r="AI537">
        <v>3.0415609854014298</v>
      </c>
      <c r="AJ537">
        <v>16884.0065</v>
      </c>
      <c r="AK537">
        <v>0.48108801880105601</v>
      </c>
      <c r="AL537">
        <v>15269733.334000001</v>
      </c>
      <c r="AM537">
        <v>1175.00616685</v>
      </c>
    </row>
    <row r="538" spans="1:39" ht="15" x14ac:dyDescent="0.25">
      <c r="A538" t="s">
        <v>719</v>
      </c>
      <c r="B538">
        <v>770894.25</v>
      </c>
      <c r="C538">
        <v>0.36930880514694397</v>
      </c>
      <c r="D538">
        <v>775362.35</v>
      </c>
      <c r="E538">
        <v>2.6598575409810801E-3</v>
      </c>
      <c r="F538">
        <v>0.686024514276241</v>
      </c>
      <c r="G538">
        <v>72.526315789473699</v>
      </c>
      <c r="H538">
        <v>41.459000000000003</v>
      </c>
      <c r="I538">
        <v>0.65</v>
      </c>
      <c r="J538">
        <v>61.361499999999999</v>
      </c>
      <c r="K538">
        <v>12206.268097582401</v>
      </c>
      <c r="L538">
        <v>1281.86750835</v>
      </c>
      <c r="M538">
        <v>1516.9521064519099</v>
      </c>
      <c r="N538">
        <v>0.30021882920284099</v>
      </c>
      <c r="O538">
        <v>0.13879925724852701</v>
      </c>
      <c r="P538">
        <v>2.3437537658374599E-3</v>
      </c>
      <c r="Q538">
        <v>10314.642371338499</v>
      </c>
      <c r="R538">
        <v>85.525999999999996</v>
      </c>
      <c r="S538">
        <v>60629.304538970602</v>
      </c>
      <c r="T538">
        <v>15.4689801931576</v>
      </c>
      <c r="U538">
        <v>14.9880446688726</v>
      </c>
      <c r="V538">
        <v>10.8255</v>
      </c>
      <c r="W538">
        <v>118.411852417902</v>
      </c>
      <c r="X538">
        <v>0.114120410459899</v>
      </c>
      <c r="Y538">
        <v>0.16579332420996501</v>
      </c>
      <c r="Z538">
        <v>0.28558940361491603</v>
      </c>
      <c r="AA538">
        <v>170.220087940963</v>
      </c>
      <c r="AB538">
        <v>6.4512154880210604</v>
      </c>
      <c r="AC538">
        <v>1.1734428523242</v>
      </c>
      <c r="AD538">
        <v>3.2051168723499002</v>
      </c>
      <c r="AE538">
        <v>1.0825505294759199</v>
      </c>
      <c r="AF538">
        <v>64.05</v>
      </c>
      <c r="AG538">
        <v>0.16298319847725801</v>
      </c>
      <c r="AH538">
        <v>7.71</v>
      </c>
      <c r="AI538">
        <v>3.0872149657063099</v>
      </c>
      <c r="AJ538">
        <v>69696.906000000003</v>
      </c>
      <c r="AK538">
        <v>0.43522980402442202</v>
      </c>
      <c r="AL538">
        <v>15646818.4725</v>
      </c>
      <c r="AM538">
        <v>1281.86750835</v>
      </c>
    </row>
    <row r="539" spans="1:39" ht="15" x14ac:dyDescent="0.25">
      <c r="A539" t="s">
        <v>720</v>
      </c>
      <c r="B539">
        <v>1371543.3</v>
      </c>
      <c r="C539">
        <v>0.48175226044847702</v>
      </c>
      <c r="D539">
        <v>1294258.6499999999</v>
      </c>
      <c r="E539">
        <v>1.7526539423105599E-3</v>
      </c>
      <c r="F539">
        <v>0.74569158277339498</v>
      </c>
      <c r="G539">
        <v>82.05</v>
      </c>
      <c r="H539">
        <v>93.027500000000003</v>
      </c>
      <c r="I539">
        <v>9.6325000000000003</v>
      </c>
      <c r="J539">
        <v>9.5899999999999697</v>
      </c>
      <c r="K539">
        <v>12765.011973099699</v>
      </c>
      <c r="L539">
        <v>2448.81393295</v>
      </c>
      <c r="M539">
        <v>2992.67977569913</v>
      </c>
      <c r="N539">
        <v>0.36370317622583698</v>
      </c>
      <c r="O539">
        <v>0.14553472873321699</v>
      </c>
      <c r="P539">
        <v>2.0610280336489099E-2</v>
      </c>
      <c r="Q539">
        <v>10445.2001272664</v>
      </c>
      <c r="R539">
        <v>162.7525</v>
      </c>
      <c r="S539">
        <v>66815.707414632605</v>
      </c>
      <c r="T539">
        <v>15.0307982980292</v>
      </c>
      <c r="U539">
        <v>15.046244653384701</v>
      </c>
      <c r="V539">
        <v>16.998999999999999</v>
      </c>
      <c r="W539">
        <v>144.05635231190101</v>
      </c>
      <c r="X539">
        <v>0.118687744399418</v>
      </c>
      <c r="Y539">
        <v>0.15357955436745899</v>
      </c>
      <c r="Z539">
        <v>0.27824479039335898</v>
      </c>
      <c r="AA539">
        <v>171.45426786028199</v>
      </c>
      <c r="AB539">
        <v>6.5768449810365199</v>
      </c>
      <c r="AC539">
        <v>1.12779225722122</v>
      </c>
      <c r="AD539">
        <v>3.3669930733988198</v>
      </c>
      <c r="AE539">
        <v>0.91836653411625802</v>
      </c>
      <c r="AF539">
        <v>35.299999999999997</v>
      </c>
      <c r="AG539">
        <v>0.109372900989024</v>
      </c>
      <c r="AH539">
        <v>24.169499999999999</v>
      </c>
      <c r="AI539">
        <v>3.3832252102875402</v>
      </c>
      <c r="AJ539">
        <v>-16195.853500000199</v>
      </c>
      <c r="AK539">
        <v>0.37338291222326497</v>
      </c>
      <c r="AL539">
        <v>31259139.173999999</v>
      </c>
      <c r="AM539">
        <v>2448.81393295</v>
      </c>
    </row>
    <row r="540" spans="1:39" ht="15" x14ac:dyDescent="0.25">
      <c r="A540" t="s">
        <v>721</v>
      </c>
      <c r="B540">
        <v>2115779</v>
      </c>
      <c r="C540">
        <v>0.358928806138751</v>
      </c>
      <c r="D540">
        <v>1894122.9</v>
      </c>
      <c r="E540">
        <v>4.3577917720821402E-3</v>
      </c>
      <c r="F540">
        <v>0.77955515058686298</v>
      </c>
      <c r="G540">
        <v>105.947368421053</v>
      </c>
      <c r="H540">
        <v>84.870500000000007</v>
      </c>
      <c r="I540">
        <v>6.2409999999999997</v>
      </c>
      <c r="J540">
        <v>-7.4064999999999896</v>
      </c>
      <c r="K540">
        <v>12749.876642175899</v>
      </c>
      <c r="L540">
        <v>4287.7058387500001</v>
      </c>
      <c r="M540">
        <v>5078.9008293199104</v>
      </c>
      <c r="N540">
        <v>0.16615017041553601</v>
      </c>
      <c r="O540">
        <v>0.12443327503445099</v>
      </c>
      <c r="P540">
        <v>2.5740014707299801E-2</v>
      </c>
      <c r="Q540">
        <v>10763.6912708375</v>
      </c>
      <c r="R540">
        <v>262.22750000000002</v>
      </c>
      <c r="S540">
        <v>75761.852995967201</v>
      </c>
      <c r="T540">
        <v>15.0903318683204</v>
      </c>
      <c r="U540">
        <v>16.351091471146201</v>
      </c>
      <c r="V540">
        <v>26.593499999999999</v>
      </c>
      <c r="W540">
        <v>161.23134746272601</v>
      </c>
      <c r="X540">
        <v>0.116208975233367</v>
      </c>
      <c r="Y540">
        <v>0.15608435027333201</v>
      </c>
      <c r="Z540">
        <v>0.278096742741336</v>
      </c>
      <c r="AA540">
        <v>136.08770562723799</v>
      </c>
      <c r="AB540">
        <v>7.7528741291512899</v>
      </c>
      <c r="AC540">
        <v>1.41183828115675</v>
      </c>
      <c r="AD540">
        <v>4.1309939768198696</v>
      </c>
      <c r="AE540">
        <v>0.65610351907770603</v>
      </c>
      <c r="AF540">
        <v>24.25</v>
      </c>
      <c r="AG540">
        <v>0.186377368605221</v>
      </c>
      <c r="AH540">
        <v>43.120526315789498</v>
      </c>
      <c r="AI540">
        <v>3.8618406717946199</v>
      </c>
      <c r="AJ540">
        <v>-141934.4345</v>
      </c>
      <c r="AK540">
        <v>0.27800563604811002</v>
      </c>
      <c r="AL540">
        <v>54667720.522</v>
      </c>
      <c r="AM540">
        <v>4287.7058387500001</v>
      </c>
    </row>
    <row r="541" spans="1:39" ht="15" x14ac:dyDescent="0.25">
      <c r="A541" t="s">
        <v>722</v>
      </c>
      <c r="B541">
        <v>1067359.5</v>
      </c>
      <c r="C541">
        <v>0.39937709912888603</v>
      </c>
      <c r="D541">
        <v>1007109.45</v>
      </c>
      <c r="E541">
        <v>6.5037784460979901E-3</v>
      </c>
      <c r="F541">
        <v>0.72965149238912097</v>
      </c>
      <c r="G541">
        <v>62.15</v>
      </c>
      <c r="H541">
        <v>70.587000000000003</v>
      </c>
      <c r="I541">
        <v>3.7654999999999998</v>
      </c>
      <c r="J541">
        <v>78.8215</v>
      </c>
      <c r="K541">
        <v>11880.978489727901</v>
      </c>
      <c r="L541">
        <v>1978.2791998</v>
      </c>
      <c r="M541">
        <v>2427.22000891993</v>
      </c>
      <c r="N541">
        <v>0.39298361253992697</v>
      </c>
      <c r="O541">
        <v>0.15445040787513201</v>
      </c>
      <c r="P541">
        <v>1.4913793615675099E-2</v>
      </c>
      <c r="Q541">
        <v>9683.4619577641097</v>
      </c>
      <c r="R541">
        <v>127.6895</v>
      </c>
      <c r="S541">
        <v>65739.626089067606</v>
      </c>
      <c r="T541">
        <v>16.3936737163197</v>
      </c>
      <c r="U541">
        <v>15.492888607129</v>
      </c>
      <c r="V541">
        <v>14.332000000000001</v>
      </c>
      <c r="W541">
        <v>138.03231927156</v>
      </c>
      <c r="X541">
        <v>0.115357503756208</v>
      </c>
      <c r="Y541">
        <v>0.155511632328387</v>
      </c>
      <c r="Z541">
        <v>0.287702407443226</v>
      </c>
      <c r="AA541">
        <v>173.371433129699</v>
      </c>
      <c r="AB541">
        <v>5.9800860582237103</v>
      </c>
      <c r="AC541">
        <v>1.1107021868223901</v>
      </c>
      <c r="AD541">
        <v>3.3221468051365499</v>
      </c>
      <c r="AE541">
        <v>0.91541532391357305</v>
      </c>
      <c r="AF541">
        <v>22.6</v>
      </c>
      <c r="AG541">
        <v>0.14086791301138399</v>
      </c>
      <c r="AH541">
        <v>27.422999999999998</v>
      </c>
      <c r="AI541">
        <v>3.3045204370439598</v>
      </c>
      <c r="AJ541">
        <v>-3491.3599999999901</v>
      </c>
      <c r="AK541">
        <v>0.359037906425963</v>
      </c>
      <c r="AL541">
        <v>23503892.6195</v>
      </c>
      <c r="AM541">
        <v>1978.2791998</v>
      </c>
    </row>
    <row r="542" spans="1:39" ht="15" x14ac:dyDescent="0.25">
      <c r="A542" t="s">
        <v>723</v>
      </c>
      <c r="B542">
        <v>500456.2</v>
      </c>
      <c r="C542">
        <v>0.360470790368766</v>
      </c>
      <c r="D542">
        <v>492884.35</v>
      </c>
      <c r="E542">
        <v>5.8379977981266196E-3</v>
      </c>
      <c r="F542">
        <v>0.74746521066444505</v>
      </c>
      <c r="G542">
        <v>50.315789473684198</v>
      </c>
      <c r="H542">
        <v>46.155500000000004</v>
      </c>
      <c r="I542">
        <v>0.29249999999999998</v>
      </c>
      <c r="J542">
        <v>85.392499999999998</v>
      </c>
      <c r="K542">
        <v>11057.136112056</v>
      </c>
      <c r="L542">
        <v>1430.81860155</v>
      </c>
      <c r="M542">
        <v>1684.6154707415701</v>
      </c>
      <c r="N542">
        <v>0.29081315440632299</v>
      </c>
      <c r="O542">
        <v>0.13881453528409399</v>
      </c>
      <c r="P542">
        <v>4.6171122201259301E-3</v>
      </c>
      <c r="Q542">
        <v>9391.3158841142795</v>
      </c>
      <c r="R542">
        <v>90.873000000000005</v>
      </c>
      <c r="S542">
        <v>60730.801882847503</v>
      </c>
      <c r="T542">
        <v>15.461138071814499</v>
      </c>
      <c r="U542">
        <v>15.7452554834769</v>
      </c>
      <c r="V542">
        <v>11.3705</v>
      </c>
      <c r="W542">
        <v>125.836031973088</v>
      </c>
      <c r="X542">
        <v>0.11480491201439599</v>
      </c>
      <c r="Y542">
        <v>0.16404389852951501</v>
      </c>
      <c r="Z542">
        <v>0.283361873698938</v>
      </c>
      <c r="AA542">
        <v>170.26211410453701</v>
      </c>
      <c r="AB542">
        <v>6.0278715403289302</v>
      </c>
      <c r="AC542">
        <v>1.0410863241962101</v>
      </c>
      <c r="AD542">
        <v>3.12983042449906</v>
      </c>
      <c r="AE542">
        <v>0.87910448229363802</v>
      </c>
      <c r="AF542">
        <v>27.578947368421101</v>
      </c>
      <c r="AG542">
        <v>0.147980921503094</v>
      </c>
      <c r="AH542">
        <v>15.507894736842101</v>
      </c>
      <c r="AI542">
        <v>3.2356482064319598</v>
      </c>
      <c r="AJ542">
        <v>32176.1889999999</v>
      </c>
      <c r="AK542">
        <v>0.41161382832472299</v>
      </c>
      <c r="AL542">
        <v>15820756.028999999</v>
      </c>
      <c r="AM542">
        <v>1430.81860155</v>
      </c>
    </row>
    <row r="543" spans="1:39" ht="15" x14ac:dyDescent="0.25">
      <c r="A543" t="s">
        <v>724</v>
      </c>
      <c r="B543">
        <v>868398.15</v>
      </c>
      <c r="C543">
        <v>0.41065924062549403</v>
      </c>
      <c r="D543">
        <v>688154.15</v>
      </c>
      <c r="E543">
        <v>2.6789731681769301E-3</v>
      </c>
      <c r="F543">
        <v>0.78512696373479696</v>
      </c>
      <c r="G543">
        <v>146.666666666667</v>
      </c>
      <c r="H543">
        <v>86.122</v>
      </c>
      <c r="I543">
        <v>1.4635</v>
      </c>
      <c r="J543">
        <v>-5.1980000000000102</v>
      </c>
      <c r="K543">
        <v>11957.547753738199</v>
      </c>
      <c r="L543">
        <v>4162.9746518000002</v>
      </c>
      <c r="M543">
        <v>4934.9666692766004</v>
      </c>
      <c r="N543">
        <v>0.19744386866362501</v>
      </c>
      <c r="O543">
        <v>0.132114841682304</v>
      </c>
      <c r="P543">
        <v>1.42811778530272E-2</v>
      </c>
      <c r="Q543">
        <v>10086.9917737047</v>
      </c>
      <c r="R543">
        <v>254.76300000000001</v>
      </c>
      <c r="S543">
        <v>70880.3612514376</v>
      </c>
      <c r="T543">
        <v>14.3674709435829</v>
      </c>
      <c r="U543">
        <v>16.340577916730499</v>
      </c>
      <c r="V543">
        <v>25.657499999999999</v>
      </c>
      <c r="W543">
        <v>162.25176466140499</v>
      </c>
      <c r="X543">
        <v>0.116480944655905</v>
      </c>
      <c r="Y543">
        <v>0.153319696991916</v>
      </c>
      <c r="Z543">
        <v>0.27719835150695399</v>
      </c>
      <c r="AA543">
        <v>1738.71415404134</v>
      </c>
      <c r="AB543">
        <v>0.57287216677955499</v>
      </c>
      <c r="AC543">
        <v>9.7330061793689304E-2</v>
      </c>
      <c r="AD543">
        <v>0.28822331439790799</v>
      </c>
      <c r="AE543">
        <v>0.88260008113533905</v>
      </c>
      <c r="AF543">
        <v>29</v>
      </c>
      <c r="AG543">
        <v>2.9068506574979201E-2</v>
      </c>
      <c r="AH543">
        <v>45.336500000000001</v>
      </c>
      <c r="AI543">
        <v>3.2759905980368802</v>
      </c>
      <c r="AJ543">
        <v>15759.270500000101</v>
      </c>
      <c r="AK543">
        <v>0.37559594272639102</v>
      </c>
      <c r="AL543">
        <v>49778968.196500003</v>
      </c>
      <c r="AM543">
        <v>4162.9746518000002</v>
      </c>
    </row>
    <row r="544" spans="1:39" ht="15" x14ac:dyDescent="0.25">
      <c r="A544" t="s">
        <v>725</v>
      </c>
      <c r="B544">
        <v>2290342.65</v>
      </c>
      <c r="C544">
        <v>0.37164598475021499</v>
      </c>
      <c r="D544">
        <v>2794110.65</v>
      </c>
      <c r="E544">
        <v>2.23618681661135E-3</v>
      </c>
      <c r="F544">
        <v>0.79327861820907697</v>
      </c>
      <c r="G544">
        <v>124.833333333333</v>
      </c>
      <c r="H544">
        <v>40.076500000000003</v>
      </c>
      <c r="I544">
        <v>0.05</v>
      </c>
      <c r="J544">
        <v>-7.7480000000000002</v>
      </c>
      <c r="K544">
        <v>13713.935936534899</v>
      </c>
      <c r="L544">
        <v>4457.43160205</v>
      </c>
      <c r="M544">
        <v>5219.0500018918201</v>
      </c>
      <c r="N544">
        <v>7.6740469038870301E-2</v>
      </c>
      <c r="O544">
        <v>0.11785394634174499</v>
      </c>
      <c r="P544">
        <v>2.8554981537229299E-2</v>
      </c>
      <c r="Q544">
        <v>11712.654872024899</v>
      </c>
      <c r="R544">
        <v>284.30849999999998</v>
      </c>
      <c r="S544">
        <v>79690.207784853395</v>
      </c>
      <c r="T544">
        <v>14.673321409665901</v>
      </c>
      <c r="U544">
        <v>15.678151029779301</v>
      </c>
      <c r="V544">
        <v>28.3125</v>
      </c>
      <c r="W544">
        <v>157.4368777766</v>
      </c>
      <c r="X544">
        <v>0.11507701947694</v>
      </c>
      <c r="Y544">
        <v>0.14928664537448799</v>
      </c>
      <c r="Z544">
        <v>0.26952633877077198</v>
      </c>
      <c r="AA544">
        <v>155.548387928404</v>
      </c>
      <c r="AB544">
        <v>7.4329135981543404</v>
      </c>
      <c r="AC544">
        <v>1.3151592249068</v>
      </c>
      <c r="AD544">
        <v>4.0663008946611496</v>
      </c>
      <c r="AE544">
        <v>0.60746735713291</v>
      </c>
      <c r="AF544">
        <v>24.2</v>
      </c>
      <c r="AG544">
        <v>9.0369217453387093E-2</v>
      </c>
      <c r="AH544">
        <v>43.032222222222202</v>
      </c>
      <c r="AI544">
        <v>4.5813640784291296</v>
      </c>
      <c r="AJ544">
        <v>-253339.55888888901</v>
      </c>
      <c r="AK544">
        <v>0.273615029160934</v>
      </c>
      <c r="AL544">
        <v>61128931.431999996</v>
      </c>
      <c r="AM544">
        <v>4457.43160205</v>
      </c>
    </row>
    <row r="545" spans="1:39" ht="15" x14ac:dyDescent="0.25">
      <c r="A545" t="s">
        <v>726</v>
      </c>
      <c r="B545">
        <v>726047.75</v>
      </c>
      <c r="C545">
        <v>0.37220915524675602</v>
      </c>
      <c r="D545">
        <v>661081.4</v>
      </c>
      <c r="E545">
        <v>5.7076447750785599E-3</v>
      </c>
      <c r="F545">
        <v>0.73887591781249795</v>
      </c>
      <c r="G545">
        <v>46.1666666666667</v>
      </c>
      <c r="H545">
        <v>32.648499999999999</v>
      </c>
      <c r="I545">
        <v>0.39250000000000002</v>
      </c>
      <c r="J545">
        <v>73.767499999999998</v>
      </c>
      <c r="K545">
        <v>11335.866759700701</v>
      </c>
      <c r="L545">
        <v>1292.8285485500001</v>
      </c>
      <c r="M545">
        <v>1537.1911525626999</v>
      </c>
      <c r="N545">
        <v>0.33437091440689298</v>
      </c>
      <c r="O545">
        <v>0.14154527949993101</v>
      </c>
      <c r="P545">
        <v>2.73829090018976E-3</v>
      </c>
      <c r="Q545">
        <v>9533.8384852577492</v>
      </c>
      <c r="R545">
        <v>83.366500000000002</v>
      </c>
      <c r="S545">
        <v>59925.288701097001</v>
      </c>
      <c r="T545">
        <v>16.050212015617799</v>
      </c>
      <c r="U545">
        <v>15.507770489945001</v>
      </c>
      <c r="V545">
        <v>10.384499999999999</v>
      </c>
      <c r="W545">
        <v>124.495984260195</v>
      </c>
      <c r="X545">
        <v>0.112170919095275</v>
      </c>
      <c r="Y545">
        <v>0.16965733072939401</v>
      </c>
      <c r="Z545">
        <v>0.28534781427531503</v>
      </c>
      <c r="AA545">
        <v>181.54657882767401</v>
      </c>
      <c r="AB545">
        <v>6.2293111394299103</v>
      </c>
      <c r="AC545">
        <v>1.1503759683283901</v>
      </c>
      <c r="AD545">
        <v>3.1223718368223401</v>
      </c>
      <c r="AE545">
        <v>0.83936872604802304</v>
      </c>
      <c r="AF545">
        <v>23.05</v>
      </c>
      <c r="AG545">
        <v>0.131539960066509</v>
      </c>
      <c r="AH545">
        <v>15.894736842105299</v>
      </c>
      <c r="AI545">
        <v>2.93161296937829</v>
      </c>
      <c r="AJ545">
        <v>55944.184500000003</v>
      </c>
      <c r="AK545">
        <v>0.40926368648898598</v>
      </c>
      <c r="AL545">
        <v>14655332.169500001</v>
      </c>
      <c r="AM545">
        <v>1292.8285485500001</v>
      </c>
    </row>
    <row r="546" spans="1:39" ht="15" x14ac:dyDescent="0.25">
      <c r="A546" t="s">
        <v>727</v>
      </c>
      <c r="B546">
        <v>1355758.15</v>
      </c>
      <c r="C546">
        <v>0.45776142116007401</v>
      </c>
      <c r="D546">
        <v>1332006.2</v>
      </c>
      <c r="E546">
        <v>2.5112462890257E-3</v>
      </c>
      <c r="F546">
        <v>0.78168720141839698</v>
      </c>
      <c r="G546">
        <v>142.29411764705901</v>
      </c>
      <c r="H546">
        <v>90.509500000000003</v>
      </c>
      <c r="I546">
        <v>6.7874999999999996</v>
      </c>
      <c r="J546">
        <v>-12.071</v>
      </c>
      <c r="K546">
        <v>12643.3254383738</v>
      </c>
      <c r="L546">
        <v>4357.6690334000004</v>
      </c>
      <c r="M546">
        <v>5168.5465156775099</v>
      </c>
      <c r="N546">
        <v>0.17889189466318101</v>
      </c>
      <c r="O546">
        <v>0.12868197446892399</v>
      </c>
      <c r="P546">
        <v>2.1331330428615299E-2</v>
      </c>
      <c r="Q546">
        <v>10659.7527128529</v>
      </c>
      <c r="R546">
        <v>269.83249999999998</v>
      </c>
      <c r="S546">
        <v>73968.266055793894</v>
      </c>
      <c r="T546">
        <v>15.161998647309</v>
      </c>
      <c r="U546">
        <v>16.149533630678299</v>
      </c>
      <c r="V546">
        <v>29.006499999999999</v>
      </c>
      <c r="W546">
        <v>150.230777012049</v>
      </c>
      <c r="X546">
        <v>0.118579868863468</v>
      </c>
      <c r="Y546">
        <v>0.15450094296197101</v>
      </c>
      <c r="Z546">
        <v>0.27886597936837898</v>
      </c>
      <c r="AA546">
        <v>149.57064086426499</v>
      </c>
      <c r="AB546">
        <v>7.1255548116091703</v>
      </c>
      <c r="AC546">
        <v>1.2206813878040199</v>
      </c>
      <c r="AD546">
        <v>3.8301555303953698</v>
      </c>
      <c r="AE546">
        <v>0.75486529049066697</v>
      </c>
      <c r="AF546">
        <v>26.65</v>
      </c>
      <c r="AG546">
        <v>7.5901356125061201E-2</v>
      </c>
      <c r="AH546">
        <v>49.35</v>
      </c>
      <c r="AI546">
        <v>3.3604778754745399</v>
      </c>
      <c r="AJ546">
        <v>-52014.709000000003</v>
      </c>
      <c r="AK546">
        <v>0.352741527993927</v>
      </c>
      <c r="AL546">
        <v>55095427.741999999</v>
      </c>
      <c r="AM546">
        <v>4357.6690334000004</v>
      </c>
    </row>
    <row r="547" spans="1:39" ht="15" x14ac:dyDescent="0.25">
      <c r="A547" t="s">
        <v>728</v>
      </c>
      <c r="B547">
        <v>1634436.65</v>
      </c>
      <c r="C547">
        <v>0.31346598807164799</v>
      </c>
      <c r="D547">
        <v>1103097.8500000001</v>
      </c>
      <c r="E547">
        <v>2.6283762419678398E-3</v>
      </c>
      <c r="F547">
        <v>0.78899592818460096</v>
      </c>
      <c r="G547">
        <v>172.36842105263199</v>
      </c>
      <c r="H547">
        <v>70.888000000000005</v>
      </c>
      <c r="I547">
        <v>0.25</v>
      </c>
      <c r="J547">
        <v>-30.754999999999999</v>
      </c>
      <c r="K547">
        <v>12718.931727888001</v>
      </c>
      <c r="L547">
        <v>3983.96174935</v>
      </c>
      <c r="M547">
        <v>4626.11904259326</v>
      </c>
      <c r="N547">
        <v>0.100042446294829</v>
      </c>
      <c r="O547">
        <v>0.114369163201514</v>
      </c>
      <c r="P547">
        <v>1.36447155670782E-2</v>
      </c>
      <c r="Q547">
        <v>10953.4011187259</v>
      </c>
      <c r="R547">
        <v>242.40649999999999</v>
      </c>
      <c r="S547">
        <v>74823.074645275599</v>
      </c>
      <c r="T547">
        <v>15.3605617011095</v>
      </c>
      <c r="U547">
        <v>16.4350450559288</v>
      </c>
      <c r="V547">
        <v>23.8825</v>
      </c>
      <c r="W547">
        <v>166.815105175338</v>
      </c>
      <c r="X547">
        <v>0.11664910801723199</v>
      </c>
      <c r="Y547">
        <v>0.15574564874138899</v>
      </c>
      <c r="Z547">
        <v>0.27739839203801703</v>
      </c>
      <c r="AA547">
        <v>154.92883436963299</v>
      </c>
      <c r="AB547">
        <v>6.9215703791719303</v>
      </c>
      <c r="AC547">
        <v>1.2250752348534899</v>
      </c>
      <c r="AD547">
        <v>3.0853226253949999</v>
      </c>
      <c r="AE547">
        <v>0.811393119894949</v>
      </c>
      <c r="AF547">
        <v>40.049999999999997</v>
      </c>
      <c r="AG547">
        <v>0.29976141347762197</v>
      </c>
      <c r="AH547">
        <v>37.805999999999997</v>
      </c>
      <c r="AI547">
        <v>4.1729041983467603</v>
      </c>
      <c r="AJ547">
        <v>-50390.332499999997</v>
      </c>
      <c r="AK547">
        <v>0.305345203504925</v>
      </c>
      <c r="AL547">
        <v>50671737.4965</v>
      </c>
      <c r="AM547">
        <v>3983.96174935</v>
      </c>
    </row>
    <row r="548" spans="1:39" ht="15" x14ac:dyDescent="0.25">
      <c r="A548" t="s">
        <v>729</v>
      </c>
      <c r="B548">
        <v>988362.95</v>
      </c>
      <c r="C548">
        <v>0.401527489001893</v>
      </c>
      <c r="D548">
        <v>982965.45</v>
      </c>
      <c r="E548">
        <v>2.98625476276443E-3</v>
      </c>
      <c r="F548">
        <v>0.71617132748200196</v>
      </c>
      <c r="G548">
        <v>67.842105263157904</v>
      </c>
      <c r="H548">
        <v>88.273499999999999</v>
      </c>
      <c r="I548">
        <v>2.6585000000000001</v>
      </c>
      <c r="J548">
        <v>-20.982500000000002</v>
      </c>
      <c r="K548">
        <v>12108.0310462201</v>
      </c>
      <c r="L548">
        <v>2265.6735120500002</v>
      </c>
      <c r="M548">
        <v>2819.6488510732402</v>
      </c>
      <c r="N548">
        <v>0.45822109844089898</v>
      </c>
      <c r="O548">
        <v>0.153050600475197</v>
      </c>
      <c r="P548">
        <v>1.58474495813445E-2</v>
      </c>
      <c r="Q548">
        <v>9729.1707845316705</v>
      </c>
      <c r="R548">
        <v>148.75149999999999</v>
      </c>
      <c r="S548">
        <v>63019.535171073898</v>
      </c>
      <c r="T548">
        <v>15.074133706214701</v>
      </c>
      <c r="U548">
        <v>15.2312649758154</v>
      </c>
      <c r="V548">
        <v>16.555</v>
      </c>
      <c r="W548">
        <v>136.85735500151</v>
      </c>
      <c r="X548">
        <v>0.11460935742018501</v>
      </c>
      <c r="Y548">
        <v>0.17235171829448401</v>
      </c>
      <c r="Z548">
        <v>0.29437518774863503</v>
      </c>
      <c r="AA548">
        <v>175.98623450349999</v>
      </c>
      <c r="AB548">
        <v>5.7805892159140804</v>
      </c>
      <c r="AC548">
        <v>1.1183544231415301</v>
      </c>
      <c r="AD548">
        <v>3.3151300330915299</v>
      </c>
      <c r="AE548">
        <v>1.0945620114996299</v>
      </c>
      <c r="AF548">
        <v>27.85</v>
      </c>
      <c r="AG548">
        <v>0.102651031195464</v>
      </c>
      <c r="AH548">
        <v>30.1785</v>
      </c>
      <c r="AI548">
        <v>3.3265784273621</v>
      </c>
      <c r="AJ548">
        <v>-10559.682000000001</v>
      </c>
      <c r="AK548">
        <v>0.42355604950067699</v>
      </c>
      <c r="AL548">
        <v>27432845.2245</v>
      </c>
      <c r="AM548">
        <v>2265.6735120500002</v>
      </c>
    </row>
    <row r="549" spans="1:39" ht="15" x14ac:dyDescent="0.25">
      <c r="A549" t="s">
        <v>730</v>
      </c>
      <c r="B549">
        <v>2536972.85</v>
      </c>
      <c r="C549">
        <v>0.38861198983372203</v>
      </c>
      <c r="D549">
        <v>1825890.4</v>
      </c>
      <c r="E549">
        <v>3.2573064304798902E-3</v>
      </c>
      <c r="F549">
        <v>0.78128148602247904</v>
      </c>
      <c r="G549">
        <v>151.789473684211</v>
      </c>
      <c r="H549">
        <v>124.1155</v>
      </c>
      <c r="I549">
        <v>7.5620000000000003</v>
      </c>
      <c r="J549">
        <v>-9.7390000000000008</v>
      </c>
      <c r="K549">
        <v>13499.3015831095</v>
      </c>
      <c r="L549">
        <v>5135.68654135</v>
      </c>
      <c r="M549">
        <v>6170.8938373336896</v>
      </c>
      <c r="N549">
        <v>0.19503646558940901</v>
      </c>
      <c r="O549">
        <v>0.13166401184256299</v>
      </c>
      <c r="P549">
        <v>2.97094501916179E-2</v>
      </c>
      <c r="Q549">
        <v>11234.706557187401</v>
      </c>
      <c r="R549">
        <v>321.642</v>
      </c>
      <c r="S549">
        <v>76479.088733747398</v>
      </c>
      <c r="T549">
        <v>15.0698602794411</v>
      </c>
      <c r="U549">
        <v>15.967089314672799</v>
      </c>
      <c r="V549">
        <v>32.881</v>
      </c>
      <c r="W549">
        <v>156.190095841063</v>
      </c>
      <c r="X549">
        <v>0.117255412189917</v>
      </c>
      <c r="Y549">
        <v>0.152543082045174</v>
      </c>
      <c r="Z549">
        <v>0.277641732364307</v>
      </c>
      <c r="AA549">
        <v>153.95084836937201</v>
      </c>
      <c r="AB549">
        <v>7.2117098260365999</v>
      </c>
      <c r="AC549">
        <v>1.19821519008635</v>
      </c>
      <c r="AD549">
        <v>3.8912720141940098</v>
      </c>
      <c r="AE549">
        <v>0.64073944287788198</v>
      </c>
      <c r="AF549">
        <v>26.4</v>
      </c>
      <c r="AG549">
        <v>9.4563815148775196E-2</v>
      </c>
      <c r="AH549">
        <v>43.8478947368421</v>
      </c>
      <c r="AI549">
        <v>3.87220303880552</v>
      </c>
      <c r="AJ549">
        <v>-146698.00049999999</v>
      </c>
      <c r="AK549">
        <v>0.275452623898162</v>
      </c>
      <c r="AL549">
        <v>69328181.458000004</v>
      </c>
      <c r="AM549">
        <v>5135.68654135</v>
      </c>
    </row>
    <row r="550" spans="1:39" ht="15" x14ac:dyDescent="0.25">
      <c r="A550" t="s">
        <v>731</v>
      </c>
      <c r="B550">
        <v>260935.63157894701</v>
      </c>
      <c r="C550">
        <v>0.47871107677614599</v>
      </c>
      <c r="D550">
        <v>582048.42105263204</v>
      </c>
      <c r="E550">
        <v>8.1081862620397092E-3</v>
      </c>
      <c r="F550">
        <v>0.64268188026150297</v>
      </c>
      <c r="G550">
        <v>36.7222222222222</v>
      </c>
      <c r="H550">
        <v>21.713157894736799</v>
      </c>
      <c r="I550">
        <v>0</v>
      </c>
      <c r="J550">
        <v>1.9068421052631499</v>
      </c>
      <c r="K550">
        <v>13986.474191363901</v>
      </c>
      <c r="L550">
        <v>608.883560894737</v>
      </c>
      <c r="M550">
        <v>751.66819912462302</v>
      </c>
      <c r="N550">
        <v>0.45761922977267799</v>
      </c>
      <c r="O550">
        <v>0.165820985471996</v>
      </c>
      <c r="P550">
        <v>8.3954717537953697E-3</v>
      </c>
      <c r="Q550">
        <v>11329.6454737845</v>
      </c>
      <c r="R550">
        <v>50.686315789473703</v>
      </c>
      <c r="S550">
        <v>55595.500955308198</v>
      </c>
      <c r="T550">
        <v>14.937074264828</v>
      </c>
      <c r="U550">
        <v>12.0127800060226</v>
      </c>
      <c r="V550">
        <v>7.4984210526315804</v>
      </c>
      <c r="W550">
        <v>81.201569853302402</v>
      </c>
      <c r="X550">
        <v>0.104528424505687</v>
      </c>
      <c r="Y550">
        <v>0.18957662475551701</v>
      </c>
      <c r="Z550">
        <v>0.29901888425707601</v>
      </c>
      <c r="AA550">
        <v>230.12575551848099</v>
      </c>
      <c r="AB550">
        <v>6.5406321470801698</v>
      </c>
      <c r="AC550">
        <v>1.3762385567837401</v>
      </c>
      <c r="AD550">
        <v>2.8894944250708798</v>
      </c>
      <c r="AE550">
        <v>1.3726435240731201</v>
      </c>
      <c r="AF550">
        <v>79.421052631578902</v>
      </c>
      <c r="AG550">
        <v>0.144884287137755</v>
      </c>
      <c r="AH550">
        <v>3.7568421052631602</v>
      </c>
      <c r="AI550">
        <v>3.15146033520243</v>
      </c>
      <c r="AJ550">
        <v>7999.87526315788</v>
      </c>
      <c r="AK550">
        <v>0.53862313419646002</v>
      </c>
      <c r="AL550">
        <v>8516134.2100000009</v>
      </c>
      <c r="AM550">
        <v>608.883560894737</v>
      </c>
    </row>
    <row r="551" spans="1:39" ht="15" x14ac:dyDescent="0.25">
      <c r="A551" t="s">
        <v>732</v>
      </c>
      <c r="B551">
        <v>655100.30000000005</v>
      </c>
      <c r="C551">
        <v>0.611479552848749</v>
      </c>
      <c r="D551">
        <v>644852.19999999995</v>
      </c>
      <c r="E551">
        <v>4.2651169961577598E-3</v>
      </c>
      <c r="F551">
        <v>0.66045844915894003</v>
      </c>
      <c r="G551">
        <v>40.578947368421098</v>
      </c>
      <c r="H551">
        <v>20.890999999999998</v>
      </c>
      <c r="I551">
        <v>0.19900000000000001</v>
      </c>
      <c r="J551">
        <v>40.854999999999997</v>
      </c>
      <c r="K551">
        <v>13534.737279868499</v>
      </c>
      <c r="L551">
        <v>697.63234245000001</v>
      </c>
      <c r="M551">
        <v>839.85063138439205</v>
      </c>
      <c r="N551">
        <v>0.40240202341266901</v>
      </c>
      <c r="O551">
        <v>0.160789218295222</v>
      </c>
      <c r="P551">
        <v>1.6830325639384401E-3</v>
      </c>
      <c r="Q551">
        <v>11242.797373903901</v>
      </c>
      <c r="R551">
        <v>52.054499999999997</v>
      </c>
      <c r="S551">
        <v>56909.026414623098</v>
      </c>
      <c r="T551">
        <v>14.389726152398</v>
      </c>
      <c r="U551">
        <v>13.4019603002622</v>
      </c>
      <c r="V551">
        <v>7.851</v>
      </c>
      <c r="W551">
        <v>88.859042472296494</v>
      </c>
      <c r="X551">
        <v>0.11581520009667499</v>
      </c>
      <c r="Y551">
        <v>0.179438396518592</v>
      </c>
      <c r="Z551">
        <v>0.30118568362113002</v>
      </c>
      <c r="AA551">
        <v>209.44255463682501</v>
      </c>
      <c r="AB551">
        <v>6.66717407789403</v>
      </c>
      <c r="AC551">
        <v>1.2701153209927301</v>
      </c>
      <c r="AD551">
        <v>3.1131993294272502</v>
      </c>
      <c r="AE551">
        <v>1.3869810558253901</v>
      </c>
      <c r="AF551">
        <v>80.5</v>
      </c>
      <c r="AG551">
        <v>0.18075351412707399</v>
      </c>
      <c r="AH551">
        <v>3.871</v>
      </c>
      <c r="AI551">
        <v>3.1167395141333301</v>
      </c>
      <c r="AJ551">
        <v>19665.0249999999</v>
      </c>
      <c r="AK551">
        <v>0.49961886307293601</v>
      </c>
      <c r="AL551">
        <v>9442270.4729999993</v>
      </c>
      <c r="AM551">
        <v>697.63234245000001</v>
      </c>
    </row>
    <row r="552" spans="1:39" ht="15" x14ac:dyDescent="0.25">
      <c r="A552" t="s">
        <v>733</v>
      </c>
      <c r="B552">
        <v>827175.9</v>
      </c>
      <c r="C552">
        <v>0.45827266469859101</v>
      </c>
      <c r="D552">
        <v>769641.8</v>
      </c>
      <c r="E552">
        <v>3.14572563669771E-3</v>
      </c>
      <c r="F552">
        <v>0.63594896939030499</v>
      </c>
      <c r="G552">
        <v>42.2</v>
      </c>
      <c r="H552">
        <v>34.551000000000002</v>
      </c>
      <c r="I552">
        <v>2.3220000000000001</v>
      </c>
      <c r="J552">
        <v>16.6145</v>
      </c>
      <c r="K552">
        <v>12015.922957762399</v>
      </c>
      <c r="L552">
        <v>1095.085898</v>
      </c>
      <c r="M552">
        <v>1375.96482120835</v>
      </c>
      <c r="N552">
        <v>0.51216163031075801</v>
      </c>
      <c r="O552">
        <v>0.169196850163438</v>
      </c>
      <c r="P552">
        <v>2.8471219524370101E-3</v>
      </c>
      <c r="Q552">
        <v>9563.0844478599392</v>
      </c>
      <c r="R552">
        <v>76.989999999999995</v>
      </c>
      <c r="S552">
        <v>54851.4095142226</v>
      </c>
      <c r="T552">
        <v>14.4375892973113</v>
      </c>
      <c r="U552">
        <v>14.223742018444</v>
      </c>
      <c r="V552">
        <v>10.012499999999999</v>
      </c>
      <c r="W552">
        <v>109.37187495630501</v>
      </c>
      <c r="X552">
        <v>0.11744196724013201</v>
      </c>
      <c r="Y552">
        <v>0.18277795843716199</v>
      </c>
      <c r="Z552">
        <v>0.30208369811221703</v>
      </c>
      <c r="AA552">
        <v>213.5413308007</v>
      </c>
      <c r="AB552">
        <v>5.4106095119824502</v>
      </c>
      <c r="AC552">
        <v>1.27420800902816</v>
      </c>
      <c r="AD552">
        <v>2.8377193675669599</v>
      </c>
      <c r="AE552">
        <v>1.1400413576564601</v>
      </c>
      <c r="AF552">
        <v>44.5</v>
      </c>
      <c r="AG552">
        <v>0.128301018184656</v>
      </c>
      <c r="AH552">
        <v>8.4120000000000008</v>
      </c>
      <c r="AI552">
        <v>2.9619144090979002</v>
      </c>
      <c r="AJ552">
        <v>40823.203500000003</v>
      </c>
      <c r="AK552">
        <v>0.43642669775501203</v>
      </c>
      <c r="AL552">
        <v>13158467.782500001</v>
      </c>
      <c r="AM552">
        <v>1095.085898</v>
      </c>
    </row>
    <row r="553" spans="1:39" ht="15" x14ac:dyDescent="0.25">
      <c r="A553" t="s">
        <v>734</v>
      </c>
      <c r="B553">
        <v>799374.85</v>
      </c>
      <c r="C553">
        <v>0.39477216455647302</v>
      </c>
      <c r="D553">
        <v>853907.15</v>
      </c>
      <c r="E553">
        <v>2.7059024632692099E-3</v>
      </c>
      <c r="F553">
        <v>0.68615765686423402</v>
      </c>
      <c r="G553">
        <v>57.941176470588204</v>
      </c>
      <c r="H553">
        <v>39.403500000000001</v>
      </c>
      <c r="I553">
        <v>3.4954999999999998</v>
      </c>
      <c r="J553">
        <v>51.2425</v>
      </c>
      <c r="K553">
        <v>11188.175728292699</v>
      </c>
      <c r="L553">
        <v>1261.87403075</v>
      </c>
      <c r="M553">
        <v>1496.98256401143</v>
      </c>
      <c r="N553">
        <v>0.32760731176494301</v>
      </c>
      <c r="O553">
        <v>0.13611730015389301</v>
      </c>
      <c r="P553">
        <v>3.0292555016193301E-3</v>
      </c>
      <c r="Q553">
        <v>9431.0172625979994</v>
      </c>
      <c r="R553">
        <v>81.564499999999995</v>
      </c>
      <c r="S553">
        <v>59844.616646948103</v>
      </c>
      <c r="T553">
        <v>15.734173568157701</v>
      </c>
      <c r="U553">
        <v>15.4708731218851</v>
      </c>
      <c r="V553">
        <v>9.9254999999999995</v>
      </c>
      <c r="W553">
        <v>127.134555513576</v>
      </c>
      <c r="X553">
        <v>0.114583816469362</v>
      </c>
      <c r="Y553">
        <v>0.16463001714876199</v>
      </c>
      <c r="Z553">
        <v>0.28475928042083898</v>
      </c>
      <c r="AA553">
        <v>173.52449187804999</v>
      </c>
      <c r="AB553">
        <v>6.2803991737531897</v>
      </c>
      <c r="AC553">
        <v>1.1738787154446999</v>
      </c>
      <c r="AD553">
        <v>3.0520496784775499</v>
      </c>
      <c r="AE553">
        <v>1.0257284806312299</v>
      </c>
      <c r="AF553">
        <v>42.45</v>
      </c>
      <c r="AG553">
        <v>0.14750073235528299</v>
      </c>
      <c r="AH553">
        <v>9.1039999999999992</v>
      </c>
      <c r="AI553">
        <v>3.3202698243339399</v>
      </c>
      <c r="AJ553">
        <v>20871.151000000002</v>
      </c>
      <c r="AK553">
        <v>0.380732227943198</v>
      </c>
      <c r="AL553">
        <v>14118068.403000001</v>
      </c>
      <c r="AM553">
        <v>1261.87403075</v>
      </c>
    </row>
    <row r="554" spans="1:39" ht="15" x14ac:dyDescent="0.25">
      <c r="A554" t="s">
        <v>735</v>
      </c>
      <c r="B554">
        <v>538535.35</v>
      </c>
      <c r="C554">
        <v>0.48670063353520798</v>
      </c>
      <c r="D554">
        <v>536406.25</v>
      </c>
      <c r="E554">
        <v>3.45050133116595E-3</v>
      </c>
      <c r="F554">
        <v>0.64502359453460401</v>
      </c>
      <c r="G554">
        <v>51.7</v>
      </c>
      <c r="H554">
        <v>29.950500000000002</v>
      </c>
      <c r="I554">
        <v>0.39900000000000002</v>
      </c>
      <c r="J554">
        <v>43.320999999999998</v>
      </c>
      <c r="K554">
        <v>13354.201265400399</v>
      </c>
      <c r="L554">
        <v>777.38192334999997</v>
      </c>
      <c r="M554">
        <v>936.76345040603201</v>
      </c>
      <c r="N554">
        <v>0.364519049373905</v>
      </c>
      <c r="O554">
        <v>0.15041792918993999</v>
      </c>
      <c r="P554">
        <v>1.33838428544416E-3</v>
      </c>
      <c r="Q554">
        <v>11082.1089998764</v>
      </c>
      <c r="R554">
        <v>58.3765</v>
      </c>
      <c r="S554">
        <v>56487.071963889597</v>
      </c>
      <c r="T554">
        <v>14.683990989524901</v>
      </c>
      <c r="U554">
        <v>13.316692904679099</v>
      </c>
      <c r="V554">
        <v>7.7910000000000004</v>
      </c>
      <c r="W554">
        <v>99.779479315877296</v>
      </c>
      <c r="X554">
        <v>0.111970239307667</v>
      </c>
      <c r="Y554">
        <v>0.18110496061741599</v>
      </c>
      <c r="Z554">
        <v>0.29762026959043397</v>
      </c>
      <c r="AA554">
        <v>197.80116488606501</v>
      </c>
      <c r="AB554">
        <v>6.8642734317917897</v>
      </c>
      <c r="AC554">
        <v>1.3304368166001801</v>
      </c>
      <c r="AD554">
        <v>3.1509745000635698</v>
      </c>
      <c r="AE554">
        <v>1.34752922778799</v>
      </c>
      <c r="AF554">
        <v>70.349999999999994</v>
      </c>
      <c r="AG554">
        <v>8.2484381786573399E-2</v>
      </c>
      <c r="AH554">
        <v>4.4044999999999996</v>
      </c>
      <c r="AI554">
        <v>3.2178062803532099</v>
      </c>
      <c r="AJ554">
        <v>9055.8505000000005</v>
      </c>
      <c r="AK554">
        <v>0.50095103330881696</v>
      </c>
      <c r="AL554">
        <v>10381314.6645</v>
      </c>
      <c r="AM554">
        <v>777.38192334999997</v>
      </c>
    </row>
    <row r="555" spans="1:39" ht="15" x14ac:dyDescent="0.25">
      <c r="A555" t="s">
        <v>736</v>
      </c>
      <c r="B555">
        <v>1386152.75</v>
      </c>
      <c r="C555">
        <v>0.35281025179205799</v>
      </c>
      <c r="D555">
        <v>1335184.3999999999</v>
      </c>
      <c r="E555">
        <v>4.0989905593799896E-3</v>
      </c>
      <c r="F555">
        <v>0.75705331791358998</v>
      </c>
      <c r="G555">
        <v>90.421052631578902</v>
      </c>
      <c r="H555">
        <v>88.031499999999994</v>
      </c>
      <c r="I555">
        <v>9.9719999999999995</v>
      </c>
      <c r="J555">
        <v>10.541</v>
      </c>
      <c r="K555">
        <v>12308.646909691101</v>
      </c>
      <c r="L555">
        <v>2872.8402431999998</v>
      </c>
      <c r="M555">
        <v>3506.4773040948699</v>
      </c>
      <c r="N555">
        <v>0.34127908216292102</v>
      </c>
      <c r="O555">
        <v>0.150107609210339</v>
      </c>
      <c r="P555">
        <v>2.0883016656427202E-2</v>
      </c>
      <c r="Q555">
        <v>10084.416100513599</v>
      </c>
      <c r="R555">
        <v>180.38499999999999</v>
      </c>
      <c r="S555">
        <v>67706.677877872295</v>
      </c>
      <c r="T555">
        <v>16.013249438700601</v>
      </c>
      <c r="U555">
        <v>15.926159288189201</v>
      </c>
      <c r="V555">
        <v>20.751999999999999</v>
      </c>
      <c r="W555">
        <v>138.43678889745601</v>
      </c>
      <c r="X555">
        <v>0.11909579925784899</v>
      </c>
      <c r="Y555">
        <v>0.158110466363968</v>
      </c>
      <c r="Z555">
        <v>0.28305502455571002</v>
      </c>
      <c r="AA555">
        <v>155.69992137876801</v>
      </c>
      <c r="AB555">
        <v>6.6948960733376399</v>
      </c>
      <c r="AC555">
        <v>1.28245133478351</v>
      </c>
      <c r="AD555">
        <v>3.7539597888222902</v>
      </c>
      <c r="AE555">
        <v>0.91227629244276298</v>
      </c>
      <c r="AF555">
        <v>25.05</v>
      </c>
      <c r="AG555">
        <v>0.16415266706505499</v>
      </c>
      <c r="AH555">
        <v>35.543999999999997</v>
      </c>
      <c r="AI555">
        <v>3.1414877027196502</v>
      </c>
      <c r="AJ555">
        <v>28037.099499999898</v>
      </c>
      <c r="AK555">
        <v>0.39524280792574401</v>
      </c>
      <c r="AL555">
        <v>35360776.181500003</v>
      </c>
      <c r="AM555">
        <v>2872.8402431999998</v>
      </c>
    </row>
    <row r="556" spans="1:39" ht="15" x14ac:dyDescent="0.25">
      <c r="A556" t="s">
        <v>737</v>
      </c>
      <c r="B556">
        <v>639207.30000000005</v>
      </c>
      <c r="C556">
        <v>0.68751798925865903</v>
      </c>
      <c r="D556">
        <v>877664.15</v>
      </c>
      <c r="E556">
        <v>3.0674566169355201E-3</v>
      </c>
      <c r="F556">
        <v>0.65372116441443295</v>
      </c>
      <c r="G556">
        <v>46.315789473684198</v>
      </c>
      <c r="H556">
        <v>21.584</v>
      </c>
      <c r="I556">
        <v>0.44900000000000001</v>
      </c>
      <c r="J556">
        <v>29.212499999999999</v>
      </c>
      <c r="K556">
        <v>13920.0055088153</v>
      </c>
      <c r="L556">
        <v>701.60710904999996</v>
      </c>
      <c r="M556">
        <v>843.504967331947</v>
      </c>
      <c r="N556">
        <v>0.35764664384567701</v>
      </c>
      <c r="O556">
        <v>0.15377740912016799</v>
      </c>
      <c r="P556">
        <v>2.59544341343073E-3</v>
      </c>
      <c r="Q556">
        <v>11578.325204049001</v>
      </c>
      <c r="R556">
        <v>55.939500000000002</v>
      </c>
      <c r="S556">
        <v>56892.578848577497</v>
      </c>
      <c r="T556">
        <v>15.093985466441399</v>
      </c>
      <c r="U556">
        <v>12.542248483629599</v>
      </c>
      <c r="V556">
        <v>8.6769999999999996</v>
      </c>
      <c r="W556">
        <v>80.858258505243697</v>
      </c>
      <c r="X556">
        <v>0.114981072176302</v>
      </c>
      <c r="Y556">
        <v>0.17674685022726799</v>
      </c>
      <c r="Z556">
        <v>0.29727494240945801</v>
      </c>
      <c r="AA556">
        <v>229.959400238207</v>
      </c>
      <c r="AB556">
        <v>6.15719099870058</v>
      </c>
      <c r="AC556">
        <v>1.16724067294673</v>
      </c>
      <c r="AD556">
        <v>2.7353502128874099</v>
      </c>
      <c r="AE556">
        <v>1.3715595082940499</v>
      </c>
      <c r="AF556">
        <v>87.2</v>
      </c>
      <c r="AG556">
        <v>8.1840072097145999E-2</v>
      </c>
      <c r="AH556">
        <v>3.2155</v>
      </c>
      <c r="AI556">
        <v>3.4473394478969301</v>
      </c>
      <c r="AJ556">
        <v>9221.2269999999608</v>
      </c>
      <c r="AK556">
        <v>0.52980427314620304</v>
      </c>
      <c r="AL556">
        <v>9766374.8230000008</v>
      </c>
      <c r="AM556">
        <v>701.60710904999996</v>
      </c>
    </row>
    <row r="557" spans="1:39" ht="15" x14ac:dyDescent="0.25">
      <c r="A557" t="s">
        <v>738</v>
      </c>
      <c r="B557">
        <v>976316.6</v>
      </c>
      <c r="C557">
        <v>0.34085304550968498</v>
      </c>
      <c r="D557">
        <v>950643.65</v>
      </c>
      <c r="E557">
        <v>8.6511608011438507E-3</v>
      </c>
      <c r="F557">
        <v>0.72081056208023897</v>
      </c>
      <c r="G557">
        <v>78.631578947368396</v>
      </c>
      <c r="H557">
        <v>55.340499999999999</v>
      </c>
      <c r="I557">
        <v>0.24249999999999999</v>
      </c>
      <c r="J557">
        <v>61.029499999999999</v>
      </c>
      <c r="K557">
        <v>10993.1581623608</v>
      </c>
      <c r="L557">
        <v>1759.4845471000001</v>
      </c>
      <c r="M557">
        <v>2088.2990871116099</v>
      </c>
      <c r="N557">
        <v>0.308656006041714</v>
      </c>
      <c r="O557">
        <v>0.138353562298245</v>
      </c>
      <c r="P557">
        <v>5.3569492642235204E-3</v>
      </c>
      <c r="Q557">
        <v>9262.2230359028199</v>
      </c>
      <c r="R557">
        <v>108.3995</v>
      </c>
      <c r="S557">
        <v>61548.247012209496</v>
      </c>
      <c r="T557">
        <v>15.747766364236</v>
      </c>
      <c r="U557">
        <v>16.2314821295301</v>
      </c>
      <c r="V557">
        <v>13.218999999999999</v>
      </c>
      <c r="W557">
        <v>133.10269665632799</v>
      </c>
      <c r="X557">
        <v>0.116405840022339</v>
      </c>
      <c r="Y557">
        <v>0.163597454320354</v>
      </c>
      <c r="Z557">
        <v>0.284027194359178</v>
      </c>
      <c r="AA557">
        <v>159.367355889636</v>
      </c>
      <c r="AB557">
        <v>6.1496476357004397</v>
      </c>
      <c r="AC557">
        <v>1.1754949351721999</v>
      </c>
      <c r="AD557">
        <v>3.4369359895921701</v>
      </c>
      <c r="AE557">
        <v>0.99525939750415104</v>
      </c>
      <c r="AF557">
        <v>37.450000000000003</v>
      </c>
      <c r="AG557">
        <v>0.19139023204017999</v>
      </c>
      <c r="AH557">
        <v>15.2615</v>
      </c>
      <c r="AI557">
        <v>3.1606504460541398</v>
      </c>
      <c r="AJ557">
        <v>30897.807000000001</v>
      </c>
      <c r="AK557">
        <v>0.39400049231485401</v>
      </c>
      <c r="AL557">
        <v>19342291.910500001</v>
      </c>
      <c r="AM557">
        <v>1759.4845471000001</v>
      </c>
    </row>
    <row r="558" spans="1:39" ht="15" x14ac:dyDescent="0.25">
      <c r="A558" t="s">
        <v>739</v>
      </c>
      <c r="B558">
        <v>1353906.2</v>
      </c>
      <c r="C558">
        <v>0.45775328440521201</v>
      </c>
      <c r="D558">
        <v>1340926.7</v>
      </c>
      <c r="E558">
        <v>9.2198841610894294E-3</v>
      </c>
      <c r="F558">
        <v>0.69310018471156098</v>
      </c>
      <c r="G558">
        <v>45.2631578947368</v>
      </c>
      <c r="H558">
        <v>117.867</v>
      </c>
      <c r="I558">
        <v>30.955500000000001</v>
      </c>
      <c r="J558">
        <v>-53.097999999999999</v>
      </c>
      <c r="K558">
        <v>13602.2512784831</v>
      </c>
      <c r="L558">
        <v>1717.6694793500001</v>
      </c>
      <c r="M558">
        <v>2226.3624306602001</v>
      </c>
      <c r="N558">
        <v>0.63170227633700904</v>
      </c>
      <c r="O558">
        <v>0.164423225216108</v>
      </c>
      <c r="P558">
        <v>1.5506368931978201E-2</v>
      </c>
      <c r="Q558">
        <v>10494.325429562499</v>
      </c>
      <c r="R558">
        <v>120.7805</v>
      </c>
      <c r="S558">
        <v>65607.042353691199</v>
      </c>
      <c r="T558">
        <v>14.195172233928499</v>
      </c>
      <c r="U558">
        <v>14.221413881793801</v>
      </c>
      <c r="V558">
        <v>16.0595</v>
      </c>
      <c r="W558">
        <v>106.956597612005</v>
      </c>
      <c r="X558">
        <v>0.117458913838468</v>
      </c>
      <c r="Y558">
        <v>0.150867263013887</v>
      </c>
      <c r="Z558">
        <v>0.27315086389416898</v>
      </c>
      <c r="AA558">
        <v>160.56179801504399</v>
      </c>
      <c r="AB558">
        <v>7.6937728310564397</v>
      </c>
      <c r="AC558">
        <v>1.5849181503023499</v>
      </c>
      <c r="AD558">
        <v>3.81097922855658</v>
      </c>
      <c r="AE558">
        <v>0.64262690199402095</v>
      </c>
      <c r="AF558">
        <v>27.6</v>
      </c>
      <c r="AG558">
        <v>5.0997076366470703E-2</v>
      </c>
      <c r="AH558">
        <v>15.038</v>
      </c>
      <c r="AI558">
        <v>3.45224935795973</v>
      </c>
      <c r="AJ558">
        <v>-34413.5965</v>
      </c>
      <c r="AK558">
        <v>0.44905289039444801</v>
      </c>
      <c r="AL558">
        <v>23364171.8715</v>
      </c>
      <c r="AM558">
        <v>1717.6694793500001</v>
      </c>
    </row>
    <row r="559" spans="1:39" ht="15" x14ac:dyDescent="0.25">
      <c r="A559" t="s">
        <v>740</v>
      </c>
      <c r="B559">
        <v>405305.15</v>
      </c>
      <c r="C559">
        <v>0.58874934186685102</v>
      </c>
      <c r="D559">
        <v>727574.25</v>
      </c>
      <c r="E559">
        <v>1.0337316235592201E-3</v>
      </c>
      <c r="F559">
        <v>0.64882185099997902</v>
      </c>
      <c r="G559">
        <v>35.15</v>
      </c>
      <c r="H559">
        <v>21.375499999999999</v>
      </c>
      <c r="I559">
        <v>0.35</v>
      </c>
      <c r="J559">
        <v>16.146000000000001</v>
      </c>
      <c r="K559">
        <v>13456.643517939599</v>
      </c>
      <c r="L559">
        <v>620.15325614999995</v>
      </c>
      <c r="M559">
        <v>738.31666854057596</v>
      </c>
      <c r="N559">
        <v>0.33946544255357503</v>
      </c>
      <c r="O559">
        <v>0.14822434517342301</v>
      </c>
      <c r="P559">
        <v>2.77505533178035E-3</v>
      </c>
      <c r="Q559">
        <v>11302.983733248</v>
      </c>
      <c r="R559">
        <v>48.795000000000002</v>
      </c>
      <c r="S559">
        <v>56310.381504252502</v>
      </c>
      <c r="T559">
        <v>15.1685623527001</v>
      </c>
      <c r="U559">
        <v>12.7093607162619</v>
      </c>
      <c r="V559">
        <v>7.2015000000000002</v>
      </c>
      <c r="W559">
        <v>86.114456175796704</v>
      </c>
      <c r="X559">
        <v>0.11233952578939101</v>
      </c>
      <c r="Y559">
        <v>0.17342741500330899</v>
      </c>
      <c r="Z559">
        <v>0.292512917984531</v>
      </c>
      <c r="AA559">
        <v>220.65948802645801</v>
      </c>
      <c r="AB559">
        <v>6.6908614306791696</v>
      </c>
      <c r="AC559">
        <v>1.23661417086918</v>
      </c>
      <c r="AD559">
        <v>2.9273122789889401</v>
      </c>
      <c r="AE559">
        <v>1.3056479959384899</v>
      </c>
      <c r="AF559">
        <v>68.599999999999994</v>
      </c>
      <c r="AG559">
        <v>0.13685319881345501</v>
      </c>
      <c r="AH559">
        <v>3.613</v>
      </c>
      <c r="AI559">
        <v>3.59933993747465</v>
      </c>
      <c r="AJ559">
        <v>8945.7089999999698</v>
      </c>
      <c r="AK559">
        <v>0.50687201948239502</v>
      </c>
      <c r="AL559">
        <v>8345181.2944999998</v>
      </c>
      <c r="AM559">
        <v>620.15325614999995</v>
      </c>
    </row>
    <row r="560" spans="1:39" ht="15" x14ac:dyDescent="0.25">
      <c r="A560" t="s">
        <v>741</v>
      </c>
      <c r="B560">
        <v>805141.4</v>
      </c>
      <c r="C560">
        <v>0.61357716332655299</v>
      </c>
      <c r="D560">
        <v>777515.2</v>
      </c>
      <c r="E560">
        <v>3.8039845551199299E-3</v>
      </c>
      <c r="F560">
        <v>0.62845437110124502</v>
      </c>
      <c r="G560">
        <v>45.210526315789501</v>
      </c>
      <c r="H560">
        <v>20.724</v>
      </c>
      <c r="I560">
        <v>0.499</v>
      </c>
      <c r="J560">
        <v>40.661999999999999</v>
      </c>
      <c r="K560">
        <v>13515.164608106399</v>
      </c>
      <c r="L560">
        <v>748.57607235</v>
      </c>
      <c r="M560">
        <v>894.69517407708997</v>
      </c>
      <c r="N560">
        <v>0.386037636486044</v>
      </c>
      <c r="O560">
        <v>0.15029720960329601</v>
      </c>
      <c r="P560">
        <v>1.38988646368801E-3</v>
      </c>
      <c r="Q560">
        <v>11307.905902070101</v>
      </c>
      <c r="R560">
        <v>54.96</v>
      </c>
      <c r="S560">
        <v>56709.342949417798</v>
      </c>
      <c r="T560">
        <v>14.504184861717601</v>
      </c>
      <c r="U560">
        <v>13.620379773471599</v>
      </c>
      <c r="V560">
        <v>8.34</v>
      </c>
      <c r="W560">
        <v>89.757322823741006</v>
      </c>
      <c r="X560">
        <v>0.11412608446645101</v>
      </c>
      <c r="Y560">
        <v>0.18025404661914299</v>
      </c>
      <c r="Z560">
        <v>0.30033156677741202</v>
      </c>
      <c r="AA560">
        <v>202.076990685955</v>
      </c>
      <c r="AB560">
        <v>6.5436822568916497</v>
      </c>
      <c r="AC560">
        <v>1.1676207873339099</v>
      </c>
      <c r="AD560">
        <v>3.2199278640840898</v>
      </c>
      <c r="AE560">
        <v>1.3914056484492401</v>
      </c>
      <c r="AF560">
        <v>76.599999999999994</v>
      </c>
      <c r="AG560">
        <v>8.79020786182233E-2</v>
      </c>
      <c r="AH560">
        <v>4.2115</v>
      </c>
      <c r="AI560">
        <v>3.1814109006942299</v>
      </c>
      <c r="AJ560">
        <v>22599.343499999999</v>
      </c>
      <c r="AK560">
        <v>0.50180419196658399</v>
      </c>
      <c r="AL560">
        <v>10117128.839500001</v>
      </c>
      <c r="AM560">
        <v>748.57607235</v>
      </c>
    </row>
    <row r="561" spans="1:39" ht="15" x14ac:dyDescent="0.25">
      <c r="A561" t="s">
        <v>742</v>
      </c>
      <c r="B561">
        <v>793297.55</v>
      </c>
      <c r="C561">
        <v>0.39049181934211802</v>
      </c>
      <c r="D561">
        <v>670933.05000000005</v>
      </c>
      <c r="E561">
        <v>7.13423680826365E-3</v>
      </c>
      <c r="F561">
        <v>0.68956148676890305</v>
      </c>
      <c r="G561">
        <v>31.6315789473684</v>
      </c>
      <c r="H561">
        <v>41.466500000000003</v>
      </c>
      <c r="I561">
        <v>1.167</v>
      </c>
      <c r="J561">
        <v>100.486</v>
      </c>
      <c r="K561">
        <v>11491.5384273852</v>
      </c>
      <c r="L561">
        <v>1255.5837500499999</v>
      </c>
      <c r="M561">
        <v>1539.8155643211801</v>
      </c>
      <c r="N561">
        <v>0.39343128734369898</v>
      </c>
      <c r="O561">
        <v>0.14268333099473901</v>
      </c>
      <c r="P561">
        <v>6.5882931343055296E-3</v>
      </c>
      <c r="Q561">
        <v>9370.3358030808995</v>
      </c>
      <c r="R561">
        <v>81.842500000000001</v>
      </c>
      <c r="S561">
        <v>60785.219378684698</v>
      </c>
      <c r="T561">
        <v>15.8719491706632</v>
      </c>
      <c r="U561">
        <v>15.3414637877631</v>
      </c>
      <c r="V561">
        <v>10.042</v>
      </c>
      <c r="W561">
        <v>125.033235416252</v>
      </c>
      <c r="X561">
        <v>0.115960207016786</v>
      </c>
      <c r="Y561">
        <v>0.15395513993050999</v>
      </c>
      <c r="Z561">
        <v>0.29346732611064102</v>
      </c>
      <c r="AA561">
        <v>183.456579452249</v>
      </c>
      <c r="AB561">
        <v>5.8153178035912196</v>
      </c>
      <c r="AC561">
        <v>1.2268735974848199</v>
      </c>
      <c r="AD561">
        <v>2.9882347247673202</v>
      </c>
      <c r="AE561">
        <v>0.76383153351678601</v>
      </c>
      <c r="AF561">
        <v>14.105263157894701</v>
      </c>
      <c r="AG561">
        <v>4.97850084442076E-2</v>
      </c>
      <c r="AH561">
        <v>26.094444444444399</v>
      </c>
      <c r="AI561">
        <v>2.9426356123563102</v>
      </c>
      <c r="AJ561">
        <v>49234.729473684201</v>
      </c>
      <c r="AK561">
        <v>0.40826848687502099</v>
      </c>
      <c r="AL561">
        <v>14428588.9125</v>
      </c>
      <c r="AM561">
        <v>1255.5837500499999</v>
      </c>
    </row>
    <row r="562" spans="1:39" ht="15" x14ac:dyDescent="0.25">
      <c r="A562" t="s">
        <v>743</v>
      </c>
      <c r="B562">
        <v>411456.8</v>
      </c>
      <c r="C562">
        <v>0.61686670826926304</v>
      </c>
      <c r="D562">
        <v>683106.95</v>
      </c>
      <c r="E562">
        <v>1.8635197184316101E-3</v>
      </c>
      <c r="F562">
        <v>0.63589364921019198</v>
      </c>
      <c r="G562">
        <v>31.7777777777778</v>
      </c>
      <c r="H562">
        <v>21.559000000000001</v>
      </c>
      <c r="I562">
        <v>0.6</v>
      </c>
      <c r="J562">
        <v>9.1389999999999993</v>
      </c>
      <c r="K562">
        <v>14063.437808405901</v>
      </c>
      <c r="L562">
        <v>599.14845034999996</v>
      </c>
      <c r="M562">
        <v>724.40402610556998</v>
      </c>
      <c r="N562">
        <v>0.42396109361813999</v>
      </c>
      <c r="O562">
        <v>0.153733271939856</v>
      </c>
      <c r="P562">
        <v>2.6952558235887299E-3</v>
      </c>
      <c r="Q562">
        <v>11631.7506058036</v>
      </c>
      <c r="R562">
        <v>49.841500000000003</v>
      </c>
      <c r="S562">
        <v>54342.836602028401</v>
      </c>
      <c r="T562">
        <v>14.1528645807209</v>
      </c>
      <c r="U562">
        <v>12.021075817341</v>
      </c>
      <c r="V562">
        <v>7.1965000000000003</v>
      </c>
      <c r="W562">
        <v>83.255533988744503</v>
      </c>
      <c r="X562">
        <v>0.11560899103074</v>
      </c>
      <c r="Y562">
        <v>0.16862259473215099</v>
      </c>
      <c r="Z562">
        <v>0.290677022497278</v>
      </c>
      <c r="AA562">
        <v>231.92474238867899</v>
      </c>
      <c r="AB562">
        <v>6.7142169485817096</v>
      </c>
      <c r="AC562">
        <v>1.3402462985945001</v>
      </c>
      <c r="AD562">
        <v>2.8430876560325902</v>
      </c>
      <c r="AE562">
        <v>1.34690451723114</v>
      </c>
      <c r="AF562">
        <v>69.650000000000006</v>
      </c>
      <c r="AG562">
        <v>8.6110053146448998E-2</v>
      </c>
      <c r="AH562">
        <v>3.6705000000000001</v>
      </c>
      <c r="AI562">
        <v>3.43914953685002</v>
      </c>
      <c r="AJ562">
        <v>212.881499999959</v>
      </c>
      <c r="AK562">
        <v>0.51062980364354604</v>
      </c>
      <c r="AL562">
        <v>8426086.9694999997</v>
      </c>
      <c r="AM562">
        <v>599.14845034999996</v>
      </c>
    </row>
    <row r="563" spans="1:39" ht="15" x14ac:dyDescent="0.25">
      <c r="A563" t="s">
        <v>744</v>
      </c>
      <c r="B563">
        <v>959188.7</v>
      </c>
      <c r="C563">
        <v>0.41104916439953898</v>
      </c>
      <c r="D563">
        <v>939420.1</v>
      </c>
      <c r="E563">
        <v>6.54223744322752E-3</v>
      </c>
      <c r="F563">
        <v>0.655794206472188</v>
      </c>
      <c r="G563">
        <v>47.052631578947398</v>
      </c>
      <c r="H563">
        <v>46.393000000000001</v>
      </c>
      <c r="I563">
        <v>7.4</v>
      </c>
      <c r="J563">
        <v>2.1099999999999901</v>
      </c>
      <c r="K563">
        <v>12507.775519772</v>
      </c>
      <c r="L563">
        <v>1295.2136700000001</v>
      </c>
      <c r="M563">
        <v>1647.7840483571099</v>
      </c>
      <c r="N563">
        <v>0.52071364225178396</v>
      </c>
      <c r="O563">
        <v>0.180178978577334</v>
      </c>
      <c r="P563">
        <v>1.00523301302093E-2</v>
      </c>
      <c r="Q563">
        <v>9831.5321420013097</v>
      </c>
      <c r="R563">
        <v>91.542500000000004</v>
      </c>
      <c r="S563">
        <v>57539.035923205098</v>
      </c>
      <c r="T563">
        <v>14.9788349673649</v>
      </c>
      <c r="U563">
        <v>14.1487688232242</v>
      </c>
      <c r="V563">
        <v>11.724</v>
      </c>
      <c r="W563">
        <v>110.475406857728</v>
      </c>
      <c r="X563">
        <v>0.112246243389615</v>
      </c>
      <c r="Y563">
        <v>0.186717791611719</v>
      </c>
      <c r="Z563">
        <v>0.30147874995770202</v>
      </c>
      <c r="AA563">
        <v>214.96684790240101</v>
      </c>
      <c r="AB563">
        <v>5.8774788257646504</v>
      </c>
      <c r="AC563">
        <v>1.3873823322367</v>
      </c>
      <c r="AD563">
        <v>2.83618748473573</v>
      </c>
      <c r="AE563">
        <v>1.10430421858754</v>
      </c>
      <c r="AF563">
        <v>60.5</v>
      </c>
      <c r="AG563">
        <v>8.38330198408129E-2</v>
      </c>
      <c r="AH563">
        <v>7.5129999999999999</v>
      </c>
      <c r="AI563">
        <v>3.1463991285381701</v>
      </c>
      <c r="AJ563">
        <v>30250.706500000098</v>
      </c>
      <c r="AK563">
        <v>0.46659461386183698</v>
      </c>
      <c r="AL563">
        <v>16200241.8345</v>
      </c>
      <c r="AM563">
        <v>1295.2136700000001</v>
      </c>
    </row>
    <row r="564" spans="1:39" ht="15" x14ac:dyDescent="0.25">
      <c r="A564" t="s">
        <v>745</v>
      </c>
      <c r="B564">
        <v>756188.05</v>
      </c>
      <c r="C564">
        <v>0.403105432001723</v>
      </c>
      <c r="D564">
        <v>622179.55000000005</v>
      </c>
      <c r="E564">
        <v>7.2762298584574097E-3</v>
      </c>
      <c r="F564">
        <v>0.67562077796960796</v>
      </c>
      <c r="G564">
        <v>30.2</v>
      </c>
      <c r="H564">
        <v>36.1785</v>
      </c>
      <c r="I564">
        <v>0.3</v>
      </c>
      <c r="J564">
        <v>46.784999999999997</v>
      </c>
      <c r="K564">
        <v>11657.846881470799</v>
      </c>
      <c r="L564">
        <v>1270.4422218</v>
      </c>
      <c r="M564">
        <v>1553.2613876698799</v>
      </c>
      <c r="N564">
        <v>0.450814553682366</v>
      </c>
      <c r="O564">
        <v>0.147993876481538</v>
      </c>
      <c r="P564">
        <v>2.9875169329798201E-3</v>
      </c>
      <c r="Q564">
        <v>9535.1761210764998</v>
      </c>
      <c r="R564">
        <v>84.488</v>
      </c>
      <c r="S564">
        <v>57383.735145819497</v>
      </c>
      <c r="T564">
        <v>15.245952087870499</v>
      </c>
      <c r="U564">
        <v>15.0369546184073</v>
      </c>
      <c r="V564">
        <v>11.0815</v>
      </c>
      <c r="W564">
        <v>114.64532976582601</v>
      </c>
      <c r="X564">
        <v>0.114103064511312</v>
      </c>
      <c r="Y564">
        <v>0.177320724709327</v>
      </c>
      <c r="Z564">
        <v>0.29562838050261298</v>
      </c>
      <c r="AA564">
        <v>196.989123712702</v>
      </c>
      <c r="AB564">
        <v>5.8401541436558997</v>
      </c>
      <c r="AC564">
        <v>1.2446748564412</v>
      </c>
      <c r="AD564">
        <v>2.98598371195457</v>
      </c>
      <c r="AE564">
        <v>0.90902647573069895</v>
      </c>
      <c r="AF564">
        <v>27.2</v>
      </c>
      <c r="AG564">
        <v>0.19639979849892</v>
      </c>
      <c r="AH564">
        <v>14.685789473684199</v>
      </c>
      <c r="AI564">
        <v>3.2717096089129099</v>
      </c>
      <c r="AJ564">
        <v>20443.401500000102</v>
      </c>
      <c r="AK564">
        <v>0.39955159983822702</v>
      </c>
      <c r="AL564">
        <v>14810620.8935</v>
      </c>
      <c r="AM564">
        <v>1270.4422218</v>
      </c>
    </row>
    <row r="565" spans="1:39" ht="15" x14ac:dyDescent="0.25">
      <c r="A565" t="s">
        <v>746</v>
      </c>
      <c r="B565">
        <v>1013458.05</v>
      </c>
      <c r="C565">
        <v>0.48186666256176902</v>
      </c>
      <c r="D565">
        <v>818132.65</v>
      </c>
      <c r="E565">
        <v>3.9133347098848003E-3</v>
      </c>
      <c r="F565">
        <v>0.675449391392548</v>
      </c>
      <c r="G565">
        <v>66.947368421052602</v>
      </c>
      <c r="H565">
        <v>41.116500000000002</v>
      </c>
      <c r="I565">
        <v>0.55000000000000004</v>
      </c>
      <c r="J565">
        <v>31.215</v>
      </c>
      <c r="K565">
        <v>12771.6705668921</v>
      </c>
      <c r="L565">
        <v>1063.6238701</v>
      </c>
      <c r="M565">
        <v>1286.9384476592099</v>
      </c>
      <c r="N565">
        <v>0.34594152650542298</v>
      </c>
      <c r="O565">
        <v>0.15464694881710001</v>
      </c>
      <c r="P565">
        <v>6.96200161369432E-3</v>
      </c>
      <c r="Q565">
        <v>10555.480489924101</v>
      </c>
      <c r="R565">
        <v>77.628</v>
      </c>
      <c r="S565">
        <v>57632.5129141547</v>
      </c>
      <c r="T565">
        <v>14.663523470912599</v>
      </c>
      <c r="U565">
        <v>13.7015493133921</v>
      </c>
      <c r="V565">
        <v>11.045999999999999</v>
      </c>
      <c r="W565">
        <v>96.290410112257803</v>
      </c>
      <c r="X565">
        <v>0.11367597823485499</v>
      </c>
      <c r="Y565">
        <v>0.18417949179199</v>
      </c>
      <c r="Z565">
        <v>0.301914341635659</v>
      </c>
      <c r="AA565">
        <v>174.764270740298</v>
      </c>
      <c r="AB565">
        <v>7.3311772780201796</v>
      </c>
      <c r="AC565">
        <v>1.46682689072104</v>
      </c>
      <c r="AD565">
        <v>3.4579106262553201</v>
      </c>
      <c r="AE565">
        <v>1.3446675525679399</v>
      </c>
      <c r="AF565">
        <v>103.85</v>
      </c>
      <c r="AG565">
        <v>8.1324214694568797E-2</v>
      </c>
      <c r="AH565">
        <v>4.0525000000000002</v>
      </c>
      <c r="AI565">
        <v>3.0406040602780799</v>
      </c>
      <c r="AJ565">
        <v>44217.780499999899</v>
      </c>
      <c r="AK565">
        <v>0.50580302096462604</v>
      </c>
      <c r="AL565">
        <v>13584253.676000001</v>
      </c>
      <c r="AM565">
        <v>1063.6238701</v>
      </c>
    </row>
    <row r="566" spans="1:39" ht="15" x14ac:dyDescent="0.25">
      <c r="A566" t="s">
        <v>747</v>
      </c>
      <c r="B566">
        <v>1323938.6499999999</v>
      </c>
      <c r="C566">
        <v>0.394224911168221</v>
      </c>
      <c r="D566">
        <v>1312373.45</v>
      </c>
      <c r="E566">
        <v>3.7719160011013999E-3</v>
      </c>
      <c r="F566">
        <v>0.66966437121250499</v>
      </c>
      <c r="G566">
        <v>82.35</v>
      </c>
      <c r="H566">
        <v>44.708500000000001</v>
      </c>
      <c r="I566">
        <v>0.98699999999999999</v>
      </c>
      <c r="J566">
        <v>34.293999999999997</v>
      </c>
      <c r="K566">
        <v>13013.500216656999</v>
      </c>
      <c r="L566">
        <v>1568.7417349</v>
      </c>
      <c r="M566">
        <v>1912.1872308124</v>
      </c>
      <c r="N566">
        <v>0.41570339813874502</v>
      </c>
      <c r="O566">
        <v>0.15977283154641</v>
      </c>
      <c r="P566">
        <v>1.88060041010387E-3</v>
      </c>
      <c r="Q566">
        <v>10676.1621341477</v>
      </c>
      <c r="R566">
        <v>111.709</v>
      </c>
      <c r="S566">
        <v>58969.2769651505</v>
      </c>
      <c r="T566">
        <v>14.707857021368</v>
      </c>
      <c r="U566">
        <v>14.0431096411211</v>
      </c>
      <c r="V566">
        <v>15.3085</v>
      </c>
      <c r="W566">
        <v>102.47520886435601</v>
      </c>
      <c r="X566">
        <v>0.108828885091123</v>
      </c>
      <c r="Y566">
        <v>0.19361626328772799</v>
      </c>
      <c r="Z566">
        <v>0.30708320270807699</v>
      </c>
      <c r="AA566">
        <v>188.09514239054101</v>
      </c>
      <c r="AB566">
        <v>7.4958629229339104</v>
      </c>
      <c r="AC566">
        <v>1.2647230343572999</v>
      </c>
      <c r="AD566">
        <v>3.50856839517854</v>
      </c>
      <c r="AE566">
        <v>1.38551900982514</v>
      </c>
      <c r="AF566">
        <v>162.44999999999999</v>
      </c>
      <c r="AG566">
        <v>0.11714432180844001</v>
      </c>
      <c r="AH566">
        <v>4.3025000000000002</v>
      </c>
      <c r="AI566">
        <v>3.90637490888796</v>
      </c>
      <c r="AJ566">
        <v>5717.4089999999896</v>
      </c>
      <c r="AK566">
        <v>0.44137744717192701</v>
      </c>
      <c r="AL566">
        <v>20414820.907000002</v>
      </c>
      <c r="AM566">
        <v>1568.7417349</v>
      </c>
    </row>
    <row r="567" spans="1:39" ht="15" x14ac:dyDescent="0.25">
      <c r="A567" t="s">
        <v>748</v>
      </c>
      <c r="B567">
        <v>661740.69999999995</v>
      </c>
      <c r="C567">
        <v>0.447622226260459</v>
      </c>
      <c r="D567">
        <v>688606.7</v>
      </c>
      <c r="E567">
        <v>3.2186499044525702E-3</v>
      </c>
      <c r="F567">
        <v>0.70121216060093705</v>
      </c>
      <c r="G567">
        <v>46.210526315789501</v>
      </c>
      <c r="H567">
        <v>25.587499999999999</v>
      </c>
      <c r="I567">
        <v>0.8</v>
      </c>
      <c r="J567">
        <v>26.672499999999999</v>
      </c>
      <c r="K567">
        <v>12815.040240533401</v>
      </c>
      <c r="L567">
        <v>848.1184667</v>
      </c>
      <c r="M567">
        <v>1002.4895672361999</v>
      </c>
      <c r="N567">
        <v>0.330573629284236</v>
      </c>
      <c r="O567">
        <v>0.13828932531837801</v>
      </c>
      <c r="P567">
        <v>6.5491477524504196E-3</v>
      </c>
      <c r="Q567">
        <v>10841.681185235901</v>
      </c>
      <c r="R567">
        <v>59.182499999999997</v>
      </c>
      <c r="S567">
        <v>59655.552384573202</v>
      </c>
      <c r="T567">
        <v>15.5696362945127</v>
      </c>
      <c r="U567">
        <v>14.3305616812402</v>
      </c>
      <c r="V567">
        <v>8.0884999999999998</v>
      </c>
      <c r="W567">
        <v>104.854851542313</v>
      </c>
      <c r="X567">
        <v>0.121068747687296</v>
      </c>
      <c r="Y567">
        <v>0.17024973259052101</v>
      </c>
      <c r="Z567">
        <v>0.29584058654584899</v>
      </c>
      <c r="AA567">
        <v>185.333365763866</v>
      </c>
      <c r="AB567">
        <v>6.4863367828855996</v>
      </c>
      <c r="AC567">
        <v>1.2220071012023099</v>
      </c>
      <c r="AD567">
        <v>3.2405245932093201</v>
      </c>
      <c r="AE567">
        <v>1.0912522285895501</v>
      </c>
      <c r="AF567">
        <v>43</v>
      </c>
      <c r="AG567">
        <v>0.158485682144936</v>
      </c>
      <c r="AH567">
        <v>5.9589999999999996</v>
      </c>
      <c r="AI567">
        <v>3.41360800649921</v>
      </c>
      <c r="AJ567">
        <v>11226.3055</v>
      </c>
      <c r="AK567">
        <v>0.44502561760390502</v>
      </c>
      <c r="AL567">
        <v>10868672.2795</v>
      </c>
      <c r="AM567">
        <v>848.1184667</v>
      </c>
    </row>
    <row r="568" spans="1:39" ht="15" x14ac:dyDescent="0.25">
      <c r="A568" t="s">
        <v>749</v>
      </c>
      <c r="B568">
        <v>642970.6</v>
      </c>
      <c r="C568">
        <v>0.39353422649481501</v>
      </c>
      <c r="D568">
        <v>663498.15</v>
      </c>
      <c r="E568">
        <v>2.1395091123118798E-3</v>
      </c>
      <c r="F568">
        <v>0.69730380294691097</v>
      </c>
      <c r="G568">
        <v>68.4444444444444</v>
      </c>
      <c r="H568">
        <v>44.046500000000002</v>
      </c>
      <c r="I568">
        <v>0.65</v>
      </c>
      <c r="J568">
        <v>101.411</v>
      </c>
      <c r="K568">
        <v>11979.332383848399</v>
      </c>
      <c r="L568">
        <v>1306.01785915</v>
      </c>
      <c r="M568">
        <v>1537.3672707415501</v>
      </c>
      <c r="N568">
        <v>0.29661452049524201</v>
      </c>
      <c r="O568">
        <v>0.13761579942480501</v>
      </c>
      <c r="P568">
        <v>2.7818680078116101E-3</v>
      </c>
      <c r="Q568">
        <v>10176.6326965277</v>
      </c>
      <c r="R568">
        <v>86.378500000000003</v>
      </c>
      <c r="S568">
        <v>59342.089628784903</v>
      </c>
      <c r="T568">
        <v>15.2254322545541</v>
      </c>
      <c r="U568">
        <v>15.1197098716695</v>
      </c>
      <c r="V568">
        <v>10.1195</v>
      </c>
      <c r="W568">
        <v>129.05952459607701</v>
      </c>
      <c r="X568">
        <v>0.11198546905967301</v>
      </c>
      <c r="Y568">
        <v>0.18016999286061799</v>
      </c>
      <c r="Z568">
        <v>0.29839502113352301</v>
      </c>
      <c r="AA568">
        <v>177.07506706724001</v>
      </c>
      <c r="AB568">
        <v>6.8335945342795599</v>
      </c>
      <c r="AC568">
        <v>1.2734982846384599</v>
      </c>
      <c r="AD568">
        <v>3.2241351066663402</v>
      </c>
      <c r="AE568">
        <v>1.23080859783291</v>
      </c>
      <c r="AF568">
        <v>80.150000000000006</v>
      </c>
      <c r="AG568">
        <v>0.16039523607401099</v>
      </c>
      <c r="AH568">
        <v>6.7560000000000002</v>
      </c>
      <c r="AI568">
        <v>3.0346311331514602</v>
      </c>
      <c r="AJ568">
        <v>53773.629499999901</v>
      </c>
      <c r="AK568">
        <v>0.43283821923565202</v>
      </c>
      <c r="AL568">
        <v>15645222.034</v>
      </c>
      <c r="AM568">
        <v>1306.01785915</v>
      </c>
    </row>
    <row r="569" spans="1:39" ht="15" x14ac:dyDescent="0.25">
      <c r="A569" t="s">
        <v>750</v>
      </c>
      <c r="B569">
        <v>250383.55</v>
      </c>
      <c r="C569">
        <v>0.51589332145544797</v>
      </c>
      <c r="D569">
        <v>178492</v>
      </c>
      <c r="E569">
        <v>1.4250770909799699E-3</v>
      </c>
      <c r="F569">
        <v>0.70566882707429002</v>
      </c>
      <c r="G569">
        <v>75.2</v>
      </c>
      <c r="H569">
        <v>28.806999999999999</v>
      </c>
      <c r="I569">
        <v>0.5</v>
      </c>
      <c r="J569">
        <v>52.938000000000002</v>
      </c>
      <c r="K569">
        <v>11467.620795299599</v>
      </c>
      <c r="L569">
        <v>1342.9408528500001</v>
      </c>
      <c r="M569">
        <v>1539.29671972242</v>
      </c>
      <c r="N569">
        <v>0.17961538632777199</v>
      </c>
      <c r="O569">
        <v>0.115048419051451</v>
      </c>
      <c r="P569">
        <v>1.39521522189428E-2</v>
      </c>
      <c r="Q569">
        <v>10004.787416020201</v>
      </c>
      <c r="R569">
        <v>82.7</v>
      </c>
      <c r="S569">
        <v>61569.808633615503</v>
      </c>
      <c r="T569">
        <v>16.0338573155985</v>
      </c>
      <c r="U569">
        <v>16.238704387545301</v>
      </c>
      <c r="V569">
        <v>10.173500000000001</v>
      </c>
      <c r="W569">
        <v>132.00381902491799</v>
      </c>
      <c r="X569">
        <v>0.110568595551112</v>
      </c>
      <c r="Y569">
        <v>0.172523086985686</v>
      </c>
      <c r="Z569">
        <v>0.286983782152891</v>
      </c>
      <c r="AA569">
        <v>162.32647144315399</v>
      </c>
      <c r="AB569">
        <v>6.7386061069791303</v>
      </c>
      <c r="AC569">
        <v>1.3745761356288899</v>
      </c>
      <c r="AD569">
        <v>3.01092134286659</v>
      </c>
      <c r="AE569">
        <v>1.3277336836008</v>
      </c>
      <c r="AF569">
        <v>83.2</v>
      </c>
      <c r="AG569">
        <v>0.14426180681567499</v>
      </c>
      <c r="AH569">
        <v>7.0305</v>
      </c>
      <c r="AI569">
        <v>3.33963015966631</v>
      </c>
      <c r="AJ569">
        <v>21782.179</v>
      </c>
      <c r="AK569">
        <v>0.44018050953947402</v>
      </c>
      <c r="AL569">
        <v>15400336.450999999</v>
      </c>
      <c r="AM569">
        <v>1342.9408528500001</v>
      </c>
    </row>
    <row r="570" spans="1:39" ht="15" x14ac:dyDescent="0.25">
      <c r="A570" t="s">
        <v>751</v>
      </c>
      <c r="B570">
        <v>981018.85</v>
      </c>
      <c r="C570">
        <v>0.37534066329718602</v>
      </c>
      <c r="D570">
        <v>891440.55</v>
      </c>
      <c r="E570">
        <v>1.96666544524607E-2</v>
      </c>
      <c r="F570">
        <v>0.67503383566754005</v>
      </c>
      <c r="G570">
        <v>82.3</v>
      </c>
      <c r="H570">
        <v>35.393000000000001</v>
      </c>
      <c r="I570">
        <v>1.4370000000000001</v>
      </c>
      <c r="J570">
        <v>23.565000000000001</v>
      </c>
      <c r="K570">
        <v>12349.2585482903</v>
      </c>
      <c r="L570">
        <v>1371.4061438000001</v>
      </c>
      <c r="M570">
        <v>1640.79480355342</v>
      </c>
      <c r="N570">
        <v>0.341627073437062</v>
      </c>
      <c r="O570">
        <v>0.142316530797505</v>
      </c>
      <c r="P570">
        <v>1.2131148438566601E-3</v>
      </c>
      <c r="Q570">
        <v>10321.734934693</v>
      </c>
      <c r="R570">
        <v>91.061000000000007</v>
      </c>
      <c r="S570">
        <v>59527.567970920602</v>
      </c>
      <c r="T570">
        <v>15.739998462569</v>
      </c>
      <c r="U570">
        <v>15.060301817462999</v>
      </c>
      <c r="V570">
        <v>12.205</v>
      </c>
      <c r="W570">
        <v>112.364288717739</v>
      </c>
      <c r="X570">
        <v>0.10995288689798501</v>
      </c>
      <c r="Y570">
        <v>0.17218706560966801</v>
      </c>
      <c r="Z570">
        <v>0.30764189314229101</v>
      </c>
      <c r="AA570">
        <v>172.344969481535</v>
      </c>
      <c r="AB570">
        <v>7.5904161199077897</v>
      </c>
      <c r="AC570">
        <v>1.3498447377556499</v>
      </c>
      <c r="AD570">
        <v>3.3766495391782598</v>
      </c>
      <c r="AE570">
        <v>1.5778897031908801</v>
      </c>
      <c r="AF570">
        <v>137.65</v>
      </c>
      <c r="AG570">
        <v>0.15034846688766401</v>
      </c>
      <c r="AH570">
        <v>4.3864999999999998</v>
      </c>
      <c r="AI570">
        <v>3.3819365567563402</v>
      </c>
      <c r="AJ570">
        <v>35329.547500000102</v>
      </c>
      <c r="AK570">
        <v>0.44706182490512902</v>
      </c>
      <c r="AL570">
        <v>16935849.044500001</v>
      </c>
      <c r="AM570">
        <v>1371.4061438000001</v>
      </c>
    </row>
    <row r="571" spans="1:39" ht="15" x14ac:dyDescent="0.25">
      <c r="A571" t="s">
        <v>752</v>
      </c>
      <c r="B571">
        <v>529666.4</v>
      </c>
      <c r="C571">
        <v>0.52646912100660104</v>
      </c>
      <c r="D571">
        <v>840041.35</v>
      </c>
      <c r="E571">
        <v>1.8314213557309299E-3</v>
      </c>
      <c r="F571">
        <v>0.66772589456007803</v>
      </c>
      <c r="G571">
        <v>48.6</v>
      </c>
      <c r="H571">
        <v>20.260999999999999</v>
      </c>
      <c r="I571">
        <v>0.7</v>
      </c>
      <c r="J571">
        <v>13.7385</v>
      </c>
      <c r="K571">
        <v>13101.0306521523</v>
      </c>
      <c r="L571">
        <v>827.46628244999999</v>
      </c>
      <c r="M571">
        <v>986.19665774443797</v>
      </c>
      <c r="N571">
        <v>0.306138767551906</v>
      </c>
      <c r="O571">
        <v>0.15151811156435399</v>
      </c>
      <c r="P571">
        <v>3.2404916150308798E-3</v>
      </c>
      <c r="Q571">
        <v>10992.392891285999</v>
      </c>
      <c r="R571">
        <v>60.216999999999999</v>
      </c>
      <c r="S571">
        <v>59089.079346364</v>
      </c>
      <c r="T571">
        <v>15.8900310543534</v>
      </c>
      <c r="U571">
        <v>13.741406620223501</v>
      </c>
      <c r="V571">
        <v>8.6895000000000007</v>
      </c>
      <c r="W571">
        <v>95.225994873122701</v>
      </c>
      <c r="X571">
        <v>0.112671269412717</v>
      </c>
      <c r="Y571">
        <v>0.18037735093656801</v>
      </c>
      <c r="Z571">
        <v>0.29898208843244301</v>
      </c>
      <c r="AA571">
        <v>192.33847151907</v>
      </c>
      <c r="AB571">
        <v>6.6399965944848303</v>
      </c>
      <c r="AC571">
        <v>1.3468894106071101</v>
      </c>
      <c r="AD571">
        <v>2.9748991037588799</v>
      </c>
      <c r="AE571">
        <v>1.4214258336416301</v>
      </c>
      <c r="AF571">
        <v>113.55</v>
      </c>
      <c r="AG571">
        <v>0.12593453677284699</v>
      </c>
      <c r="AH571">
        <v>3.1875</v>
      </c>
      <c r="AI571">
        <v>3.5241367614761798</v>
      </c>
      <c r="AJ571">
        <v>7332.5595000000903</v>
      </c>
      <c r="AK571">
        <v>0.51864718195509996</v>
      </c>
      <c r="AL571">
        <v>10840661.130000001</v>
      </c>
      <c r="AM571">
        <v>827.46628244999999</v>
      </c>
    </row>
    <row r="572" spans="1:39" ht="15" x14ac:dyDescent="0.25">
      <c r="A572" t="s">
        <v>753</v>
      </c>
      <c r="B572">
        <v>459170.25</v>
      </c>
      <c r="C572">
        <v>0.56297935156003098</v>
      </c>
      <c r="D572">
        <v>719322</v>
      </c>
      <c r="E572">
        <v>2.3929028710798E-3</v>
      </c>
      <c r="F572">
        <v>0.63883065485873802</v>
      </c>
      <c r="G572">
        <v>41.35</v>
      </c>
      <c r="H572">
        <v>17.420000000000002</v>
      </c>
      <c r="I572">
        <v>0.65</v>
      </c>
      <c r="J572">
        <v>50.12</v>
      </c>
      <c r="K572">
        <v>13192.234204815901</v>
      </c>
      <c r="L572">
        <v>805.19717964999995</v>
      </c>
      <c r="M572">
        <v>964.49600429971804</v>
      </c>
      <c r="N572">
        <v>0.32448226341722802</v>
      </c>
      <c r="O572">
        <v>0.152297205019153</v>
      </c>
      <c r="P572">
        <v>2.3181515623432198E-3</v>
      </c>
      <c r="Q572">
        <v>11013.368357821701</v>
      </c>
      <c r="R572">
        <v>55.895499999999998</v>
      </c>
      <c r="S572">
        <v>58428.302671950303</v>
      </c>
      <c r="T572">
        <v>16.106842232380099</v>
      </c>
      <c r="U572">
        <v>14.405402575341499</v>
      </c>
      <c r="V572">
        <v>8.2789999999999999</v>
      </c>
      <c r="W572">
        <v>97.257782298586804</v>
      </c>
      <c r="X572">
        <v>0.110041946851754</v>
      </c>
      <c r="Y572">
        <v>0.18596137048122499</v>
      </c>
      <c r="Z572">
        <v>0.30053056130504602</v>
      </c>
      <c r="AA572">
        <v>201.722328524055</v>
      </c>
      <c r="AB572">
        <v>6.3761928567580703</v>
      </c>
      <c r="AC572">
        <v>1.3214920740951701</v>
      </c>
      <c r="AD572">
        <v>2.9727628723805402</v>
      </c>
      <c r="AE572">
        <v>1.54770280757075</v>
      </c>
      <c r="AF572">
        <v>120.15</v>
      </c>
      <c r="AG572">
        <v>6.3689379031797902E-2</v>
      </c>
      <c r="AH572">
        <v>3.0015000000000001</v>
      </c>
      <c r="AI572">
        <v>3.1828308699521402</v>
      </c>
      <c r="AJ572">
        <v>19639.989000000001</v>
      </c>
      <c r="AK572">
        <v>0.55807344837197803</v>
      </c>
      <c r="AL572">
        <v>10622349.775</v>
      </c>
      <c r="AM572">
        <v>805.19717964999995</v>
      </c>
    </row>
    <row r="573" spans="1:39" ht="15" x14ac:dyDescent="0.25">
      <c r="A573" t="s">
        <v>754</v>
      </c>
      <c r="B573">
        <v>1868481.15</v>
      </c>
      <c r="C573">
        <v>0.52377997743349802</v>
      </c>
      <c r="D573">
        <v>1753486.75</v>
      </c>
      <c r="E573">
        <v>4.6686965356324004E-3</v>
      </c>
      <c r="F573">
        <v>0.646656033612522</v>
      </c>
      <c r="G573">
        <v>86.4</v>
      </c>
      <c r="H573">
        <v>40.772500000000001</v>
      </c>
      <c r="I573">
        <v>2.1844999999999999</v>
      </c>
      <c r="J573">
        <v>3.53199999999998</v>
      </c>
      <c r="K573">
        <v>13433.689886571799</v>
      </c>
      <c r="L573">
        <v>1491.9913100000001</v>
      </c>
      <c r="M573">
        <v>1831.44083416998</v>
      </c>
      <c r="N573">
        <v>0.45217531776374797</v>
      </c>
      <c r="O573">
        <v>0.161381699904137</v>
      </c>
      <c r="P573">
        <v>1.7432256022992499E-3</v>
      </c>
      <c r="Q573">
        <v>10943.8143990513</v>
      </c>
      <c r="R573">
        <v>107.5825</v>
      </c>
      <c r="S573">
        <v>57350.232863151497</v>
      </c>
      <c r="T573">
        <v>14.8690539818279</v>
      </c>
      <c r="U573">
        <v>13.868345781144701</v>
      </c>
      <c r="V573">
        <v>15.125500000000001</v>
      </c>
      <c r="W573">
        <v>98.640792701067696</v>
      </c>
      <c r="X573">
        <v>0.106784179646783</v>
      </c>
      <c r="Y573">
        <v>0.206687126703816</v>
      </c>
      <c r="Z573">
        <v>0.31891742698024</v>
      </c>
      <c r="AA573">
        <v>201.04912675396201</v>
      </c>
      <c r="AB573">
        <v>6.8949325826421202</v>
      </c>
      <c r="AC573">
        <v>1.1675242158588901</v>
      </c>
      <c r="AD573">
        <v>3.1912466831386701</v>
      </c>
      <c r="AE573">
        <v>1.5946394912080499</v>
      </c>
      <c r="AF573">
        <v>227.25</v>
      </c>
      <c r="AG573">
        <v>0.155838640245684</v>
      </c>
      <c r="AH573">
        <v>3.0150000000000001</v>
      </c>
      <c r="AI573">
        <v>3.74356963435085</v>
      </c>
      <c r="AJ573">
        <v>7267.80800000008</v>
      </c>
      <c r="AK573">
        <v>0.45474293010459998</v>
      </c>
      <c r="AL573">
        <v>20042948.572000001</v>
      </c>
      <c r="AM573">
        <v>1491.9913100000001</v>
      </c>
    </row>
    <row r="574" spans="1:39" ht="15" x14ac:dyDescent="0.25">
      <c r="A574" t="s">
        <v>756</v>
      </c>
      <c r="B574">
        <v>1164646</v>
      </c>
      <c r="C574">
        <v>0.38716251794553602</v>
      </c>
      <c r="D574">
        <v>985079.2</v>
      </c>
      <c r="E574">
        <v>1.06892493811522E-2</v>
      </c>
      <c r="F574">
        <v>0.71667868902157805</v>
      </c>
      <c r="G574">
        <v>55.35</v>
      </c>
      <c r="H574">
        <v>50.4315</v>
      </c>
      <c r="I574">
        <v>0.89149999999999996</v>
      </c>
      <c r="J574">
        <v>115.3755</v>
      </c>
      <c r="K574">
        <v>11255.223222905601</v>
      </c>
      <c r="L574">
        <v>1695.4598788999999</v>
      </c>
      <c r="M574">
        <v>2060.1569838211499</v>
      </c>
      <c r="N574">
        <v>0.39751050985486103</v>
      </c>
      <c r="O574">
        <v>0.151409581727496</v>
      </c>
      <c r="P574">
        <v>5.4220728336929298E-3</v>
      </c>
      <c r="Q574">
        <v>9262.7792699105594</v>
      </c>
      <c r="R574">
        <v>104.6075</v>
      </c>
      <c r="S574">
        <v>61206.6922973974</v>
      </c>
      <c r="T574">
        <v>15.475467820184999</v>
      </c>
      <c r="U574">
        <v>16.2078233291112</v>
      </c>
      <c r="V574">
        <v>12.95</v>
      </c>
      <c r="W574">
        <v>130.92354277220099</v>
      </c>
      <c r="X574">
        <v>0.112808726009305</v>
      </c>
      <c r="Y574">
        <v>0.16344293303576399</v>
      </c>
      <c r="Z574">
        <v>0.28185487540130799</v>
      </c>
      <c r="AA574">
        <v>177.11350987251001</v>
      </c>
      <c r="AB574">
        <v>5.7715468906021696</v>
      </c>
      <c r="AC574">
        <v>1.1409102052906701</v>
      </c>
      <c r="AD574">
        <v>3.12856097054553</v>
      </c>
      <c r="AE574">
        <v>0.85572721959847298</v>
      </c>
      <c r="AF574">
        <v>24.15</v>
      </c>
      <c r="AG574">
        <v>5.6627813056046701E-2</v>
      </c>
      <c r="AH574">
        <v>19.365789473684199</v>
      </c>
      <c r="AI574">
        <v>3.1851678389546998</v>
      </c>
      <c r="AJ574">
        <v>34711.877</v>
      </c>
      <c r="AK574">
        <v>0.39861898733839701</v>
      </c>
      <c r="AL574">
        <v>19082779.4025</v>
      </c>
      <c r="AM574">
        <v>1695.4598788999999</v>
      </c>
    </row>
    <row r="575" spans="1:39" ht="15" x14ac:dyDescent="0.25">
      <c r="A575" t="s">
        <v>757</v>
      </c>
      <c r="B575">
        <v>1475078.8</v>
      </c>
      <c r="C575">
        <v>0.32852756340471101</v>
      </c>
      <c r="D575">
        <v>1872379.55</v>
      </c>
      <c r="E575">
        <v>2.85069526610069E-3</v>
      </c>
      <c r="F575">
        <v>0.79222197341649903</v>
      </c>
      <c r="G575">
        <v>150.722222222222</v>
      </c>
      <c r="H575">
        <v>59.2</v>
      </c>
      <c r="I575">
        <v>0.25</v>
      </c>
      <c r="J575">
        <v>-18.064499999999999</v>
      </c>
      <c r="K575">
        <v>13551.0293674109</v>
      </c>
      <c r="L575">
        <v>3941.8661788499999</v>
      </c>
      <c r="M575">
        <v>4614.2074543230801</v>
      </c>
      <c r="N575">
        <v>9.5783210405724795E-2</v>
      </c>
      <c r="O575">
        <v>0.120539998528976</v>
      </c>
      <c r="P575">
        <v>1.77708592762113E-2</v>
      </c>
      <c r="Q575">
        <v>11576.4938791284</v>
      </c>
      <c r="R575">
        <v>247.87350000000001</v>
      </c>
      <c r="S575">
        <v>77224.085717109701</v>
      </c>
      <c r="T575">
        <v>15.360859470657401</v>
      </c>
      <c r="U575">
        <v>15.9027333654061</v>
      </c>
      <c r="V575">
        <v>24.797999999999998</v>
      </c>
      <c r="W575">
        <v>158.959036166223</v>
      </c>
      <c r="X575">
        <v>0.11722048572596599</v>
      </c>
      <c r="Y575">
        <v>0.14822155410382501</v>
      </c>
      <c r="Z575">
        <v>0.27053826889389798</v>
      </c>
      <c r="AA575">
        <v>142.53734766914801</v>
      </c>
      <c r="AB575">
        <v>7.8640782181568598</v>
      </c>
      <c r="AC575">
        <v>1.3612835830219501</v>
      </c>
      <c r="AD575">
        <v>3.7854952144485701</v>
      </c>
      <c r="AE575">
        <v>0.70692610291362601</v>
      </c>
      <c r="AF575">
        <v>27.8</v>
      </c>
      <c r="AG575">
        <v>0.29926394695993902</v>
      </c>
      <c r="AH575">
        <v>43.491052631579002</v>
      </c>
      <c r="AI575">
        <v>4.2803998581342801</v>
      </c>
      <c r="AJ575">
        <v>-77111.277500000098</v>
      </c>
      <c r="AK575">
        <v>0.29057810388027</v>
      </c>
      <c r="AL575">
        <v>53416344.351999998</v>
      </c>
      <c r="AM575">
        <v>3941.8661788499999</v>
      </c>
    </row>
    <row r="576" spans="1:39" ht="15" x14ac:dyDescent="0.25">
      <c r="A576" t="s">
        <v>758</v>
      </c>
      <c r="B576">
        <v>2266647.15</v>
      </c>
      <c r="C576">
        <v>0.348393481175648</v>
      </c>
      <c r="D576">
        <v>2093178.1</v>
      </c>
      <c r="E576">
        <v>3.7080229157463399E-3</v>
      </c>
      <c r="F576">
        <v>0.79445128722438396</v>
      </c>
      <c r="G576">
        <v>147.68421052631601</v>
      </c>
      <c r="H576">
        <v>99.391999999999996</v>
      </c>
      <c r="I576">
        <v>6.2409999999999997</v>
      </c>
      <c r="J576">
        <v>-15.7475</v>
      </c>
      <c r="K576">
        <v>13090.8903248934</v>
      </c>
      <c r="L576">
        <v>4927.9952528000003</v>
      </c>
      <c r="M576">
        <v>5836.8054723830001</v>
      </c>
      <c r="N576">
        <v>0.15353810963395201</v>
      </c>
      <c r="O576">
        <v>0.124783297406913</v>
      </c>
      <c r="P576">
        <v>2.3689580379297099E-2</v>
      </c>
      <c r="Q576">
        <v>11052.5947251865</v>
      </c>
      <c r="R576">
        <v>308.28800000000001</v>
      </c>
      <c r="S576">
        <v>76265.330877296496</v>
      </c>
      <c r="T576">
        <v>15.3194415611376</v>
      </c>
      <c r="U576">
        <v>15.985037538924599</v>
      </c>
      <c r="V576">
        <v>30.788499999999999</v>
      </c>
      <c r="W576">
        <v>160.05960838624799</v>
      </c>
      <c r="X576">
        <v>0.115518474570763</v>
      </c>
      <c r="Y576">
        <v>0.15711439923882201</v>
      </c>
      <c r="Z576">
        <v>0.27933486893262999</v>
      </c>
      <c r="AA576">
        <v>146.17984860896499</v>
      </c>
      <c r="AB576">
        <v>7.2314084115520103</v>
      </c>
      <c r="AC576">
        <v>1.26373579209455</v>
      </c>
      <c r="AD576">
        <v>3.98342858830474</v>
      </c>
      <c r="AE576">
        <v>0.68753878612446695</v>
      </c>
      <c r="AF576">
        <v>25.8</v>
      </c>
      <c r="AG576">
        <v>0.233108687270288</v>
      </c>
      <c r="AH576">
        <v>46.826500000000003</v>
      </c>
      <c r="AI576">
        <v>3.8672898964882201</v>
      </c>
      <c r="AJ576">
        <v>-127966.47749999999</v>
      </c>
      <c r="AK576">
        <v>0.27009208242311999</v>
      </c>
      <c r="AL576">
        <v>64511845.376000002</v>
      </c>
      <c r="AM576">
        <v>4927.9952528000003</v>
      </c>
    </row>
    <row r="577" spans="1:39" ht="15" x14ac:dyDescent="0.25">
      <c r="A577" t="s">
        <v>759</v>
      </c>
      <c r="B577">
        <v>1729571.7</v>
      </c>
      <c r="C577">
        <v>0.39330694689186202</v>
      </c>
      <c r="D577">
        <v>1543795.2</v>
      </c>
      <c r="E577">
        <v>1.4163580598944301E-3</v>
      </c>
      <c r="F577">
        <v>0.78704274194474599</v>
      </c>
      <c r="G577">
        <v>180.42105263157899</v>
      </c>
      <c r="H577">
        <v>92.966499999999996</v>
      </c>
      <c r="I577">
        <v>1.0145</v>
      </c>
      <c r="J577">
        <v>-45.153500000000001</v>
      </c>
      <c r="K577">
        <v>12284.936999424001</v>
      </c>
      <c r="L577">
        <v>3795.7363897499999</v>
      </c>
      <c r="M577">
        <v>4459.0253752503704</v>
      </c>
      <c r="N577">
        <v>0.135283129799702</v>
      </c>
      <c r="O577">
        <v>0.12746555638229301</v>
      </c>
      <c r="P577">
        <v>1.3818434768451999E-2</v>
      </c>
      <c r="Q577">
        <v>10457.527932745101</v>
      </c>
      <c r="R577">
        <v>228.56649999999999</v>
      </c>
      <c r="S577">
        <v>73481.416533044001</v>
      </c>
      <c r="T577">
        <v>15.235391013118701</v>
      </c>
      <c r="U577">
        <v>16.6067047872282</v>
      </c>
      <c r="V577">
        <v>23.1875</v>
      </c>
      <c r="W577">
        <v>163.697526242588</v>
      </c>
      <c r="X577">
        <v>0.120495052397526</v>
      </c>
      <c r="Y577">
        <v>0.14993694161930901</v>
      </c>
      <c r="Z577">
        <v>0.27527950563463</v>
      </c>
      <c r="AA577">
        <v>152.72035264761399</v>
      </c>
      <c r="AB577">
        <v>6.8518051939135303</v>
      </c>
      <c r="AC577">
        <v>1.12093875445025</v>
      </c>
      <c r="AD577">
        <v>3.3443272437743001</v>
      </c>
      <c r="AE577">
        <v>0.94224176126451398</v>
      </c>
      <c r="AF577">
        <v>53</v>
      </c>
      <c r="AG577">
        <v>0.20064053453816499</v>
      </c>
      <c r="AH577">
        <v>28.109500000000001</v>
      </c>
      <c r="AI577">
        <v>3.6916646597496099</v>
      </c>
      <c r="AJ577">
        <v>31574.709499999899</v>
      </c>
      <c r="AK577">
        <v>0.34947376255102502</v>
      </c>
      <c r="AL577">
        <v>46630382.414499998</v>
      </c>
      <c r="AM577">
        <v>3795.7363897499999</v>
      </c>
    </row>
    <row r="578" spans="1:39" ht="15" x14ac:dyDescent="0.25">
      <c r="A578" t="s">
        <v>760</v>
      </c>
      <c r="B578">
        <v>4563488.55</v>
      </c>
      <c r="C578">
        <v>0.384492288872883</v>
      </c>
      <c r="D578">
        <v>4273544.9000000004</v>
      </c>
      <c r="E578">
        <v>3.0092539431558099E-3</v>
      </c>
      <c r="F578">
        <v>0.79670646030766401</v>
      </c>
      <c r="G578">
        <v>237.7</v>
      </c>
      <c r="H578">
        <v>136.70849999999999</v>
      </c>
      <c r="I578">
        <v>2.0914999999999999</v>
      </c>
      <c r="J578">
        <v>-19.89</v>
      </c>
      <c r="K578">
        <v>13340.9670414582</v>
      </c>
      <c r="L578">
        <v>8011.82029315</v>
      </c>
      <c r="M578">
        <v>9609.5414203363707</v>
      </c>
      <c r="N578">
        <v>0.13595200636006199</v>
      </c>
      <c r="O578">
        <v>0.13151449958268199</v>
      </c>
      <c r="P578">
        <v>4.9054616050989597E-2</v>
      </c>
      <c r="Q578">
        <v>11122.8440356999</v>
      </c>
      <c r="R578">
        <v>494.81099999999998</v>
      </c>
      <c r="S578">
        <v>79522.147903947203</v>
      </c>
      <c r="T578">
        <v>15.0462499823165</v>
      </c>
      <c r="U578">
        <v>16.191677818702502</v>
      </c>
      <c r="V578">
        <v>45.777999999999999</v>
      </c>
      <c r="W578">
        <v>175.014642255013</v>
      </c>
      <c r="X578">
        <v>0.11541451214604501</v>
      </c>
      <c r="Y578">
        <v>0.14814321230472699</v>
      </c>
      <c r="Z578">
        <v>0.26770183693226901</v>
      </c>
      <c r="AA578">
        <v>143.893810372366</v>
      </c>
      <c r="AB578">
        <v>6.7996189179116602</v>
      </c>
      <c r="AC578">
        <v>1.18286460999504</v>
      </c>
      <c r="AD578">
        <v>3.8496922851328601</v>
      </c>
      <c r="AE578">
        <v>0.595213994846849</v>
      </c>
      <c r="AF578">
        <v>32.950000000000003</v>
      </c>
      <c r="AG578">
        <v>0.14834566612008601</v>
      </c>
      <c r="AH578">
        <v>54.505263157894703</v>
      </c>
      <c r="AI578">
        <v>3.9662625381777099</v>
      </c>
      <c r="AJ578">
        <v>-236060.122</v>
      </c>
      <c r="AK578">
        <v>0.29544315940583299</v>
      </c>
      <c r="AL578">
        <v>106885430.473</v>
      </c>
      <c r="AM578">
        <v>8011.82029315</v>
      </c>
    </row>
    <row r="579" spans="1:39" ht="15" x14ac:dyDescent="0.25">
      <c r="A579" t="s">
        <v>761</v>
      </c>
      <c r="B579">
        <v>764530.05</v>
      </c>
      <c r="C579">
        <v>0.47003981217065</v>
      </c>
      <c r="D579">
        <v>696203.35</v>
      </c>
      <c r="E579">
        <v>0</v>
      </c>
      <c r="F579">
        <v>0.70003139707355</v>
      </c>
      <c r="G579">
        <v>84.105263157894697</v>
      </c>
      <c r="H579">
        <v>45.317999999999998</v>
      </c>
      <c r="I579">
        <v>3.7029999999999998</v>
      </c>
      <c r="J579">
        <v>60.932000000000002</v>
      </c>
      <c r="K579">
        <v>11700.313328354099</v>
      </c>
      <c r="L579">
        <v>1582.0183637</v>
      </c>
      <c r="M579">
        <v>1831.5032473358599</v>
      </c>
      <c r="N579">
        <v>0.20613984548654801</v>
      </c>
      <c r="O579">
        <v>0.118667159027744</v>
      </c>
      <c r="P579">
        <v>1.39463620690208E-2</v>
      </c>
      <c r="Q579">
        <v>10106.512545596201</v>
      </c>
      <c r="R579">
        <v>100.01349999999999</v>
      </c>
      <c r="S579">
        <v>63895.384243127199</v>
      </c>
      <c r="T579">
        <v>16.409284746559202</v>
      </c>
      <c r="U579">
        <v>15.8180482004929</v>
      </c>
      <c r="V579">
        <v>10.6905</v>
      </c>
      <c r="W579">
        <v>147.983570805856</v>
      </c>
      <c r="X579">
        <v>0.113217384714588</v>
      </c>
      <c r="Y579">
        <v>0.165075706895738</v>
      </c>
      <c r="Z579">
        <v>0.28432575365482998</v>
      </c>
      <c r="AA579">
        <v>151.851713932162</v>
      </c>
      <c r="AB579">
        <v>7.4983102972873699</v>
      </c>
      <c r="AC579">
        <v>1.2959348288863899</v>
      </c>
      <c r="AD579">
        <v>3.4403025760077099</v>
      </c>
      <c r="AE579">
        <v>1.15158880413722</v>
      </c>
      <c r="AF579">
        <v>55.6</v>
      </c>
      <c r="AG579">
        <v>0.16396442575528899</v>
      </c>
      <c r="AH579">
        <v>9.4789999999999992</v>
      </c>
      <c r="AI579">
        <v>3.2537635032134999</v>
      </c>
      <c r="AJ579">
        <v>35023.243000000002</v>
      </c>
      <c r="AK579">
        <v>0.43412264721993898</v>
      </c>
      <c r="AL579">
        <v>18510110.546500001</v>
      </c>
      <c r="AM579">
        <v>1582.0183637</v>
      </c>
    </row>
    <row r="580" spans="1:39" ht="15" x14ac:dyDescent="0.25">
      <c r="A580" t="s">
        <v>762</v>
      </c>
      <c r="B580">
        <v>928704.9</v>
      </c>
      <c r="C580">
        <v>0.48251959273124301</v>
      </c>
      <c r="D580">
        <v>853919.8</v>
      </c>
      <c r="E580">
        <v>5.0681925282177803E-3</v>
      </c>
      <c r="F580">
        <v>0.64809361947141497</v>
      </c>
      <c r="G580">
        <v>44</v>
      </c>
      <c r="H580">
        <v>24.882000000000001</v>
      </c>
      <c r="I580">
        <v>0.05</v>
      </c>
      <c r="J580">
        <v>49.585999999999999</v>
      </c>
      <c r="K580">
        <v>13188.5474842201</v>
      </c>
      <c r="L580">
        <v>913.09022585000002</v>
      </c>
      <c r="M580">
        <v>1097.9241863370901</v>
      </c>
      <c r="N580">
        <v>0.396678905978676</v>
      </c>
      <c r="O580">
        <v>0.14858345770124101</v>
      </c>
      <c r="P580">
        <v>6.6805172449651E-4</v>
      </c>
      <c r="Q580">
        <v>10968.2744499653</v>
      </c>
      <c r="R580">
        <v>64.908000000000001</v>
      </c>
      <c r="S580">
        <v>57598.398363838001</v>
      </c>
      <c r="T580">
        <v>15.3347815369446</v>
      </c>
      <c r="U580">
        <v>14.067452792413899</v>
      </c>
      <c r="V580">
        <v>9.0884999999999998</v>
      </c>
      <c r="W580">
        <v>100.466548478847</v>
      </c>
      <c r="X580">
        <v>0.111341230672987</v>
      </c>
      <c r="Y580">
        <v>0.19166554361688001</v>
      </c>
      <c r="Z580">
        <v>0.30959389922074598</v>
      </c>
      <c r="AA580">
        <v>216.789583762907</v>
      </c>
      <c r="AB580">
        <v>7.0194469595493203</v>
      </c>
      <c r="AC580">
        <v>1.2280761834709999</v>
      </c>
      <c r="AD580">
        <v>2.7807000307403298</v>
      </c>
      <c r="AE580">
        <v>1.5134852888318699</v>
      </c>
      <c r="AF580">
        <v>115.8</v>
      </c>
      <c r="AG580">
        <v>0.14462282096457801</v>
      </c>
      <c r="AH580">
        <v>3.5525000000000002</v>
      </c>
      <c r="AI580">
        <v>3.16668740292979</v>
      </c>
      <c r="AJ580">
        <v>18134.390499999899</v>
      </c>
      <c r="AK580">
        <v>0.50107984748735301</v>
      </c>
      <c r="AL580">
        <v>12042333.801000001</v>
      </c>
      <c r="AM580">
        <v>913.09022585000002</v>
      </c>
    </row>
    <row r="581" spans="1:39" ht="15" x14ac:dyDescent="0.25">
      <c r="A581" t="s">
        <v>763</v>
      </c>
      <c r="B581">
        <v>810332.25</v>
      </c>
      <c r="C581">
        <v>0.622325967548499</v>
      </c>
      <c r="D581">
        <v>804404.9</v>
      </c>
      <c r="E581">
        <v>6.9925567298299504E-3</v>
      </c>
      <c r="F581">
        <v>0.63478331903068197</v>
      </c>
      <c r="G581">
        <v>32.549999999999997</v>
      </c>
      <c r="H581">
        <v>18.180499999999999</v>
      </c>
      <c r="I581">
        <v>0.05</v>
      </c>
      <c r="J581">
        <v>59.011499999999998</v>
      </c>
      <c r="K581">
        <v>13749.4805332703</v>
      </c>
      <c r="L581">
        <v>730.57626374999995</v>
      </c>
      <c r="M581">
        <v>876.10382613347099</v>
      </c>
      <c r="N581">
        <v>0.38126135698725</v>
      </c>
      <c r="O581">
        <v>0.15432504345443801</v>
      </c>
      <c r="P581">
        <v>1.1579318162593399E-3</v>
      </c>
      <c r="Q581">
        <v>11465.586402963199</v>
      </c>
      <c r="R581">
        <v>53.856499999999997</v>
      </c>
      <c r="S581">
        <v>55939.4658583458</v>
      </c>
      <c r="T581">
        <v>15.354692562643301</v>
      </c>
      <c r="U581">
        <v>13.5652384345436</v>
      </c>
      <c r="V581">
        <v>7.5285000000000002</v>
      </c>
      <c r="W581">
        <v>97.041411137676803</v>
      </c>
      <c r="X581">
        <v>0.10870761110812099</v>
      </c>
      <c r="Y581">
        <v>0.197845261240118</v>
      </c>
      <c r="Z581">
        <v>0.31336948316384</v>
      </c>
      <c r="AA581">
        <v>222.845660443892</v>
      </c>
      <c r="AB581">
        <v>7.3741412265844399</v>
      </c>
      <c r="AC581">
        <v>1.09345667459534</v>
      </c>
      <c r="AD581">
        <v>2.8655435634183699</v>
      </c>
      <c r="AE581">
        <v>1.5159964720791901</v>
      </c>
      <c r="AF581">
        <v>112.35</v>
      </c>
      <c r="AG581">
        <v>0.197441095841667</v>
      </c>
      <c r="AH581">
        <v>2.8195000000000001</v>
      </c>
      <c r="AI581">
        <v>3.3099839150064101</v>
      </c>
      <c r="AJ581">
        <v>6268.9620000000004</v>
      </c>
      <c r="AK581">
        <v>0.50763237880607504</v>
      </c>
      <c r="AL581">
        <v>10045044.1165</v>
      </c>
      <c r="AM581">
        <v>730.57626374999995</v>
      </c>
    </row>
    <row r="582" spans="1:39" ht="15" x14ac:dyDescent="0.25">
      <c r="A582" t="s">
        <v>764</v>
      </c>
      <c r="B582">
        <v>1014279.15</v>
      </c>
      <c r="C582">
        <v>0.38342752237389699</v>
      </c>
      <c r="D582">
        <v>960688.4</v>
      </c>
      <c r="E582">
        <v>8.1112940973714995E-3</v>
      </c>
      <c r="F582">
        <v>0.70985535965790603</v>
      </c>
      <c r="G582">
        <v>98.315789473684205</v>
      </c>
      <c r="H582">
        <v>48.015999999999998</v>
      </c>
      <c r="I582">
        <v>1.637</v>
      </c>
      <c r="J582">
        <v>73.188000000000002</v>
      </c>
      <c r="K582">
        <v>12135.298146884201</v>
      </c>
      <c r="L582">
        <v>1522.1131178999999</v>
      </c>
      <c r="M582">
        <v>1829.5774081621801</v>
      </c>
      <c r="N582">
        <v>0.32739067391884802</v>
      </c>
      <c r="O582">
        <v>0.14981049789821299</v>
      </c>
      <c r="P582">
        <v>1.6368851767321101E-3</v>
      </c>
      <c r="Q582">
        <v>10095.936043260701</v>
      </c>
      <c r="R582">
        <v>103.955</v>
      </c>
      <c r="S582">
        <v>58994.613222067201</v>
      </c>
      <c r="T582">
        <v>15.1421288057333</v>
      </c>
      <c r="U582">
        <v>14.642038554182101</v>
      </c>
      <c r="V582">
        <v>13.664</v>
      </c>
      <c r="W582">
        <v>111.39586635684999</v>
      </c>
      <c r="X582">
        <v>0.109658475723852</v>
      </c>
      <c r="Y582">
        <v>0.17352788023500301</v>
      </c>
      <c r="Z582">
        <v>0.30645379450419602</v>
      </c>
      <c r="AA582">
        <v>186.284873749198</v>
      </c>
      <c r="AB582">
        <v>6.2560962878595099</v>
      </c>
      <c r="AC582">
        <v>1.2486566284595499</v>
      </c>
      <c r="AD582">
        <v>2.8898160531961801</v>
      </c>
      <c r="AE582">
        <v>1.50727860557668</v>
      </c>
      <c r="AF582">
        <v>130</v>
      </c>
      <c r="AG582">
        <v>9.5066504595530801E-2</v>
      </c>
      <c r="AH582">
        <v>4.6334999999999997</v>
      </c>
      <c r="AI582">
        <v>3.64529157480677</v>
      </c>
      <c r="AJ582">
        <v>-13708.592000000101</v>
      </c>
      <c r="AK582">
        <v>0.42016697651815599</v>
      </c>
      <c r="AL582">
        <v>18471296.499000002</v>
      </c>
      <c r="AM582">
        <v>1522.1131178999999</v>
      </c>
    </row>
    <row r="583" spans="1:39" ht="15" x14ac:dyDescent="0.25">
      <c r="A583" t="s">
        <v>765</v>
      </c>
      <c r="B583">
        <v>357788.35</v>
      </c>
      <c r="C583">
        <v>0.57631798153411695</v>
      </c>
      <c r="D583">
        <v>406424.05</v>
      </c>
      <c r="E583">
        <v>2.2063009476862498E-3</v>
      </c>
      <c r="F583">
        <v>0.66218576050713895</v>
      </c>
      <c r="G583">
        <v>34.1</v>
      </c>
      <c r="H583">
        <v>18.12</v>
      </c>
      <c r="I583">
        <v>0.15</v>
      </c>
      <c r="J583">
        <v>50.743000000000002</v>
      </c>
      <c r="K583">
        <v>13216.1063367347</v>
      </c>
      <c r="L583">
        <v>689.21729645000005</v>
      </c>
      <c r="M583">
        <v>812.94262935457698</v>
      </c>
      <c r="N583">
        <v>0.32957292311145397</v>
      </c>
      <c r="O583">
        <v>0.14666779166842001</v>
      </c>
      <c r="P583">
        <v>1.2657138822448101E-3</v>
      </c>
      <c r="Q583">
        <v>11204.6886829293</v>
      </c>
      <c r="R583">
        <v>50.58</v>
      </c>
      <c r="S583">
        <v>57327.540114669799</v>
      </c>
      <c r="T583">
        <v>16.234677738236499</v>
      </c>
      <c r="U583">
        <v>13.6262810686042</v>
      </c>
      <c r="V583">
        <v>7.3979999999999997</v>
      </c>
      <c r="W583">
        <v>93.162651588267096</v>
      </c>
      <c r="X583">
        <v>0.11428528651155601</v>
      </c>
      <c r="Y583">
        <v>0.17316564556213701</v>
      </c>
      <c r="Z583">
        <v>0.29182653538762998</v>
      </c>
      <c r="AA583">
        <v>188.06543403311599</v>
      </c>
      <c r="AB583">
        <v>7.0051860679790101</v>
      </c>
      <c r="AC583">
        <v>1.2462518887237499</v>
      </c>
      <c r="AD583">
        <v>3.3881226828537199</v>
      </c>
      <c r="AE583">
        <v>1.39404885055904</v>
      </c>
      <c r="AF583">
        <v>95.9</v>
      </c>
      <c r="AG583">
        <v>0.18362915100643101</v>
      </c>
      <c r="AH583">
        <v>3.0030000000000001</v>
      </c>
      <c r="AI583">
        <v>3.4463579767444998</v>
      </c>
      <c r="AJ583">
        <v>12744.9004999999</v>
      </c>
      <c r="AK583">
        <v>0.49084100595501101</v>
      </c>
      <c r="AL583">
        <v>9108769.0789999999</v>
      </c>
      <c r="AM583">
        <v>689.21729645000005</v>
      </c>
    </row>
    <row r="584" spans="1:39" ht="15" x14ac:dyDescent="0.25">
      <c r="A584" t="s">
        <v>766</v>
      </c>
      <c r="B584">
        <v>480698.3</v>
      </c>
      <c r="C584">
        <v>0.40129023254224999</v>
      </c>
      <c r="D584">
        <v>548893.44999999995</v>
      </c>
      <c r="E584">
        <v>1.9948874195444902E-3</v>
      </c>
      <c r="F584">
        <v>0.73288298944671504</v>
      </c>
      <c r="G584">
        <v>51.4444444444444</v>
      </c>
      <c r="H584">
        <v>45.941499999999998</v>
      </c>
      <c r="I584">
        <v>0.59250000000000003</v>
      </c>
      <c r="J584">
        <v>53.875500000000002</v>
      </c>
      <c r="K584">
        <v>11373.8983771028</v>
      </c>
      <c r="L584">
        <v>1275.7798322000001</v>
      </c>
      <c r="M584">
        <v>1506.1430928376401</v>
      </c>
      <c r="N584">
        <v>0.30135375340353299</v>
      </c>
      <c r="O584">
        <v>0.13634819877191001</v>
      </c>
      <c r="P584">
        <v>4.4149381874826598E-3</v>
      </c>
      <c r="Q584">
        <v>9634.2706294004292</v>
      </c>
      <c r="R584">
        <v>84.159499999999994</v>
      </c>
      <c r="S584">
        <v>60054.062042906597</v>
      </c>
      <c r="T584">
        <v>15.227039134025301</v>
      </c>
      <c r="U584">
        <v>15.159070956933</v>
      </c>
      <c r="V584">
        <v>10.006</v>
      </c>
      <c r="W584">
        <v>127.501482330602</v>
      </c>
      <c r="X584">
        <v>0.11434820217861701</v>
      </c>
      <c r="Y584">
        <v>0.164783443668511</v>
      </c>
      <c r="Z584">
        <v>0.28452641100142101</v>
      </c>
      <c r="AA584">
        <v>169.84697871131601</v>
      </c>
      <c r="AB584">
        <v>6.7287652578703803</v>
      </c>
      <c r="AC584">
        <v>1.0999932598741899</v>
      </c>
      <c r="AD584">
        <v>3.2881133324118799</v>
      </c>
      <c r="AE584">
        <v>0.90560639302522505</v>
      </c>
      <c r="AF584">
        <v>34.5</v>
      </c>
      <c r="AG584">
        <v>0.162222396040516</v>
      </c>
      <c r="AH584">
        <v>11.2135</v>
      </c>
      <c r="AI584">
        <v>3.2519356908360701</v>
      </c>
      <c r="AJ584">
        <v>25506.9015</v>
      </c>
      <c r="AK584">
        <v>0.39969496688033501</v>
      </c>
      <c r="AL584">
        <v>14510590.163000001</v>
      </c>
      <c r="AM584">
        <v>1275.7798322000001</v>
      </c>
    </row>
    <row r="585" spans="1:39" ht="15" x14ac:dyDescent="0.25">
      <c r="A585" t="s">
        <v>767</v>
      </c>
      <c r="B585">
        <v>399371.3</v>
      </c>
      <c r="C585">
        <v>0.34186146863379602</v>
      </c>
      <c r="D585">
        <v>376303.1</v>
      </c>
      <c r="E585">
        <v>3.5871897342235099E-3</v>
      </c>
      <c r="F585">
        <v>0.664652778917454</v>
      </c>
      <c r="G585">
        <v>61.1</v>
      </c>
      <c r="H585">
        <v>36.835500000000003</v>
      </c>
      <c r="I585">
        <v>5.4029999999999996</v>
      </c>
      <c r="J585">
        <v>49.858499999999999</v>
      </c>
      <c r="K585">
        <v>12193.8735386971</v>
      </c>
      <c r="L585">
        <v>1129.1901781500001</v>
      </c>
      <c r="M585">
        <v>1329.37529017406</v>
      </c>
      <c r="N585">
        <v>0.26752829478638201</v>
      </c>
      <c r="O585">
        <v>0.133587967216592</v>
      </c>
      <c r="P585">
        <v>5.2770374426764103E-3</v>
      </c>
      <c r="Q585">
        <v>10357.648690534301</v>
      </c>
      <c r="R585">
        <v>76.644999999999996</v>
      </c>
      <c r="S585">
        <v>60807.816250244599</v>
      </c>
      <c r="T585">
        <v>16.556853023680599</v>
      </c>
      <c r="U585">
        <v>14.7327311390176</v>
      </c>
      <c r="V585">
        <v>9.9644999999999992</v>
      </c>
      <c r="W585">
        <v>113.32130846003299</v>
      </c>
      <c r="X585">
        <v>0.117149834865656</v>
      </c>
      <c r="Y585">
        <v>0.163440234299398</v>
      </c>
      <c r="Z585">
        <v>0.28580518286823398</v>
      </c>
      <c r="AA585">
        <v>171.50547688723699</v>
      </c>
      <c r="AB585">
        <v>6.1616792659180399</v>
      </c>
      <c r="AC585">
        <v>1.28858149727644</v>
      </c>
      <c r="AD585">
        <v>3.14047363374286</v>
      </c>
      <c r="AE585">
        <v>1.2710853940398199</v>
      </c>
      <c r="AF585">
        <v>64.55</v>
      </c>
      <c r="AG585">
        <v>0.11524932917026701</v>
      </c>
      <c r="AH585">
        <v>6.375</v>
      </c>
      <c r="AI585">
        <v>3.64140519335891</v>
      </c>
      <c r="AJ585">
        <v>10602.4889999999</v>
      </c>
      <c r="AK585">
        <v>0.38529726640174</v>
      </c>
      <c r="AL585">
        <v>13769202.2335</v>
      </c>
      <c r="AM585">
        <v>1129.1901781500001</v>
      </c>
    </row>
    <row r="586" spans="1:39" ht="15" x14ac:dyDescent="0.25">
      <c r="A586" t="s">
        <v>768</v>
      </c>
      <c r="B586">
        <v>438659.3</v>
      </c>
      <c r="C586">
        <v>0.37125097228334702</v>
      </c>
      <c r="D586">
        <v>455937.2</v>
      </c>
      <c r="E586">
        <v>3.04561959011092E-3</v>
      </c>
      <c r="F586">
        <v>0.70248834561932405</v>
      </c>
      <c r="G586">
        <v>72.2</v>
      </c>
      <c r="H586">
        <v>40.604500000000002</v>
      </c>
      <c r="I586">
        <v>1.3</v>
      </c>
      <c r="J586">
        <v>61.491</v>
      </c>
      <c r="K586">
        <v>12238.3861119393</v>
      </c>
      <c r="L586">
        <v>1194.36931155</v>
      </c>
      <c r="M586">
        <v>1404.8325954709401</v>
      </c>
      <c r="N586">
        <v>0.26391185779123599</v>
      </c>
      <c r="O586">
        <v>0.14148669299003999</v>
      </c>
      <c r="P586">
        <v>4.1681995693101702E-3</v>
      </c>
      <c r="Q586">
        <v>10404.9072054026</v>
      </c>
      <c r="R586">
        <v>79.33</v>
      </c>
      <c r="S586">
        <v>60905.933360645402</v>
      </c>
      <c r="T586">
        <v>15.7853271145846</v>
      </c>
      <c r="U586">
        <v>15.055707948443199</v>
      </c>
      <c r="V586">
        <v>10.888</v>
      </c>
      <c r="W586">
        <v>109.695932361315</v>
      </c>
      <c r="X586">
        <v>0.114227959894944</v>
      </c>
      <c r="Y586">
        <v>0.169137168286112</v>
      </c>
      <c r="Z586">
        <v>0.28936299659540998</v>
      </c>
      <c r="AA586">
        <v>181.60299992848601</v>
      </c>
      <c r="AB586">
        <v>6.52716099115242</v>
      </c>
      <c r="AC586">
        <v>1.15263930027079</v>
      </c>
      <c r="AD586">
        <v>3.1692854114814102</v>
      </c>
      <c r="AE586">
        <v>1.2030876229362999</v>
      </c>
      <c r="AF586">
        <v>73</v>
      </c>
      <c r="AG586">
        <v>0.133307974529697</v>
      </c>
      <c r="AH586">
        <v>6.14</v>
      </c>
      <c r="AI586">
        <v>3.1884142366084798</v>
      </c>
      <c r="AJ586">
        <v>30055.244999999901</v>
      </c>
      <c r="AK586">
        <v>0.43488875070282901</v>
      </c>
      <c r="AL586">
        <v>14617152.795</v>
      </c>
      <c r="AM586">
        <v>1194.36931155</v>
      </c>
    </row>
    <row r="587" spans="1:39" ht="15" x14ac:dyDescent="0.25">
      <c r="A587" t="s">
        <v>769</v>
      </c>
      <c r="B587">
        <v>746252.1</v>
      </c>
      <c r="C587">
        <v>0.33386109126587799</v>
      </c>
      <c r="D587">
        <v>755922</v>
      </c>
      <c r="E587">
        <v>4.51601771305682E-3</v>
      </c>
      <c r="F587">
        <v>0.684487035860468</v>
      </c>
      <c r="G587">
        <v>81</v>
      </c>
      <c r="H587">
        <v>50.207999999999998</v>
      </c>
      <c r="I587">
        <v>0.25</v>
      </c>
      <c r="J587">
        <v>64.950500000000005</v>
      </c>
      <c r="K587">
        <v>12160.319375216</v>
      </c>
      <c r="L587">
        <v>1335.1116888500001</v>
      </c>
      <c r="M587">
        <v>1583.6581838050099</v>
      </c>
      <c r="N587">
        <v>0.29914780526265899</v>
      </c>
      <c r="O587">
        <v>0.142775471439541</v>
      </c>
      <c r="P587">
        <v>3.04666121491578E-3</v>
      </c>
      <c r="Q587">
        <v>10251.8237230914</v>
      </c>
      <c r="R587">
        <v>90.523499999999999</v>
      </c>
      <c r="S587">
        <v>59388.459946864597</v>
      </c>
      <c r="T587">
        <v>15.976514385767199</v>
      </c>
      <c r="U587">
        <v>14.7487855512657</v>
      </c>
      <c r="V587">
        <v>11.217499999999999</v>
      </c>
      <c r="W587">
        <v>119.02043136616901</v>
      </c>
      <c r="X587">
        <v>0.11250026675741399</v>
      </c>
      <c r="Y587">
        <v>0.172171760363658</v>
      </c>
      <c r="Z587">
        <v>0.28975274414123497</v>
      </c>
      <c r="AA587">
        <v>186.94750565399499</v>
      </c>
      <c r="AB587">
        <v>5.9650086019075603</v>
      </c>
      <c r="AC587">
        <v>1.1756319256974701</v>
      </c>
      <c r="AD587">
        <v>2.9186559208928999</v>
      </c>
      <c r="AE587">
        <v>1.18438110936346</v>
      </c>
      <c r="AF587">
        <v>83.7</v>
      </c>
      <c r="AG587">
        <v>0.159280010176342</v>
      </c>
      <c r="AH587">
        <v>6.5970000000000004</v>
      </c>
      <c r="AI587">
        <v>3.0554894082301201</v>
      </c>
      <c r="AJ587">
        <v>72020.344500000007</v>
      </c>
      <c r="AK587">
        <v>0.45460012784940501</v>
      </c>
      <c r="AL587">
        <v>16235384.538000001</v>
      </c>
      <c r="AM587">
        <v>1335.1116888500001</v>
      </c>
    </row>
    <row r="588" spans="1:39" ht="15" x14ac:dyDescent="0.25">
      <c r="A588" t="s">
        <v>770</v>
      </c>
      <c r="B588">
        <v>896744.9</v>
      </c>
      <c r="C588">
        <v>0.46687358550243102</v>
      </c>
      <c r="D588">
        <v>730282.05</v>
      </c>
      <c r="E588">
        <v>3.16407080011913E-3</v>
      </c>
      <c r="F588">
        <v>0.69230880055873201</v>
      </c>
      <c r="G588">
        <v>77.95</v>
      </c>
      <c r="H588">
        <v>39.332000000000001</v>
      </c>
      <c r="I588">
        <v>0.2</v>
      </c>
      <c r="J588">
        <v>57.014499999999998</v>
      </c>
      <c r="K588">
        <v>12276.6548759129</v>
      </c>
      <c r="L588">
        <v>1216.3089505999999</v>
      </c>
      <c r="M588">
        <v>1460.3202764764601</v>
      </c>
      <c r="N588">
        <v>0.331770255206079</v>
      </c>
      <c r="O588">
        <v>0.151155393996983</v>
      </c>
      <c r="P588">
        <v>2.2577871754091202E-3</v>
      </c>
      <c r="Q588">
        <v>10225.2947175597</v>
      </c>
      <c r="R588">
        <v>86.355000000000004</v>
      </c>
      <c r="S588">
        <v>56972.349452839997</v>
      </c>
      <c r="T588">
        <v>14.3622256962538</v>
      </c>
      <c r="U588">
        <v>14.084985821319</v>
      </c>
      <c r="V588">
        <v>12.547000000000001</v>
      </c>
      <c r="W588">
        <v>96.940220817725304</v>
      </c>
      <c r="X588">
        <v>0.110292820698947</v>
      </c>
      <c r="Y588">
        <v>0.17841658247360401</v>
      </c>
      <c r="Z588">
        <v>0.29405535148482898</v>
      </c>
      <c r="AA588">
        <v>185.737472283302</v>
      </c>
      <c r="AB588">
        <v>6.5686129930329704</v>
      </c>
      <c r="AC588">
        <v>1.3109824993255199</v>
      </c>
      <c r="AD588">
        <v>3.1321810519615498</v>
      </c>
      <c r="AE588">
        <v>1.43649747116256</v>
      </c>
      <c r="AF588">
        <v>104.9</v>
      </c>
      <c r="AG588">
        <v>7.5453126994032102E-2</v>
      </c>
      <c r="AH588">
        <v>4.3970000000000002</v>
      </c>
      <c r="AI588">
        <v>3.4881340123917401</v>
      </c>
      <c r="AJ588">
        <v>18512.751499999998</v>
      </c>
      <c r="AK588">
        <v>0.46038124857759599</v>
      </c>
      <c r="AL588">
        <v>14932205.209000001</v>
      </c>
      <c r="AM588">
        <v>1216.3089505999999</v>
      </c>
    </row>
    <row r="589" spans="1:39" ht="15" x14ac:dyDescent="0.25">
      <c r="A589" t="s">
        <v>771</v>
      </c>
      <c r="B589">
        <v>1191179</v>
      </c>
      <c r="C589">
        <v>0.48276343154962298</v>
      </c>
      <c r="D589">
        <v>1107991.6499999999</v>
      </c>
      <c r="E589">
        <v>3.5971087946278998E-3</v>
      </c>
      <c r="F589">
        <v>0.68000131030147803</v>
      </c>
      <c r="G589">
        <v>84</v>
      </c>
      <c r="H589">
        <v>38.1295</v>
      </c>
      <c r="I589">
        <v>0.05</v>
      </c>
      <c r="J589">
        <v>43.031999999999996</v>
      </c>
      <c r="K589">
        <v>12788.3783303085</v>
      </c>
      <c r="L589">
        <v>1150.15200525</v>
      </c>
      <c r="M589">
        <v>1381.26658930091</v>
      </c>
      <c r="N589">
        <v>0.34981165920981699</v>
      </c>
      <c r="O589">
        <v>0.14743518345920001</v>
      </c>
      <c r="P589">
        <v>1.7745208682711199E-2</v>
      </c>
      <c r="Q589">
        <v>10648.6170696016</v>
      </c>
      <c r="R589">
        <v>83.962999999999994</v>
      </c>
      <c r="S589">
        <v>57985.754439455501</v>
      </c>
      <c r="T589">
        <v>14.972666531686601</v>
      </c>
      <c r="U589">
        <v>13.6983195604016</v>
      </c>
      <c r="V589">
        <v>11.265000000000001</v>
      </c>
      <c r="W589">
        <v>102.099600998668</v>
      </c>
      <c r="X589">
        <v>0.11189457187754499</v>
      </c>
      <c r="Y589">
        <v>0.182873678797078</v>
      </c>
      <c r="Z589">
        <v>0.29803891584935799</v>
      </c>
      <c r="AA589">
        <v>197.04208571173999</v>
      </c>
      <c r="AB589">
        <v>6.53683802136847</v>
      </c>
      <c r="AC589">
        <v>1.25774063571482</v>
      </c>
      <c r="AD589">
        <v>3.2480184870957198</v>
      </c>
      <c r="AE589">
        <v>1.4045506674166399</v>
      </c>
      <c r="AF589">
        <v>108.55</v>
      </c>
      <c r="AG589">
        <v>5.1426810263413197E-2</v>
      </c>
      <c r="AH589">
        <v>4.4455</v>
      </c>
      <c r="AI589">
        <v>2.9074007629138698</v>
      </c>
      <c r="AJ589">
        <v>51094.787999999899</v>
      </c>
      <c r="AK589">
        <v>0.50272099071798404</v>
      </c>
      <c r="AL589">
        <v>14708578.9805</v>
      </c>
      <c r="AM589">
        <v>1150.15200525</v>
      </c>
    </row>
    <row r="590" spans="1:39" ht="15" x14ac:dyDescent="0.25">
      <c r="A590" t="s">
        <v>772</v>
      </c>
      <c r="B590">
        <v>699637.95</v>
      </c>
      <c r="C590">
        <v>0.36859628681815498</v>
      </c>
      <c r="D590">
        <v>705286.75</v>
      </c>
      <c r="E590">
        <v>3.7612986381667999E-3</v>
      </c>
      <c r="F590">
        <v>0.68175921751492297</v>
      </c>
      <c r="G590">
        <v>91.210526315789494</v>
      </c>
      <c r="H590">
        <v>52.653500000000001</v>
      </c>
      <c r="I590">
        <v>0.9</v>
      </c>
      <c r="J590">
        <v>99.039500000000004</v>
      </c>
      <c r="K590">
        <v>11927.3945312991</v>
      </c>
      <c r="L590">
        <v>1423.97755775</v>
      </c>
      <c r="M590">
        <v>1691.3774128622999</v>
      </c>
      <c r="N590">
        <v>0.31194099438748701</v>
      </c>
      <c r="O590">
        <v>0.14175065446181501</v>
      </c>
      <c r="P590">
        <v>2.6045073743017001E-3</v>
      </c>
      <c r="Q590">
        <v>10041.722211636699</v>
      </c>
      <c r="R590">
        <v>93.691000000000003</v>
      </c>
      <c r="S590">
        <v>60028.925441077597</v>
      </c>
      <c r="T590">
        <v>15.3984907835331</v>
      </c>
      <c r="U590">
        <v>15.198658972046401</v>
      </c>
      <c r="V590">
        <v>12.4285</v>
      </c>
      <c r="W590">
        <v>114.573565414169</v>
      </c>
      <c r="X590">
        <v>0.111755571385421</v>
      </c>
      <c r="Y590">
        <v>0.17728346404388801</v>
      </c>
      <c r="Z590">
        <v>0.294000765496579</v>
      </c>
      <c r="AA590">
        <v>176.03265489385501</v>
      </c>
      <c r="AB590">
        <v>6.2089943991330303</v>
      </c>
      <c r="AC590">
        <v>1.2028577666226301</v>
      </c>
      <c r="AD590">
        <v>2.9733554636627799</v>
      </c>
      <c r="AE590">
        <v>1.1970805023856499</v>
      </c>
      <c r="AF590">
        <v>85.05</v>
      </c>
      <c r="AG590">
        <v>0.18309618450527701</v>
      </c>
      <c r="AH590">
        <v>6.6849999999999996</v>
      </c>
      <c r="AI590">
        <v>3.1979387597453299</v>
      </c>
      <c r="AJ590">
        <v>48433.299999999901</v>
      </c>
      <c r="AK590">
        <v>0.438184379259556</v>
      </c>
      <c r="AL590">
        <v>16984342.135000002</v>
      </c>
      <c r="AM590">
        <v>1423.97755775</v>
      </c>
    </row>
    <row r="591" spans="1:39" ht="15" x14ac:dyDescent="0.25">
      <c r="A591" t="s">
        <v>773</v>
      </c>
      <c r="B591">
        <v>283526.25</v>
      </c>
      <c r="C591">
        <v>0.56828394439362095</v>
      </c>
      <c r="D591">
        <v>608820.1</v>
      </c>
      <c r="E591">
        <v>1.7143850614543201E-3</v>
      </c>
      <c r="F591">
        <v>0.66158142356574601</v>
      </c>
      <c r="G591">
        <v>35.9</v>
      </c>
      <c r="H591">
        <v>14.125999999999999</v>
      </c>
      <c r="I591">
        <v>0</v>
      </c>
      <c r="J591">
        <v>25.058499999999999</v>
      </c>
      <c r="K591">
        <v>13869.0870136264</v>
      </c>
      <c r="L591">
        <v>611.41631259999997</v>
      </c>
      <c r="M591">
        <v>724.70418722917998</v>
      </c>
      <c r="N591">
        <v>0.32785547223556399</v>
      </c>
      <c r="O591">
        <v>0.147253688435528</v>
      </c>
      <c r="P591">
        <v>3.8424318285027099E-3</v>
      </c>
      <c r="Q591">
        <v>11701.0308349693</v>
      </c>
      <c r="R591">
        <v>47.304499999999997</v>
      </c>
      <c r="S591">
        <v>58707.345030599601</v>
      </c>
      <c r="T591">
        <v>16.225729053261301</v>
      </c>
      <c r="U591">
        <v>12.925119441068</v>
      </c>
      <c r="V591">
        <v>7.4779999999999998</v>
      </c>
      <c r="W591">
        <v>81.762010243380601</v>
      </c>
      <c r="X591">
        <v>0.113950223360357</v>
      </c>
      <c r="Y591">
        <v>0.16961575977853199</v>
      </c>
      <c r="Z591">
        <v>0.29413189374383197</v>
      </c>
      <c r="AA591">
        <v>227.33340137578799</v>
      </c>
      <c r="AB591">
        <v>6.37549797169474</v>
      </c>
      <c r="AC591">
        <v>1.22394362473277</v>
      </c>
      <c r="AD591">
        <v>2.8737130270904698</v>
      </c>
      <c r="AE591">
        <v>1.1879225960825299</v>
      </c>
      <c r="AF591">
        <v>82.25</v>
      </c>
      <c r="AG591">
        <v>0.121335390725071</v>
      </c>
      <c r="AH591">
        <v>2.758</v>
      </c>
      <c r="AI591">
        <v>3.5255890195950501</v>
      </c>
      <c r="AJ591">
        <v>12628.0265</v>
      </c>
      <c r="AK591">
        <v>0.54188709768341703</v>
      </c>
      <c r="AL591">
        <v>8479786.0409999993</v>
      </c>
      <c r="AM591">
        <v>611.41631259999997</v>
      </c>
    </row>
    <row r="592" spans="1:39" ht="15" x14ac:dyDescent="0.25">
      <c r="A592" t="s">
        <v>774</v>
      </c>
      <c r="B592">
        <v>199617.3</v>
      </c>
      <c r="C592">
        <v>0.71768994552643695</v>
      </c>
      <c r="D592">
        <v>525309.55000000005</v>
      </c>
      <c r="E592">
        <v>4.38923656786417E-4</v>
      </c>
      <c r="F592">
        <v>0.660588659245959</v>
      </c>
      <c r="G592">
        <v>35.25</v>
      </c>
      <c r="H592">
        <v>13.2255</v>
      </c>
      <c r="I592">
        <v>0</v>
      </c>
      <c r="J592">
        <v>26.362500000000001</v>
      </c>
      <c r="K592">
        <v>13791.0545572187</v>
      </c>
      <c r="L592">
        <v>596.01746055000001</v>
      </c>
      <c r="M592">
        <v>707.91669508179803</v>
      </c>
      <c r="N592">
        <v>0.31798432947771099</v>
      </c>
      <c r="O592">
        <v>0.15144379741275699</v>
      </c>
      <c r="P592">
        <v>2.46316995251323E-3</v>
      </c>
      <c r="Q592">
        <v>11611.1251120448</v>
      </c>
      <c r="R592">
        <v>46.877499999999998</v>
      </c>
      <c r="S592">
        <v>57342.633982187603</v>
      </c>
      <c r="T592">
        <v>16.705242387072701</v>
      </c>
      <c r="U592">
        <v>12.714361059143499</v>
      </c>
      <c r="V592">
        <v>7.3949999999999996</v>
      </c>
      <c r="W592">
        <v>80.5973577484787</v>
      </c>
      <c r="X592">
        <v>0.114158816755593</v>
      </c>
      <c r="Y592">
        <v>0.17385912146973101</v>
      </c>
      <c r="Z592">
        <v>0.295791353049636</v>
      </c>
      <c r="AA592">
        <v>229.105033053884</v>
      </c>
      <c r="AB592">
        <v>6.1429913160396197</v>
      </c>
      <c r="AC592">
        <v>1.16240123075256</v>
      </c>
      <c r="AD592">
        <v>2.76986338397634</v>
      </c>
      <c r="AE592">
        <v>1.24140094512868</v>
      </c>
      <c r="AF592">
        <v>81</v>
      </c>
      <c r="AG592">
        <v>0.13094788603834701</v>
      </c>
      <c r="AH592">
        <v>2.6459999999999999</v>
      </c>
      <c r="AI592">
        <v>3.4967687690058602</v>
      </c>
      <c r="AJ592">
        <v>2876.5405000000001</v>
      </c>
      <c r="AK592">
        <v>0.53004319656755705</v>
      </c>
      <c r="AL592">
        <v>8219709.3154999996</v>
      </c>
      <c r="AM592">
        <v>596.01746055000001</v>
      </c>
    </row>
    <row r="593" spans="1:39" ht="15" x14ac:dyDescent="0.25">
      <c r="A593" t="s">
        <v>775</v>
      </c>
      <c r="B593">
        <v>310808.5</v>
      </c>
      <c r="C593">
        <v>0.62832064436170898</v>
      </c>
      <c r="D593">
        <v>621211.1</v>
      </c>
      <c r="E593">
        <v>1.3298442610132799E-3</v>
      </c>
      <c r="F593">
        <v>0.66074547127698402</v>
      </c>
      <c r="G593">
        <v>32.7222222222222</v>
      </c>
      <c r="H593">
        <v>18.828499999999998</v>
      </c>
      <c r="I593">
        <v>0.4</v>
      </c>
      <c r="J593">
        <v>20.431000000000001</v>
      </c>
      <c r="K593">
        <v>14101.5025701251</v>
      </c>
      <c r="L593">
        <v>590.78452325000001</v>
      </c>
      <c r="M593">
        <v>707.15970496187902</v>
      </c>
      <c r="N593">
        <v>0.38291307760659099</v>
      </c>
      <c r="O593">
        <v>0.14843181929952501</v>
      </c>
      <c r="P593">
        <v>3.7490121403582302E-3</v>
      </c>
      <c r="Q593">
        <v>11780.859987559799</v>
      </c>
      <c r="R593">
        <v>46.965000000000003</v>
      </c>
      <c r="S593">
        <v>56494.450111785402</v>
      </c>
      <c r="T593">
        <v>15.5221973810284</v>
      </c>
      <c r="U593">
        <v>12.579251000745201</v>
      </c>
      <c r="V593">
        <v>7.1429999999999998</v>
      </c>
      <c r="W593">
        <v>82.708179091418103</v>
      </c>
      <c r="X593">
        <v>0.11349680921230999</v>
      </c>
      <c r="Y593">
        <v>0.17957018078377601</v>
      </c>
      <c r="Z593">
        <v>0.29766856132656799</v>
      </c>
      <c r="AA593">
        <v>235.612976511737</v>
      </c>
      <c r="AB593">
        <v>6.7236780235135196</v>
      </c>
      <c r="AC593">
        <v>1.2310624153624601</v>
      </c>
      <c r="AD593">
        <v>2.8362690584892598</v>
      </c>
      <c r="AE593">
        <v>1.32324140298607</v>
      </c>
      <c r="AF593">
        <v>72.3</v>
      </c>
      <c r="AG593">
        <v>0.14545907126636101</v>
      </c>
      <c r="AH593">
        <v>3.3359999999999999</v>
      </c>
      <c r="AI593">
        <v>3.3929665215360201</v>
      </c>
      <c r="AJ593">
        <v>7334.5685000000503</v>
      </c>
      <c r="AK593">
        <v>0.50887325685277995</v>
      </c>
      <c r="AL593">
        <v>8330949.4730000002</v>
      </c>
      <c r="AM593">
        <v>590.78452325000001</v>
      </c>
    </row>
    <row r="594" spans="1:39" ht="15" x14ac:dyDescent="0.25">
      <c r="A594" t="s">
        <v>776</v>
      </c>
      <c r="B594">
        <v>181244.05</v>
      </c>
      <c r="C594">
        <v>0.58716719503748704</v>
      </c>
      <c r="D594">
        <v>497475.45</v>
      </c>
      <c r="E594">
        <v>1.8714610680513101E-3</v>
      </c>
      <c r="F594">
        <v>0.65888775335042304</v>
      </c>
      <c r="G594">
        <v>35.299999999999997</v>
      </c>
      <c r="H594">
        <v>15.4055</v>
      </c>
      <c r="I594">
        <v>0.5</v>
      </c>
      <c r="J594">
        <v>20.3795</v>
      </c>
      <c r="K594">
        <v>13669.592114456</v>
      </c>
      <c r="L594">
        <v>643.39689245</v>
      </c>
      <c r="M594">
        <v>762.63280406774095</v>
      </c>
      <c r="N594">
        <v>0.35006716024433299</v>
      </c>
      <c r="O594">
        <v>0.146661575548926</v>
      </c>
      <c r="P594">
        <v>2.9528722819369899E-3</v>
      </c>
      <c r="Q594">
        <v>11532.3823478209</v>
      </c>
      <c r="R594">
        <v>49.094499999999996</v>
      </c>
      <c r="S594">
        <v>57899.570267545198</v>
      </c>
      <c r="T594">
        <v>16.200389045616099</v>
      </c>
      <c r="U594">
        <v>13.1052743678009</v>
      </c>
      <c r="V594">
        <v>7.0620000000000003</v>
      </c>
      <c r="W594">
        <v>91.106894994335903</v>
      </c>
      <c r="X594">
        <v>0.112002910190593</v>
      </c>
      <c r="Y594">
        <v>0.17665599940156501</v>
      </c>
      <c r="Z594">
        <v>0.29563946762535498</v>
      </c>
      <c r="AA594">
        <v>228.27192938519499</v>
      </c>
      <c r="AB594">
        <v>6.3892002387154001</v>
      </c>
      <c r="AC594">
        <v>1.2697414234205999</v>
      </c>
      <c r="AD594">
        <v>2.6918455505893202</v>
      </c>
      <c r="AE594">
        <v>1.2070325324990501</v>
      </c>
      <c r="AF594">
        <v>85.9</v>
      </c>
      <c r="AG594">
        <v>0.121248774608105</v>
      </c>
      <c r="AH594">
        <v>2.8014999999999999</v>
      </c>
      <c r="AI594">
        <v>3.5861492910717998</v>
      </c>
      <c r="AJ594">
        <v>1200.74650000001</v>
      </c>
      <c r="AK594">
        <v>0.54515943891685303</v>
      </c>
      <c r="AL594">
        <v>8794973.0875000004</v>
      </c>
      <c r="AM594">
        <v>643.39689245</v>
      </c>
    </row>
    <row r="595" spans="1:39" ht="15" x14ac:dyDescent="0.25">
      <c r="A595" t="s">
        <v>777</v>
      </c>
      <c r="B595">
        <v>288994.34999999998</v>
      </c>
      <c r="C595">
        <v>0.61238910802245194</v>
      </c>
      <c r="D595">
        <v>607798.4</v>
      </c>
      <c r="E595">
        <v>1.20705825706619E-3</v>
      </c>
      <c r="F595">
        <v>0.65805850205736405</v>
      </c>
      <c r="G595">
        <v>24.894736842105299</v>
      </c>
      <c r="H595">
        <v>15.705</v>
      </c>
      <c r="I595">
        <v>0</v>
      </c>
      <c r="J595">
        <v>36.012999999999998</v>
      </c>
      <c r="K595">
        <v>13817.4524967982</v>
      </c>
      <c r="L595">
        <v>551.54045184999995</v>
      </c>
      <c r="M595">
        <v>655.37314857726994</v>
      </c>
      <c r="N595">
        <v>0.36642228302950203</v>
      </c>
      <c r="O595">
        <v>0.144006653244722</v>
      </c>
      <c r="P595">
        <v>7.6780118045660598E-3</v>
      </c>
      <c r="Q595">
        <v>11628.3128322299</v>
      </c>
      <c r="R595">
        <v>44.485999999999997</v>
      </c>
      <c r="S595">
        <v>56802.629692487499</v>
      </c>
      <c r="T595">
        <v>15.376747740862299</v>
      </c>
      <c r="U595">
        <v>12.3980679730702</v>
      </c>
      <c r="V595">
        <v>6.9814999999999996</v>
      </c>
      <c r="W595">
        <v>79.000279574589996</v>
      </c>
      <c r="X595">
        <v>0.111956889928489</v>
      </c>
      <c r="Y595">
        <v>0.171491009463586</v>
      </c>
      <c r="Z595">
        <v>0.29197874329406898</v>
      </c>
      <c r="AA595">
        <v>235.82694535590301</v>
      </c>
      <c r="AB595">
        <v>6.4353193750043296</v>
      </c>
      <c r="AC595">
        <v>1.24779567011435</v>
      </c>
      <c r="AD595">
        <v>2.8494287915330498</v>
      </c>
      <c r="AE595">
        <v>1.20484817268922</v>
      </c>
      <c r="AF595">
        <v>65.95</v>
      </c>
      <c r="AG595">
        <v>0.10435677876182101</v>
      </c>
      <c r="AH595">
        <v>2.7690000000000001</v>
      </c>
      <c r="AI595">
        <v>3.5158659674512598</v>
      </c>
      <c r="AJ595">
        <v>15516.823</v>
      </c>
      <c r="AK595">
        <v>0.55319202200740203</v>
      </c>
      <c r="AL595">
        <v>7620883.9934999999</v>
      </c>
      <c r="AM595">
        <v>551.54045184999995</v>
      </c>
    </row>
    <row r="596" spans="1:39" ht="15" x14ac:dyDescent="0.25">
      <c r="A596" t="s">
        <v>778</v>
      </c>
      <c r="B596">
        <v>412297.05</v>
      </c>
      <c r="C596">
        <v>0.38546632904935102</v>
      </c>
      <c r="D596">
        <v>398934.95</v>
      </c>
      <c r="E596">
        <v>2.3617053590049299E-3</v>
      </c>
      <c r="F596">
        <v>0.70835996180647298</v>
      </c>
      <c r="G596">
        <v>79.105263157894697</v>
      </c>
      <c r="H596">
        <v>38.682499999999997</v>
      </c>
      <c r="I596">
        <v>0.65</v>
      </c>
      <c r="J596">
        <v>76.599000000000004</v>
      </c>
      <c r="K596">
        <v>11960.5847119752</v>
      </c>
      <c r="L596">
        <v>1278.60037375</v>
      </c>
      <c r="M596">
        <v>1510.6308919071801</v>
      </c>
      <c r="N596">
        <v>0.23474664583406901</v>
      </c>
      <c r="O596">
        <v>0.142541249824189</v>
      </c>
      <c r="P596">
        <v>1.94587671885545E-3</v>
      </c>
      <c r="Q596">
        <v>10123.4577982798</v>
      </c>
      <c r="R596">
        <v>83.645499999999998</v>
      </c>
      <c r="S596">
        <v>59339.187834372402</v>
      </c>
      <c r="T596">
        <v>15.274581418008101</v>
      </c>
      <c r="U596">
        <v>15.2859433412437</v>
      </c>
      <c r="V596">
        <v>11.9475</v>
      </c>
      <c r="W596">
        <v>107.018235928018</v>
      </c>
      <c r="X596">
        <v>0.114734026906281</v>
      </c>
      <c r="Y596">
        <v>0.17440960239316</v>
      </c>
      <c r="Z596">
        <v>0.29437589577349699</v>
      </c>
      <c r="AA596">
        <v>180.19500442055099</v>
      </c>
      <c r="AB596">
        <v>6.2619567321506304</v>
      </c>
      <c r="AC596">
        <v>1.3433491567179101</v>
      </c>
      <c r="AD596">
        <v>2.78335272880684</v>
      </c>
      <c r="AE596">
        <v>1.3258915567923499</v>
      </c>
      <c r="AF596">
        <v>106.9</v>
      </c>
      <c r="AG596">
        <v>0.127197561999388</v>
      </c>
      <c r="AH596">
        <v>4.76</v>
      </c>
      <c r="AI596">
        <v>3.0260315257419599</v>
      </c>
      <c r="AJ596">
        <v>57166.594999999899</v>
      </c>
      <c r="AK596">
        <v>0.47431703986270202</v>
      </c>
      <c r="AL596">
        <v>15292808.083000001</v>
      </c>
      <c r="AM596">
        <v>1278.60037375</v>
      </c>
    </row>
    <row r="597" spans="1:39" ht="15" x14ac:dyDescent="0.25">
      <c r="A597" t="s">
        <v>779</v>
      </c>
      <c r="B597">
        <v>509144.25</v>
      </c>
      <c r="C597">
        <v>0.51678215331878896</v>
      </c>
      <c r="D597">
        <v>482816.65</v>
      </c>
      <c r="E597">
        <v>1.7198497751666601E-3</v>
      </c>
      <c r="F597">
        <v>0.70121137763432995</v>
      </c>
      <c r="G597">
        <v>66.3</v>
      </c>
      <c r="H597">
        <v>25.326499999999999</v>
      </c>
      <c r="I597">
        <v>0.55000000000000004</v>
      </c>
      <c r="J597">
        <v>38.658000000000001</v>
      </c>
      <c r="K597">
        <v>12382.452152912299</v>
      </c>
      <c r="L597">
        <v>1049.9159645</v>
      </c>
      <c r="M597">
        <v>1251.08716247296</v>
      </c>
      <c r="N597">
        <v>0.28188524396897102</v>
      </c>
      <c r="O597">
        <v>0.15312546816693301</v>
      </c>
      <c r="P597">
        <v>2.27233786385577E-3</v>
      </c>
      <c r="Q597">
        <v>10391.389652902</v>
      </c>
      <c r="R597">
        <v>73.652000000000001</v>
      </c>
      <c r="S597">
        <v>59110.417225601501</v>
      </c>
      <c r="T597">
        <v>15.5732363004399</v>
      </c>
      <c r="U597">
        <v>14.2550910294357</v>
      </c>
      <c r="V597">
        <v>10.7165</v>
      </c>
      <c r="W597">
        <v>97.971909158773897</v>
      </c>
      <c r="X597">
        <v>0.11501046301319499</v>
      </c>
      <c r="Y597">
        <v>0.175633771722782</v>
      </c>
      <c r="Z597">
        <v>0.29742659077790801</v>
      </c>
      <c r="AA597">
        <v>174.28156746539301</v>
      </c>
      <c r="AB597">
        <v>6.4700962886857099</v>
      </c>
      <c r="AC597">
        <v>1.3134789240412901</v>
      </c>
      <c r="AD597">
        <v>2.8477883304824001</v>
      </c>
      <c r="AE597">
        <v>1.3400518514812401</v>
      </c>
      <c r="AF597">
        <v>122.7</v>
      </c>
      <c r="AG597">
        <v>9.8753368422931698E-2</v>
      </c>
      <c r="AH597">
        <v>3.33210526315789</v>
      </c>
      <c r="AI597">
        <v>3.3516514669188902</v>
      </c>
      <c r="AJ597">
        <v>35537.252999999997</v>
      </c>
      <c r="AK597">
        <v>0.489355037963771</v>
      </c>
      <c r="AL597">
        <v>13000534.195</v>
      </c>
      <c r="AM597">
        <v>1049.9159645</v>
      </c>
    </row>
    <row r="598" spans="1:39" ht="15" x14ac:dyDescent="0.25">
      <c r="A598" t="s">
        <v>780</v>
      </c>
      <c r="B598">
        <v>1108240.1000000001</v>
      </c>
      <c r="C598">
        <v>0.45007484305784001</v>
      </c>
      <c r="D598">
        <v>1099352.55</v>
      </c>
      <c r="E598">
        <v>4.48798443630754E-3</v>
      </c>
      <c r="F598">
        <v>0.72770000620786401</v>
      </c>
      <c r="G598">
        <v>67.05</v>
      </c>
      <c r="H598">
        <v>58.81</v>
      </c>
      <c r="I598">
        <v>1.6439999999999999</v>
      </c>
      <c r="J598">
        <v>43.061999999999998</v>
      </c>
      <c r="K598">
        <v>11835.5198073394</v>
      </c>
      <c r="L598">
        <v>1837.4651823500001</v>
      </c>
      <c r="M598">
        <v>2195.1299659548399</v>
      </c>
      <c r="N598">
        <v>0.34847360320106102</v>
      </c>
      <c r="O598">
        <v>0.13525894636661401</v>
      </c>
      <c r="P598">
        <v>1.6762793573376698E-2</v>
      </c>
      <c r="Q598">
        <v>9907.0924721035008</v>
      </c>
      <c r="R598">
        <v>116.2565</v>
      </c>
      <c r="S598">
        <v>63963.376477874299</v>
      </c>
      <c r="T598">
        <v>15.4318253172941</v>
      </c>
      <c r="U598">
        <v>15.8052683708008</v>
      </c>
      <c r="V598">
        <v>13.3535</v>
      </c>
      <c r="W598">
        <v>137.60176600516701</v>
      </c>
      <c r="X598">
        <v>0.115743739164997</v>
      </c>
      <c r="Y598">
        <v>0.161085900590964</v>
      </c>
      <c r="Z598">
        <v>0.28155577962449901</v>
      </c>
      <c r="AA598">
        <v>172.17866386745899</v>
      </c>
      <c r="AB598">
        <v>6.4174094966594701</v>
      </c>
      <c r="AC598">
        <v>1.3095929147400101</v>
      </c>
      <c r="AD598">
        <v>3.3904652983210002</v>
      </c>
      <c r="AE598">
        <v>1.1367909119950701</v>
      </c>
      <c r="AF598">
        <v>39.200000000000003</v>
      </c>
      <c r="AG598">
        <v>0.177708666575258</v>
      </c>
      <c r="AH598">
        <v>15.576000000000001</v>
      </c>
      <c r="AI598">
        <v>3.6165273683485601</v>
      </c>
      <c r="AJ598">
        <v>-18981.387999999901</v>
      </c>
      <c r="AK598">
        <v>0.40222697151209302</v>
      </c>
      <c r="AL598">
        <v>21747355.561000001</v>
      </c>
      <c r="AM598">
        <v>1837.4651823500001</v>
      </c>
    </row>
    <row r="599" spans="1:39" ht="15" x14ac:dyDescent="0.25">
      <c r="A599" t="s">
        <v>781</v>
      </c>
      <c r="B599">
        <v>865230.1</v>
      </c>
      <c r="C599">
        <v>0.53872358606650705</v>
      </c>
      <c r="D599">
        <v>882720.3</v>
      </c>
      <c r="E599">
        <v>3.5410502027319402E-3</v>
      </c>
      <c r="F599">
        <v>0.64549435494865304</v>
      </c>
      <c r="G599">
        <v>37.549999999999997</v>
      </c>
      <c r="H599">
        <v>27.180499999999999</v>
      </c>
      <c r="I599">
        <v>3.508</v>
      </c>
      <c r="J599">
        <v>26.1905</v>
      </c>
      <c r="K599">
        <v>13118.303262023501</v>
      </c>
      <c r="L599">
        <v>879.84705044999998</v>
      </c>
      <c r="M599">
        <v>1088.70787949801</v>
      </c>
      <c r="N599">
        <v>0.430367430744167</v>
      </c>
      <c r="O599">
        <v>0.14996245873929701</v>
      </c>
      <c r="P599">
        <v>3.4218275761226701E-3</v>
      </c>
      <c r="Q599">
        <v>10601.650497213101</v>
      </c>
      <c r="R599">
        <v>67.250500000000002</v>
      </c>
      <c r="S599">
        <v>56240.191084081103</v>
      </c>
      <c r="T599">
        <v>14.9307440093382</v>
      </c>
      <c r="U599">
        <v>13.0831302436413</v>
      </c>
      <c r="V599">
        <v>8.5235000000000003</v>
      </c>
      <c r="W599">
        <v>103.22602809292</v>
      </c>
      <c r="X599">
        <v>0.11296908272676801</v>
      </c>
      <c r="Y599">
        <v>0.17125695585023801</v>
      </c>
      <c r="Z599">
        <v>0.28944608430084201</v>
      </c>
      <c r="AA599">
        <v>207.502258383004</v>
      </c>
      <c r="AB599">
        <v>6.5548855385803604</v>
      </c>
      <c r="AC599">
        <v>1.4051164195700001</v>
      </c>
      <c r="AD599">
        <v>3.0255638172155699</v>
      </c>
      <c r="AE599">
        <v>1.10596468033225</v>
      </c>
      <c r="AF599">
        <v>51.5</v>
      </c>
      <c r="AG599">
        <v>0.13352886697036301</v>
      </c>
      <c r="AH599">
        <v>7.1704999999999997</v>
      </c>
      <c r="AI599">
        <v>3.2656498770270099</v>
      </c>
      <c r="AJ599">
        <v>21348.107000000098</v>
      </c>
      <c r="AK599">
        <v>0.48867079265157898</v>
      </c>
      <c r="AL599">
        <v>11542100.432</v>
      </c>
      <c r="AM599">
        <v>879.84705044999998</v>
      </c>
    </row>
    <row r="600" spans="1:39" ht="15" x14ac:dyDescent="0.25">
      <c r="A600" t="s">
        <v>782</v>
      </c>
      <c r="B600">
        <v>701913.2</v>
      </c>
      <c r="C600">
        <v>0.41357692663857598</v>
      </c>
      <c r="D600">
        <v>585726.65</v>
      </c>
      <c r="E600">
        <v>2.32873741546675E-3</v>
      </c>
      <c r="F600">
        <v>0.70568673988789699</v>
      </c>
      <c r="G600">
        <v>40.529411764705898</v>
      </c>
      <c r="H600">
        <v>48.960500000000003</v>
      </c>
      <c r="I600">
        <v>2.0939999999999999</v>
      </c>
      <c r="J600">
        <v>77.531499999999994</v>
      </c>
      <c r="K600">
        <v>12203.199764452</v>
      </c>
      <c r="L600">
        <v>1392.94292965</v>
      </c>
      <c r="M600">
        <v>1720.60705444992</v>
      </c>
      <c r="N600">
        <v>0.447305762057715</v>
      </c>
      <c r="O600">
        <v>0.15612557874474001</v>
      </c>
      <c r="P600">
        <v>1.2574848241917E-2</v>
      </c>
      <c r="Q600">
        <v>9879.2811450110094</v>
      </c>
      <c r="R600">
        <v>94.121499999999997</v>
      </c>
      <c r="S600">
        <v>63739.195762923497</v>
      </c>
      <c r="T600">
        <v>15.781728935471699</v>
      </c>
      <c r="U600">
        <v>14.7994127765707</v>
      </c>
      <c r="V600">
        <v>11.242000000000001</v>
      </c>
      <c r="W600">
        <v>123.905259709126</v>
      </c>
      <c r="X600">
        <v>0.115226104105793</v>
      </c>
      <c r="Y600">
        <v>0.14831613350245801</v>
      </c>
      <c r="Z600">
        <v>0.28397275652616299</v>
      </c>
      <c r="AA600">
        <v>176.885567064768</v>
      </c>
      <c r="AB600">
        <v>6.2927855749894004</v>
      </c>
      <c r="AC600">
        <v>1.1913654083034499</v>
      </c>
      <c r="AD600">
        <v>3.2482933664513598</v>
      </c>
      <c r="AE600">
        <v>0.83636348000816796</v>
      </c>
      <c r="AF600">
        <v>24.842105263157901</v>
      </c>
      <c r="AG600">
        <v>0.148779960563582</v>
      </c>
      <c r="AH600">
        <v>21.4655555555556</v>
      </c>
      <c r="AI600">
        <v>3.3668455732695599</v>
      </c>
      <c r="AJ600">
        <v>10398.8978947368</v>
      </c>
      <c r="AK600">
        <v>0.37320265528080199</v>
      </c>
      <c r="AL600">
        <v>16998360.831</v>
      </c>
      <c r="AM600">
        <v>1392.94292965</v>
      </c>
    </row>
    <row r="601" spans="1:39" ht="15" x14ac:dyDescent="0.25">
      <c r="A601" t="s">
        <v>783</v>
      </c>
      <c r="B601">
        <v>715745.05</v>
      </c>
      <c r="C601">
        <v>0.46096499245620698</v>
      </c>
      <c r="D601">
        <v>699635.35</v>
      </c>
      <c r="E601">
        <v>1.2936059092720699E-3</v>
      </c>
      <c r="F601">
        <v>0.70512523115252801</v>
      </c>
      <c r="G601">
        <v>86.05</v>
      </c>
      <c r="H601">
        <v>39.344499999999996</v>
      </c>
      <c r="I601">
        <v>0.95</v>
      </c>
      <c r="J601">
        <v>82.507000000000005</v>
      </c>
      <c r="K601">
        <v>12153.791591667001</v>
      </c>
      <c r="L601">
        <v>1387.2025186000001</v>
      </c>
      <c r="M601">
        <v>1636.15008032265</v>
      </c>
      <c r="N601">
        <v>0.23620481595627901</v>
      </c>
      <c r="O601">
        <v>0.139098619857422</v>
      </c>
      <c r="P601">
        <v>4.8680110217902504E-3</v>
      </c>
      <c r="Q601">
        <v>10304.537773927999</v>
      </c>
      <c r="R601">
        <v>90.703999999999994</v>
      </c>
      <c r="S601">
        <v>60649.533460486899</v>
      </c>
      <c r="T601">
        <v>15.6073602046216</v>
      </c>
      <c r="U601">
        <v>15.2937303602928</v>
      </c>
      <c r="V601">
        <v>12.9535</v>
      </c>
      <c r="W601">
        <v>107.09094210831</v>
      </c>
      <c r="X601">
        <v>0.114624280276325</v>
      </c>
      <c r="Y601">
        <v>0.17002332859128</v>
      </c>
      <c r="Z601">
        <v>0.28988488159685699</v>
      </c>
      <c r="AA601">
        <v>181.805790155664</v>
      </c>
      <c r="AB601">
        <v>6.2616405694733297</v>
      </c>
      <c r="AC601">
        <v>1.2501124359118501</v>
      </c>
      <c r="AD601">
        <v>2.8030167094598402</v>
      </c>
      <c r="AE601">
        <v>1.2707295339688001</v>
      </c>
      <c r="AF601">
        <v>110.35</v>
      </c>
      <c r="AG601">
        <v>0.14640411949707799</v>
      </c>
      <c r="AH601">
        <v>5.2365000000000004</v>
      </c>
      <c r="AI601">
        <v>3.1121270125646698</v>
      </c>
      <c r="AJ601">
        <v>52468.906999999999</v>
      </c>
      <c r="AK601">
        <v>0.43940031397678098</v>
      </c>
      <c r="AL601">
        <v>16859770.306499999</v>
      </c>
      <c r="AM601">
        <v>1387.2025186000001</v>
      </c>
    </row>
    <row r="602" spans="1:39" ht="15" x14ac:dyDescent="0.25">
      <c r="A602" t="s">
        <v>784</v>
      </c>
      <c r="B602">
        <v>537320.69999999995</v>
      </c>
      <c r="C602">
        <v>0.51695202870967605</v>
      </c>
      <c r="D602">
        <v>514253.25</v>
      </c>
      <c r="E602">
        <v>2.6052469958608398E-3</v>
      </c>
      <c r="F602">
        <v>0.67710532950924995</v>
      </c>
      <c r="G602">
        <v>45.75</v>
      </c>
      <c r="H602">
        <v>19.87</v>
      </c>
      <c r="I602">
        <v>0.05</v>
      </c>
      <c r="J602">
        <v>72.751999999999995</v>
      </c>
      <c r="K602">
        <v>12819.153259070999</v>
      </c>
      <c r="L602">
        <v>888.60249720000002</v>
      </c>
      <c r="M602">
        <v>1046.8629816027501</v>
      </c>
      <c r="N602">
        <v>0.282619045120099</v>
      </c>
      <c r="O602">
        <v>0.142326758588362</v>
      </c>
      <c r="P602">
        <v>2.23892224731416E-3</v>
      </c>
      <c r="Q602">
        <v>10881.205848505801</v>
      </c>
      <c r="R602">
        <v>63.031999999999996</v>
      </c>
      <c r="S602">
        <v>59102.385113910401</v>
      </c>
      <c r="T602">
        <v>16.060889706815601</v>
      </c>
      <c r="U602">
        <v>14.097640836400601</v>
      </c>
      <c r="V602">
        <v>8.98</v>
      </c>
      <c r="W602">
        <v>98.953507483296207</v>
      </c>
      <c r="X602">
        <v>0.108068940743931</v>
      </c>
      <c r="Y602">
        <v>0.18830590564531899</v>
      </c>
      <c r="Z602">
        <v>0.30116260191773903</v>
      </c>
      <c r="AA602">
        <v>188.758359928678</v>
      </c>
      <c r="AB602">
        <v>6.3687184550991303</v>
      </c>
      <c r="AC602">
        <v>1.2529827524583199</v>
      </c>
      <c r="AD602">
        <v>3.1850398539567601</v>
      </c>
      <c r="AE602">
        <v>1.61508581315736</v>
      </c>
      <c r="AF602">
        <v>110.7</v>
      </c>
      <c r="AG602">
        <v>8.8232234824317204E-2</v>
      </c>
      <c r="AH602">
        <v>3.5525000000000002</v>
      </c>
      <c r="AI602">
        <v>3.8594599964180301</v>
      </c>
      <c r="AJ602">
        <v>20688.630999999899</v>
      </c>
      <c r="AK602">
        <v>0.51309281370715898</v>
      </c>
      <c r="AL602">
        <v>11391131.597999999</v>
      </c>
      <c r="AM602">
        <v>888.60249720000002</v>
      </c>
    </row>
    <row r="603" spans="1:39" ht="15" x14ac:dyDescent="0.25">
      <c r="A603" t="s">
        <v>785</v>
      </c>
      <c r="B603">
        <v>1711891.15</v>
      </c>
      <c r="C603">
        <v>0.49402805471206501</v>
      </c>
      <c r="D603">
        <v>1552283.4</v>
      </c>
      <c r="E603">
        <v>9.7863958591366002E-3</v>
      </c>
      <c r="F603">
        <v>0.65292136076302598</v>
      </c>
      <c r="G603">
        <v>82.2</v>
      </c>
      <c r="H603">
        <v>44.485999999999997</v>
      </c>
      <c r="I603">
        <v>1.343</v>
      </c>
      <c r="J603">
        <v>-21.290500000000002</v>
      </c>
      <c r="K603">
        <v>13031.727592802299</v>
      </c>
      <c r="L603">
        <v>1747.1876355500001</v>
      </c>
      <c r="M603">
        <v>2165.94407141906</v>
      </c>
      <c r="N603">
        <v>0.52119295009968603</v>
      </c>
      <c r="O603">
        <v>0.15669552381179599</v>
      </c>
      <c r="P603">
        <v>1.68246594709597E-3</v>
      </c>
      <c r="Q603">
        <v>10512.2166451336</v>
      </c>
      <c r="R603">
        <v>121.4585</v>
      </c>
      <c r="S603">
        <v>58136.720711189402</v>
      </c>
      <c r="T603">
        <v>14.944199047411299</v>
      </c>
      <c r="U603">
        <v>14.3850585636246</v>
      </c>
      <c r="V603">
        <v>15.678000000000001</v>
      </c>
      <c r="W603">
        <v>111.441997419952</v>
      </c>
      <c r="X603">
        <v>0.108884896374575</v>
      </c>
      <c r="Y603">
        <v>0.21140723000161099</v>
      </c>
      <c r="Z603">
        <v>0.32309386650586203</v>
      </c>
      <c r="AA603">
        <v>187.531718593497</v>
      </c>
      <c r="AB603">
        <v>7.1432685300398502</v>
      </c>
      <c r="AC603">
        <v>1.26732707549539</v>
      </c>
      <c r="AD603">
        <v>3.5388404443602099</v>
      </c>
      <c r="AE603">
        <v>1.4731971006161999</v>
      </c>
      <c r="AF603">
        <v>217.35</v>
      </c>
      <c r="AG603">
        <v>7.2565426642525702E-2</v>
      </c>
      <c r="AH603">
        <v>3.8294999999999999</v>
      </c>
      <c r="AI603">
        <v>3.4374324991850602</v>
      </c>
      <c r="AJ603">
        <v>5011.0724999997801</v>
      </c>
      <c r="AK603">
        <v>0.48741107925883098</v>
      </c>
      <c r="AL603">
        <v>22768873.32</v>
      </c>
      <c r="AM603">
        <v>1747.1876355500001</v>
      </c>
    </row>
    <row r="604" spans="1:39" ht="15" x14ac:dyDescent="0.25">
      <c r="A604" t="s">
        <v>786</v>
      </c>
      <c r="B604">
        <v>807978.25</v>
      </c>
      <c r="C604">
        <v>0.37161572622320899</v>
      </c>
      <c r="D604">
        <v>799750.85</v>
      </c>
      <c r="E604">
        <v>6.6478051759384996E-3</v>
      </c>
      <c r="F604">
        <v>0.69888844429812202</v>
      </c>
      <c r="G604">
        <v>46.2777777777778</v>
      </c>
      <c r="H604">
        <v>33.017499999999998</v>
      </c>
      <c r="I604">
        <v>3.38</v>
      </c>
      <c r="J604">
        <v>-15.266500000000001</v>
      </c>
      <c r="K604">
        <v>14131.1701385913</v>
      </c>
      <c r="L604">
        <v>1294.6839778000001</v>
      </c>
      <c r="M604">
        <v>1814.7165590258001</v>
      </c>
      <c r="N604">
        <v>0.94644597740537495</v>
      </c>
      <c r="O604">
        <v>0.17960887605571499</v>
      </c>
      <c r="P604">
        <v>4.13939586176595E-4</v>
      </c>
      <c r="Q604">
        <v>10081.6843682859</v>
      </c>
      <c r="R604">
        <v>97.259500000000003</v>
      </c>
      <c r="S604">
        <v>58911.992016204102</v>
      </c>
      <c r="T604">
        <v>14.941985101712399</v>
      </c>
      <c r="U604">
        <v>13.3116454207558</v>
      </c>
      <c r="V604">
        <v>11.717000000000001</v>
      </c>
      <c r="W604">
        <v>110.496200204831</v>
      </c>
      <c r="X604">
        <v>0.10517746805099</v>
      </c>
      <c r="Y604">
        <v>0.20616333153052199</v>
      </c>
      <c r="Z604">
        <v>0.31566568170466203</v>
      </c>
      <c r="AA604">
        <v>205.68440219095501</v>
      </c>
      <c r="AB604">
        <v>6.3501403906100098</v>
      </c>
      <c r="AC604">
        <v>1.24652883085495</v>
      </c>
      <c r="AD604">
        <v>3.5152941328888199</v>
      </c>
      <c r="AE604">
        <v>1.2395171055087699</v>
      </c>
      <c r="AF604">
        <v>152.05000000000001</v>
      </c>
      <c r="AG604">
        <v>7.1570871155684807E-2</v>
      </c>
      <c r="AH604">
        <v>3.6905000000000001</v>
      </c>
      <c r="AI604">
        <v>3.2068730736818698</v>
      </c>
      <c r="AJ604">
        <v>-31584.802</v>
      </c>
      <c r="AK604">
        <v>0.55491619841617801</v>
      </c>
      <c r="AL604">
        <v>18295399.566</v>
      </c>
      <c r="AM604">
        <v>1294.6839778000001</v>
      </c>
    </row>
    <row r="605" spans="1:39" ht="15" x14ac:dyDescent="0.25">
      <c r="A605" t="s">
        <v>787</v>
      </c>
      <c r="B605">
        <v>954701.8</v>
      </c>
      <c r="C605">
        <v>0.51387439868655105</v>
      </c>
      <c r="D605">
        <v>896987.2</v>
      </c>
      <c r="E605">
        <v>3.8374017081544598E-3</v>
      </c>
      <c r="F605">
        <v>0.63955309088400003</v>
      </c>
      <c r="G605">
        <v>50.65</v>
      </c>
      <c r="H605">
        <v>21.218499999999999</v>
      </c>
      <c r="I605">
        <v>0.13700000000000001</v>
      </c>
      <c r="J605">
        <v>64.763499999999993</v>
      </c>
      <c r="K605">
        <v>12628.313096239899</v>
      </c>
      <c r="L605">
        <v>968.36985675000005</v>
      </c>
      <c r="M605">
        <v>1155.8944904981399</v>
      </c>
      <c r="N605">
        <v>0.34017703783714998</v>
      </c>
      <c r="O605">
        <v>0.15114929913373701</v>
      </c>
      <c r="P605">
        <v>1.19757832393929E-3</v>
      </c>
      <c r="Q605">
        <v>10579.579576272499</v>
      </c>
      <c r="R605">
        <v>65.989999999999995</v>
      </c>
      <c r="S605">
        <v>59649.469775723599</v>
      </c>
      <c r="T605">
        <v>16.343385361418399</v>
      </c>
      <c r="U605">
        <v>14.674493964994699</v>
      </c>
      <c r="V605">
        <v>9.1489999999999991</v>
      </c>
      <c r="W605">
        <v>105.844338916822</v>
      </c>
      <c r="X605">
        <v>0.111593891409941</v>
      </c>
      <c r="Y605">
        <v>0.181374825798991</v>
      </c>
      <c r="Z605">
        <v>0.299868425373576</v>
      </c>
      <c r="AA605">
        <v>188.198753533744</v>
      </c>
      <c r="AB605">
        <v>6.2615397868814702</v>
      </c>
      <c r="AC605">
        <v>1.23604413265586</v>
      </c>
      <c r="AD605">
        <v>3.2735723856765002</v>
      </c>
      <c r="AE605">
        <v>1.62242812852711</v>
      </c>
      <c r="AF605">
        <v>126.95</v>
      </c>
      <c r="AG605">
        <v>0.128190525901727</v>
      </c>
      <c r="AH605">
        <v>3.4275000000000002</v>
      </c>
      <c r="AI605">
        <v>3.7249981864116402</v>
      </c>
      <c r="AJ605">
        <v>21869.1539999999</v>
      </c>
      <c r="AK605">
        <v>0.50376212369185303</v>
      </c>
      <c r="AL605">
        <v>12228877.744000001</v>
      </c>
      <c r="AM605">
        <v>968.36985675000005</v>
      </c>
    </row>
    <row r="606" spans="1:39" ht="15" x14ac:dyDescent="0.25">
      <c r="A606" t="s">
        <v>788</v>
      </c>
      <c r="B606">
        <v>385639.35</v>
      </c>
      <c r="C606">
        <v>0.46866875225882099</v>
      </c>
      <c r="D606">
        <v>384322.6</v>
      </c>
      <c r="E606">
        <v>4.1793707084605402E-3</v>
      </c>
      <c r="F606">
        <v>0.64789287532565898</v>
      </c>
      <c r="G606">
        <v>54.1</v>
      </c>
      <c r="H606">
        <v>30.489000000000001</v>
      </c>
      <c r="I606">
        <v>0.249</v>
      </c>
      <c r="J606">
        <v>37.204999999999998</v>
      </c>
      <c r="K606">
        <v>12939.7107747273</v>
      </c>
      <c r="L606">
        <v>787.01324714999998</v>
      </c>
      <c r="M606">
        <v>951.22128877743</v>
      </c>
      <c r="N606">
        <v>0.33506970181880502</v>
      </c>
      <c r="O606">
        <v>0.15777988458221301</v>
      </c>
      <c r="P606">
        <v>2.3338823160239902E-3</v>
      </c>
      <c r="Q606">
        <v>10705.946044467501</v>
      </c>
      <c r="R606">
        <v>57.765500000000003</v>
      </c>
      <c r="S606">
        <v>56740.980870935098</v>
      </c>
      <c r="T606">
        <v>14.606469259333</v>
      </c>
      <c r="U606">
        <v>13.624278282885101</v>
      </c>
      <c r="V606">
        <v>8.4815000000000005</v>
      </c>
      <c r="W606">
        <v>92.791752302069199</v>
      </c>
      <c r="X606">
        <v>0.113398946495031</v>
      </c>
      <c r="Y606">
        <v>0.174208143313934</v>
      </c>
      <c r="Z606">
        <v>0.29315207519594799</v>
      </c>
      <c r="AA606">
        <v>181.684934170806</v>
      </c>
      <c r="AB606">
        <v>7.3870337499287499</v>
      </c>
      <c r="AC606">
        <v>1.4224838509683799</v>
      </c>
      <c r="AD606">
        <v>3.3353740354553101</v>
      </c>
      <c r="AE606">
        <v>1.4077624226499801</v>
      </c>
      <c r="AF606">
        <v>72.3</v>
      </c>
      <c r="AG606">
        <v>0.13226430757966001</v>
      </c>
      <c r="AH606">
        <v>4.4909999999999997</v>
      </c>
      <c r="AI606">
        <v>3.0101402797484802</v>
      </c>
      <c r="AJ606">
        <v>30042.29</v>
      </c>
      <c r="AK606">
        <v>0.54227450906030406</v>
      </c>
      <c r="AL606">
        <v>10183723.794</v>
      </c>
      <c r="AM606">
        <v>787.01324714999998</v>
      </c>
    </row>
    <row r="607" spans="1:39" ht="15" x14ac:dyDescent="0.25">
      <c r="A607" t="s">
        <v>789</v>
      </c>
      <c r="B607">
        <v>1509172</v>
      </c>
      <c r="C607">
        <v>0.372814301676761</v>
      </c>
      <c r="D607">
        <v>1479377.45</v>
      </c>
      <c r="E607">
        <v>1.8939743927191199E-3</v>
      </c>
      <c r="F607">
        <v>0.76915561846523794</v>
      </c>
      <c r="G607">
        <v>135.41176470588201</v>
      </c>
      <c r="H607">
        <v>99.460999999999999</v>
      </c>
      <c r="I607">
        <v>4.7489999999999997</v>
      </c>
      <c r="J607">
        <v>-20.058499999999999</v>
      </c>
      <c r="K607">
        <v>12064.0806146213</v>
      </c>
      <c r="L607">
        <v>3502.0445688</v>
      </c>
      <c r="M607">
        <v>4211.5968680174401</v>
      </c>
      <c r="N607">
        <v>0.25357232810840202</v>
      </c>
      <c r="O607">
        <v>0.143193796337616</v>
      </c>
      <c r="P607">
        <v>1.98747993729417E-2</v>
      </c>
      <c r="Q607">
        <v>10031.5745590076</v>
      </c>
      <c r="R607">
        <v>217.096</v>
      </c>
      <c r="S607">
        <v>68481.028731528902</v>
      </c>
      <c r="T607">
        <v>14.7556841213104</v>
      </c>
      <c r="U607">
        <v>16.131317798577602</v>
      </c>
      <c r="V607">
        <v>23.884499999999999</v>
      </c>
      <c r="W607">
        <v>146.624152433587</v>
      </c>
      <c r="X607">
        <v>0.11589378267337599</v>
      </c>
      <c r="Y607">
        <v>0.15778702533941399</v>
      </c>
      <c r="Z607">
        <v>0.280989169998769</v>
      </c>
      <c r="AA607">
        <v>153.98493348837701</v>
      </c>
      <c r="AB607">
        <v>6.2688959255619903</v>
      </c>
      <c r="AC607">
        <v>1.0998116110885601</v>
      </c>
      <c r="AD607">
        <v>3.06793526839731</v>
      </c>
      <c r="AE607">
        <v>0.97487672510170498</v>
      </c>
      <c r="AF607">
        <v>31.55</v>
      </c>
      <c r="AG607">
        <v>0.153346597134254</v>
      </c>
      <c r="AH607">
        <v>42.419499999999999</v>
      </c>
      <c r="AI607">
        <v>3.0209749899101599</v>
      </c>
      <c r="AJ607">
        <v>60507.296000000097</v>
      </c>
      <c r="AK607">
        <v>0.399727367271978</v>
      </c>
      <c r="AL607">
        <v>42248947.994000003</v>
      </c>
      <c r="AM607">
        <v>3502.0445688</v>
      </c>
    </row>
    <row r="608" spans="1:39" ht="15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/>
  </sheetViews>
  <sheetFormatPr defaultColWidth="9.140625" defaultRowHeight="12.75" x14ac:dyDescent="0.2"/>
  <cols>
    <col min="1" max="1" width="9" style="35" bestFit="1" customWidth="1"/>
    <col min="2" max="2" width="11.5703125" style="35" bestFit="1" customWidth="1"/>
    <col min="3" max="3" width="12" style="35" bestFit="1" customWidth="1"/>
    <col min="4" max="4" width="9.140625" style="35"/>
    <col min="5" max="5" width="11" style="35" bestFit="1" customWidth="1"/>
    <col min="6" max="6" width="10.5703125" style="35" bestFit="1" customWidth="1"/>
    <col min="7" max="7" width="9.140625" style="35"/>
    <col min="8" max="8" width="6.140625" style="35" bestFit="1" customWidth="1"/>
    <col min="9" max="9" width="3.42578125" style="35" bestFit="1" customWidth="1"/>
    <col min="10" max="10" width="4.42578125" style="35" bestFit="1" customWidth="1"/>
    <col min="11" max="11" width="9.42578125" style="35" bestFit="1" customWidth="1"/>
    <col min="12" max="13" width="7.42578125" style="35" bestFit="1" customWidth="1"/>
    <col min="14" max="14" width="7.5703125" style="35" bestFit="1" customWidth="1"/>
    <col min="15" max="15" width="7.85546875" style="35" bestFit="1" customWidth="1"/>
    <col min="16" max="16" width="14" style="35" bestFit="1" customWidth="1"/>
    <col min="17" max="17" width="7.5703125" style="35" bestFit="1" customWidth="1"/>
    <col min="18" max="19" width="10.140625" style="35" bestFit="1" customWidth="1"/>
    <col min="20" max="20" width="15.5703125" style="35" bestFit="1" customWidth="1"/>
    <col min="21" max="21" width="6.5703125" style="35" bestFit="1" customWidth="1"/>
    <col min="22" max="22" width="16.42578125" style="35" bestFit="1" customWidth="1"/>
    <col min="23" max="23" width="14.42578125" style="35" bestFit="1" customWidth="1"/>
    <col min="24" max="24" width="15" style="35" bestFit="1" customWidth="1"/>
    <col min="25" max="25" width="15.85546875" style="35" bestFit="1" customWidth="1"/>
    <col min="26" max="26" width="10" style="35" bestFit="1" customWidth="1"/>
    <col min="27" max="27" width="9" style="35" bestFit="1" customWidth="1"/>
    <col min="28" max="28" width="8.42578125" style="35" bestFit="1" customWidth="1"/>
    <col min="29" max="29" width="9" style="35" bestFit="1" customWidth="1"/>
    <col min="30" max="30" width="9.5703125" style="35" bestFit="1" customWidth="1"/>
    <col min="31" max="31" width="8.85546875" style="35" bestFit="1" customWidth="1"/>
    <col min="32" max="32" width="16" style="35" bestFit="1" customWidth="1"/>
    <col min="33" max="33" width="11.5703125" style="35" bestFit="1" customWidth="1"/>
    <col min="34" max="34" width="10" style="35" bestFit="1" customWidth="1"/>
    <col min="35" max="35" width="9.140625" style="35"/>
    <col min="36" max="36" width="8.140625" style="35" bestFit="1" customWidth="1"/>
    <col min="37" max="37" width="7.5703125" style="35" bestFit="1" customWidth="1"/>
    <col min="38" max="38" width="8.5703125" style="35" bestFit="1" customWidth="1"/>
    <col min="39" max="16384" width="9.140625" style="35"/>
  </cols>
  <sheetData>
    <row r="1" spans="1:38" x14ac:dyDescent="0.2">
      <c r="A1" s="34" t="s">
        <v>1430</v>
      </c>
      <c r="B1" s="34" t="s">
        <v>67</v>
      </c>
      <c r="C1" s="34" t="s">
        <v>1431</v>
      </c>
      <c r="D1" s="34" t="s">
        <v>69</v>
      </c>
      <c r="E1" s="34" t="s">
        <v>70</v>
      </c>
      <c r="F1" s="34" t="s">
        <v>1432</v>
      </c>
      <c r="G1" s="34" t="s">
        <v>1449</v>
      </c>
      <c r="H1" s="34" t="s">
        <v>1450</v>
      </c>
      <c r="I1" s="34" t="s">
        <v>64</v>
      </c>
      <c r="J1" s="34" t="s">
        <v>1433</v>
      </c>
      <c r="K1" s="34" t="s">
        <v>1434</v>
      </c>
      <c r="L1" s="34" t="s">
        <v>1490</v>
      </c>
      <c r="M1" s="34" t="s">
        <v>1435</v>
      </c>
      <c r="N1" s="34" t="s">
        <v>1436</v>
      </c>
      <c r="O1" s="34" t="s">
        <v>1437</v>
      </c>
      <c r="P1" s="34" t="s">
        <v>1438</v>
      </c>
      <c r="Q1" s="34" t="s">
        <v>1439</v>
      </c>
      <c r="R1" s="34" t="s">
        <v>1440</v>
      </c>
      <c r="S1" s="34" t="s">
        <v>1441</v>
      </c>
      <c r="T1" s="34" t="s">
        <v>79</v>
      </c>
      <c r="U1" s="34" t="s">
        <v>1442</v>
      </c>
      <c r="V1" s="34" t="s">
        <v>81</v>
      </c>
      <c r="W1" s="34" t="s">
        <v>82</v>
      </c>
      <c r="X1" s="34" t="s">
        <v>83</v>
      </c>
      <c r="Y1" s="34" t="s">
        <v>84</v>
      </c>
      <c r="Z1" s="34" t="s">
        <v>85</v>
      </c>
      <c r="AA1" s="34" t="s">
        <v>86</v>
      </c>
      <c r="AB1" s="34" t="s">
        <v>87</v>
      </c>
      <c r="AC1" s="34" t="s">
        <v>88</v>
      </c>
      <c r="AD1" s="34" t="s">
        <v>1443</v>
      </c>
      <c r="AE1" s="34" t="s">
        <v>1444</v>
      </c>
      <c r="AF1" s="34" t="s">
        <v>1445</v>
      </c>
      <c r="AG1" s="34" t="s">
        <v>1446</v>
      </c>
      <c r="AH1" s="34" t="s">
        <v>91</v>
      </c>
      <c r="AI1" s="34" t="s">
        <v>92</v>
      </c>
      <c r="AJ1" s="34" t="s">
        <v>93</v>
      </c>
      <c r="AK1" s="34" t="s">
        <v>1447</v>
      </c>
      <c r="AL1" s="34" t="s">
        <v>1448</v>
      </c>
    </row>
    <row r="2" spans="1:38" ht="15" x14ac:dyDescent="0.25">
      <c r="A2">
        <v>1128815.05124366</v>
      </c>
      <c r="B2">
        <v>0.39288326031899401</v>
      </c>
      <c r="C2">
        <v>1075998.5691706201</v>
      </c>
      <c r="D2">
        <v>4.1153441529286298E-3</v>
      </c>
      <c r="E2">
        <v>0.71729119297546395</v>
      </c>
      <c r="F2">
        <v>83.050456720313207</v>
      </c>
      <c r="G2">
        <v>116.07524524524599</v>
      </c>
      <c r="H2">
        <v>25.691448298810499</v>
      </c>
      <c r="I2">
        <v>2.5028666500296901</v>
      </c>
      <c r="J2">
        <v>12945.2094549541</v>
      </c>
      <c r="K2">
        <v>2211.9232286025099</v>
      </c>
      <c r="L2">
        <v>2762.9547008252598</v>
      </c>
      <c r="M2">
        <v>0.42393837455587902</v>
      </c>
      <c r="N2">
        <v>0.15111546784958499</v>
      </c>
      <c r="O2">
        <v>2.4957305297992199E-2</v>
      </c>
      <c r="P2">
        <v>10363.474104004101</v>
      </c>
      <c r="Q2">
        <v>147.402977289744</v>
      </c>
      <c r="R2">
        <v>66540.071282760706</v>
      </c>
      <c r="S2">
        <v>14.977200102222801</v>
      </c>
      <c r="T2">
        <v>15.005960322325601</v>
      </c>
      <c r="U2">
        <v>17.3165402212793</v>
      </c>
      <c r="V2">
        <v>127.734709147294</v>
      </c>
      <c r="W2">
        <v>0.11472550759189599</v>
      </c>
      <c r="X2">
        <v>0.16491933155124799</v>
      </c>
      <c r="Y2">
        <v>0.286176414993628</v>
      </c>
      <c r="Z2">
        <v>255.659864396264</v>
      </c>
      <c r="AA2">
        <v>4.5019452926772798</v>
      </c>
      <c r="AB2">
        <v>0.82351018624111005</v>
      </c>
      <c r="AC2">
        <v>2.2989674495405699</v>
      </c>
      <c r="AD2">
        <v>1.10259259197469</v>
      </c>
      <c r="AE2">
        <v>65.594738594738601</v>
      </c>
      <c r="AF2">
        <v>0.118614998848596</v>
      </c>
      <c r="AG2">
        <v>17.725477841677598</v>
      </c>
      <c r="AH2">
        <v>3.4314199071609002</v>
      </c>
      <c r="AI2">
        <v>-445.46695500903297</v>
      </c>
      <c r="AJ2">
        <v>0.39643514070057001</v>
      </c>
      <c r="AK2">
        <v>28633809.492538702</v>
      </c>
      <c r="AL2">
        <v>2211.9232286025099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3"/>
  <sheetViews>
    <sheetView workbookViewId="0">
      <pane xSplit="1" ySplit="1" topLeftCell="B2" activePane="bottomRight" state="frozen"/>
      <selection activeCell="AK6" sqref="AK6"/>
      <selection pane="topRight" activeCell="AK6" sqref="AK6"/>
      <selection pane="bottomLeft" activeCell="AK6" sqref="AK6"/>
      <selection pane="bottomRight"/>
    </sheetView>
  </sheetViews>
  <sheetFormatPr defaultColWidth="9.140625" defaultRowHeight="12.75" x14ac:dyDescent="0.2"/>
  <cols>
    <col min="1" max="1" width="7" style="44" bestFit="1" customWidth="1"/>
    <col min="2" max="2" width="16.5703125" style="44" bestFit="1" customWidth="1"/>
    <col min="3" max="18" width="12" style="44" bestFit="1" customWidth="1"/>
    <col min="19" max="19" width="14.42578125" style="44" bestFit="1" customWidth="1"/>
    <col min="20" max="16384" width="9.140625" style="44"/>
  </cols>
  <sheetData>
    <row r="1" spans="1:19" ht="15" x14ac:dyDescent="0.25">
      <c r="A1" s="120" t="s">
        <v>1493</v>
      </c>
      <c r="B1" s="120" t="s">
        <v>1494</v>
      </c>
      <c r="C1" s="120" t="s">
        <v>1495</v>
      </c>
      <c r="D1" s="120" t="s">
        <v>1496</v>
      </c>
      <c r="E1" s="120" t="s">
        <v>1497</v>
      </c>
      <c r="F1" s="120" t="s">
        <v>1498</v>
      </c>
      <c r="G1" s="120" t="s">
        <v>1499</v>
      </c>
      <c r="H1" s="120" t="s">
        <v>1500</v>
      </c>
      <c r="I1" s="120" t="s">
        <v>1501</v>
      </c>
      <c r="J1" s="120" t="s">
        <v>1502</v>
      </c>
      <c r="K1" s="120" t="s">
        <v>1503</v>
      </c>
      <c r="L1" s="120" t="s">
        <v>1504</v>
      </c>
      <c r="M1" s="120" t="s">
        <v>1505</v>
      </c>
      <c r="N1" s="120" t="s">
        <v>1506</v>
      </c>
      <c r="O1" s="120" t="s">
        <v>1507</v>
      </c>
      <c r="P1" s="120" t="s">
        <v>1508</v>
      </c>
      <c r="Q1" s="120" t="s">
        <v>1509</v>
      </c>
      <c r="R1" s="120" t="s">
        <v>1510</v>
      </c>
      <c r="S1" s="120" t="s">
        <v>1511</v>
      </c>
    </row>
    <row r="2" spans="1:19" ht="15" x14ac:dyDescent="0.25">
      <c r="A2" t="s">
        <v>95</v>
      </c>
      <c r="B2">
        <v>724.77328200000102</v>
      </c>
      <c r="C2">
        <v>685.350773</v>
      </c>
      <c r="D2">
        <v>0</v>
      </c>
      <c r="E2">
        <v>20.691341999999999</v>
      </c>
      <c r="F2">
        <v>117.97290700000001</v>
      </c>
      <c r="G2">
        <v>3.5119630000000002</v>
      </c>
      <c r="H2">
        <v>2</v>
      </c>
      <c r="I2">
        <v>10.566668999999999</v>
      </c>
      <c r="J2">
        <v>5.0886839999999998</v>
      </c>
      <c r="K2">
        <v>137.99561464586699</v>
      </c>
      <c r="L2">
        <v>0</v>
      </c>
      <c r="M2">
        <v>6.0129039852000004</v>
      </c>
      <c r="N2">
        <v>86.993221621799904</v>
      </c>
      <c r="O2">
        <v>6.2217936507999996</v>
      </c>
      <c r="P2">
        <v>4.7286000000000001</v>
      </c>
      <c r="Q2">
        <v>33.836587471800001</v>
      </c>
      <c r="R2">
        <v>24.021132821999998</v>
      </c>
      <c r="S2">
        <v>1024.5831361974699</v>
      </c>
    </row>
    <row r="3" spans="1:19" ht="15" x14ac:dyDescent="0.25">
      <c r="A3" t="s">
        <v>97</v>
      </c>
      <c r="B3">
        <v>20434.4067</v>
      </c>
      <c r="C3">
        <v>19556.350288000001</v>
      </c>
      <c r="D3">
        <v>1334.954763</v>
      </c>
      <c r="E3">
        <v>186.93868499999999</v>
      </c>
      <c r="F3">
        <v>2988.96695</v>
      </c>
      <c r="G3">
        <v>310.28288199999997</v>
      </c>
      <c r="H3">
        <v>22.549153</v>
      </c>
      <c r="I3">
        <v>213.90260499999999</v>
      </c>
      <c r="J3">
        <v>331.32177200000001</v>
      </c>
      <c r="K3">
        <v>4040.31994261312</v>
      </c>
      <c r="L3">
        <v>387.93785412779698</v>
      </c>
      <c r="M3">
        <v>54.3243818609999</v>
      </c>
      <c r="N3">
        <v>2204.0642289299499</v>
      </c>
      <c r="O3">
        <v>549.69715375119802</v>
      </c>
      <c r="P3">
        <v>53.312962437899998</v>
      </c>
      <c r="Q3">
        <v>684.95892173099799</v>
      </c>
      <c r="R3">
        <v>1564.00442472599</v>
      </c>
      <c r="S3">
        <v>29973.026570178001</v>
      </c>
    </row>
    <row r="4" spans="1:19" ht="15" x14ac:dyDescent="0.25">
      <c r="A4" t="s">
        <v>99</v>
      </c>
      <c r="B4">
        <v>2902.712998</v>
      </c>
      <c r="C4">
        <v>2790.012604</v>
      </c>
      <c r="D4">
        <v>3.5882130000000001</v>
      </c>
      <c r="E4">
        <v>41.684592000000002</v>
      </c>
      <c r="F4">
        <v>397.22209800000002</v>
      </c>
      <c r="G4">
        <v>41.844786999999997</v>
      </c>
      <c r="H4">
        <v>3</v>
      </c>
      <c r="I4">
        <v>10.821916</v>
      </c>
      <c r="J4">
        <v>57.033690999999997</v>
      </c>
      <c r="K4">
        <v>576.41346151391599</v>
      </c>
      <c r="L4">
        <v>1.0427346978000001</v>
      </c>
      <c r="M4">
        <v>12.113542435199999</v>
      </c>
      <c r="N4">
        <v>292.9115750652</v>
      </c>
      <c r="O4">
        <v>74.132224649199998</v>
      </c>
      <c r="P4">
        <v>7.0929000000000002</v>
      </c>
      <c r="Q4">
        <v>34.6539394152</v>
      </c>
      <c r="R4">
        <v>269.22753836549998</v>
      </c>
      <c r="S4">
        <v>4170.3009141420098</v>
      </c>
    </row>
    <row r="5" spans="1:19" ht="15" x14ac:dyDescent="0.25">
      <c r="A5" t="s">
        <v>101</v>
      </c>
      <c r="B5">
        <v>3048.9433840000002</v>
      </c>
      <c r="C5">
        <v>1031.3125669999999</v>
      </c>
      <c r="D5">
        <v>19.808381000000001</v>
      </c>
      <c r="E5">
        <v>96.121195999999998</v>
      </c>
      <c r="F5">
        <v>204.24814900000001</v>
      </c>
      <c r="G5">
        <v>10.652694</v>
      </c>
      <c r="H5">
        <v>6</v>
      </c>
      <c r="I5">
        <v>19.568861999999999</v>
      </c>
      <c r="J5">
        <v>31.220791999999999</v>
      </c>
      <c r="K5">
        <v>73.953841169667399</v>
      </c>
      <c r="L5">
        <v>5.7563155186000001</v>
      </c>
      <c r="M5">
        <v>27.932819557599998</v>
      </c>
      <c r="N5">
        <v>150.61258507260001</v>
      </c>
      <c r="O5">
        <v>18.872312690400001</v>
      </c>
      <c r="P5">
        <v>14.1858</v>
      </c>
      <c r="Q5">
        <v>62.663409896399997</v>
      </c>
      <c r="R5">
        <v>147.37774863600001</v>
      </c>
      <c r="S5">
        <v>3550.29821654126</v>
      </c>
    </row>
    <row r="6" spans="1:19" ht="15" x14ac:dyDescent="0.25">
      <c r="A6" t="s">
        <v>103</v>
      </c>
      <c r="B6">
        <v>3080.01831699999</v>
      </c>
      <c r="C6">
        <v>2921.1075540000002</v>
      </c>
      <c r="D6">
        <v>153.60974400000001</v>
      </c>
      <c r="E6">
        <v>55.933152</v>
      </c>
      <c r="F6">
        <v>466.99196999999998</v>
      </c>
      <c r="G6">
        <v>63.159219999999998</v>
      </c>
      <c r="H6">
        <v>5</v>
      </c>
      <c r="I6">
        <v>25.496573000000001</v>
      </c>
      <c r="J6">
        <v>65.25497</v>
      </c>
      <c r="K6">
        <v>603.49753052784797</v>
      </c>
      <c r="L6">
        <v>44.638991606399998</v>
      </c>
      <c r="M6">
        <v>16.2541739712</v>
      </c>
      <c r="N6">
        <v>344.35987867799901</v>
      </c>
      <c r="O6">
        <v>111.892874152</v>
      </c>
      <c r="P6">
        <v>11.8215</v>
      </c>
      <c r="Q6">
        <v>81.645126060600006</v>
      </c>
      <c r="R6">
        <v>308.03608588499998</v>
      </c>
      <c r="S6">
        <v>4602.1644778810296</v>
      </c>
    </row>
    <row r="7" spans="1:19" ht="15" x14ac:dyDescent="0.25">
      <c r="A7" t="s">
        <v>105</v>
      </c>
      <c r="B7">
        <v>2296.0627829999999</v>
      </c>
      <c r="C7">
        <v>892.79237499999999</v>
      </c>
      <c r="D7">
        <v>56.236026000000003</v>
      </c>
      <c r="E7">
        <v>31.08521</v>
      </c>
      <c r="F7">
        <v>348.11628400000001</v>
      </c>
      <c r="G7">
        <v>18.585985999999998</v>
      </c>
      <c r="H7">
        <v>1</v>
      </c>
      <c r="I7">
        <v>11.949146000000001</v>
      </c>
      <c r="J7">
        <v>45.683230000000002</v>
      </c>
      <c r="K7">
        <v>75.264612016153293</v>
      </c>
      <c r="L7">
        <v>16.3421891556</v>
      </c>
      <c r="M7">
        <v>9.0333620260000007</v>
      </c>
      <c r="N7">
        <v>256.70094782160101</v>
      </c>
      <c r="O7">
        <v>32.926932797600003</v>
      </c>
      <c r="P7">
        <v>2.3643000000000001</v>
      </c>
      <c r="Q7">
        <v>38.263555321200002</v>
      </c>
      <c r="R7">
        <v>215.64768721499999</v>
      </c>
      <c r="S7">
        <v>2942.6063693531601</v>
      </c>
    </row>
    <row r="8" spans="1:19" ht="15" x14ac:dyDescent="0.25">
      <c r="A8" t="s">
        <v>107</v>
      </c>
      <c r="B8">
        <v>3490.5040799999902</v>
      </c>
      <c r="C8">
        <v>2402.82861</v>
      </c>
      <c r="D8">
        <v>15.350877000000001</v>
      </c>
      <c r="E8">
        <v>71.157894999999996</v>
      </c>
      <c r="F8">
        <v>449.65351199999901</v>
      </c>
      <c r="G8">
        <v>51.600585000000002</v>
      </c>
      <c r="H8">
        <v>4</v>
      </c>
      <c r="I8">
        <v>23.864446000000001</v>
      </c>
      <c r="J8">
        <v>83.067836</v>
      </c>
      <c r="K8">
        <v>358.77087484912499</v>
      </c>
      <c r="L8">
        <v>4.4609648562000004</v>
      </c>
      <c r="M8">
        <v>20.678484287</v>
      </c>
      <c r="N8">
        <v>331.57449974880001</v>
      </c>
      <c r="O8">
        <v>91.415596386000104</v>
      </c>
      <c r="P8">
        <v>9.4572000000000003</v>
      </c>
      <c r="Q8">
        <v>76.418728981200005</v>
      </c>
      <c r="R8">
        <v>392.12171983799999</v>
      </c>
      <c r="S8">
        <v>4775.4021489463103</v>
      </c>
    </row>
    <row r="9" spans="1:19" ht="15" x14ac:dyDescent="0.25">
      <c r="A9" t="s">
        <v>108</v>
      </c>
      <c r="B9">
        <v>2375.9307549999999</v>
      </c>
      <c r="C9">
        <v>131.642166</v>
      </c>
      <c r="D9">
        <v>3.5</v>
      </c>
      <c r="E9">
        <v>49.844541999999997</v>
      </c>
      <c r="F9">
        <v>156.32924800000001</v>
      </c>
      <c r="G9">
        <v>9</v>
      </c>
      <c r="H9">
        <v>1</v>
      </c>
      <c r="I9">
        <v>11.5</v>
      </c>
      <c r="J9">
        <v>28.196173000000002</v>
      </c>
      <c r="K9">
        <v>1.5641338950494299</v>
      </c>
      <c r="L9">
        <v>1.0170999999999999</v>
      </c>
      <c r="M9">
        <v>14.484823905200001</v>
      </c>
      <c r="N9">
        <v>115.27718747519999</v>
      </c>
      <c r="O9">
        <v>15.9444</v>
      </c>
      <c r="P9">
        <v>2.3643000000000001</v>
      </c>
      <c r="Q9">
        <v>36.825299999999999</v>
      </c>
      <c r="R9">
        <v>133.10003464650001</v>
      </c>
      <c r="S9">
        <v>2696.5080349219502</v>
      </c>
    </row>
    <row r="10" spans="1:19" ht="15" x14ac:dyDescent="0.25">
      <c r="A10" t="s">
        <v>110</v>
      </c>
      <c r="B10">
        <v>1545.248916</v>
      </c>
      <c r="C10">
        <v>202.27174099999999</v>
      </c>
      <c r="D10">
        <v>44.433340000000001</v>
      </c>
      <c r="E10">
        <v>15.598331</v>
      </c>
      <c r="F10">
        <v>129.07508899999999</v>
      </c>
      <c r="G10">
        <v>13.00935</v>
      </c>
      <c r="H10">
        <v>0</v>
      </c>
      <c r="I10">
        <v>14.490664000000001</v>
      </c>
      <c r="J10">
        <v>37.372307999999997</v>
      </c>
      <c r="K10">
        <v>5.6073879547585701</v>
      </c>
      <c r="L10">
        <v>12.912328604000001</v>
      </c>
      <c r="M10">
        <v>4.5328749885999997</v>
      </c>
      <c r="N10">
        <v>95.179970628599804</v>
      </c>
      <c r="O10">
        <v>23.047364460000001</v>
      </c>
      <c r="P10">
        <v>0</v>
      </c>
      <c r="Q10">
        <v>46.402004260799998</v>
      </c>
      <c r="R10">
        <v>176.41597991399999</v>
      </c>
      <c r="S10">
        <v>1909.3468268107599</v>
      </c>
    </row>
    <row r="11" spans="1:19" ht="15" x14ac:dyDescent="0.25">
      <c r="A11" t="s">
        <v>111</v>
      </c>
      <c r="B11">
        <v>2786.8406150000001</v>
      </c>
      <c r="C11">
        <v>1486.0873389999999</v>
      </c>
      <c r="D11">
        <v>34.963234</v>
      </c>
      <c r="E11">
        <v>55.357351999999999</v>
      </c>
      <c r="F11">
        <v>358.93575700000002</v>
      </c>
      <c r="G11">
        <v>45.281131999999999</v>
      </c>
      <c r="H11">
        <v>3.0295550000000002</v>
      </c>
      <c r="I11">
        <v>19.370588999999999</v>
      </c>
      <c r="J11">
        <v>60.511204999999997</v>
      </c>
      <c r="K11">
        <v>171.21662761032599</v>
      </c>
      <c r="L11">
        <v>10.160315800399999</v>
      </c>
      <c r="M11">
        <v>16.086846491199999</v>
      </c>
      <c r="N11">
        <v>264.67922721180099</v>
      </c>
      <c r="O11">
        <v>80.220053451200002</v>
      </c>
      <c r="P11">
        <v>7.1627768864999997</v>
      </c>
      <c r="Q11">
        <v>62.028500095799998</v>
      </c>
      <c r="R11">
        <v>285.64314320250003</v>
      </c>
      <c r="S11">
        <v>3684.0381057497202</v>
      </c>
    </row>
    <row r="12" spans="1:19" ht="15" x14ac:dyDescent="0.25">
      <c r="A12" t="s">
        <v>112</v>
      </c>
      <c r="B12">
        <v>1100.5311979999999</v>
      </c>
      <c r="C12">
        <v>554.08417599999996</v>
      </c>
      <c r="D12">
        <v>0</v>
      </c>
      <c r="E12">
        <v>34.325097999999997</v>
      </c>
      <c r="F12">
        <v>155.63747000000001</v>
      </c>
      <c r="G12">
        <v>6.6486130000000001</v>
      </c>
      <c r="H12">
        <v>2</v>
      </c>
      <c r="I12">
        <v>9.5110829999999993</v>
      </c>
      <c r="J12">
        <v>38.650564000000003</v>
      </c>
      <c r="K12">
        <v>61.4386823150599</v>
      </c>
      <c r="L12">
        <v>0</v>
      </c>
      <c r="M12">
        <v>9.9748734787999993</v>
      </c>
      <c r="N12">
        <v>114.767070378</v>
      </c>
      <c r="O12">
        <v>11.7786827908</v>
      </c>
      <c r="P12">
        <v>4.7286000000000001</v>
      </c>
      <c r="Q12">
        <v>30.456389982600001</v>
      </c>
      <c r="R12">
        <v>182.449987362</v>
      </c>
      <c r="S12">
        <v>1516.12548430726</v>
      </c>
    </row>
    <row r="13" spans="1:19" ht="15" x14ac:dyDescent="0.25">
      <c r="A13" t="s">
        <v>114</v>
      </c>
      <c r="B13">
        <v>2197.8019370000002</v>
      </c>
      <c r="C13">
        <v>806.17373699999996</v>
      </c>
      <c r="D13">
        <v>30.204519999999999</v>
      </c>
      <c r="E13">
        <v>55.111339999999998</v>
      </c>
      <c r="F13">
        <v>220.89368999999999</v>
      </c>
      <c r="G13">
        <v>15.81991</v>
      </c>
      <c r="H13">
        <v>1</v>
      </c>
      <c r="I13">
        <v>17</v>
      </c>
      <c r="J13">
        <v>36.160431000000003</v>
      </c>
      <c r="K13">
        <v>63.964963975514401</v>
      </c>
      <c r="L13">
        <v>8.777433512</v>
      </c>
      <c r="M13">
        <v>16.015355404000001</v>
      </c>
      <c r="N13">
        <v>162.887007006</v>
      </c>
      <c r="O13">
        <v>28.026552555999999</v>
      </c>
      <c r="P13">
        <v>2.3643000000000001</v>
      </c>
      <c r="Q13">
        <v>54.437399999999997</v>
      </c>
      <c r="R13">
        <v>170.69531453549999</v>
      </c>
      <c r="S13">
        <v>2704.9702639890102</v>
      </c>
    </row>
    <row r="14" spans="1:19" ht="15" x14ac:dyDescent="0.25">
      <c r="A14" t="s">
        <v>116</v>
      </c>
      <c r="B14">
        <v>1803.9359750000001</v>
      </c>
      <c r="C14">
        <v>640.34409000000005</v>
      </c>
      <c r="D14">
        <v>0.203593</v>
      </c>
      <c r="E14">
        <v>44.072668999999998</v>
      </c>
      <c r="F14">
        <v>149.80208300000001</v>
      </c>
      <c r="G14">
        <v>9.8274080000000001</v>
      </c>
      <c r="H14">
        <v>2</v>
      </c>
      <c r="I14">
        <v>8.3254429999999999</v>
      </c>
      <c r="J14">
        <v>32.655816999999999</v>
      </c>
      <c r="K14">
        <v>48.662455248196999</v>
      </c>
      <c r="L14">
        <v>5.9164125800000002E-2</v>
      </c>
      <c r="M14">
        <v>12.8075176114</v>
      </c>
      <c r="N14">
        <v>110.4640560042</v>
      </c>
      <c r="O14">
        <v>17.410236012799999</v>
      </c>
      <c r="P14">
        <v>4.7286000000000001</v>
      </c>
      <c r="Q14">
        <v>26.659733574600001</v>
      </c>
      <c r="R14">
        <v>154.15178414850001</v>
      </c>
      <c r="S14">
        <v>2178.8795217255001</v>
      </c>
    </row>
    <row r="15" spans="1:19" ht="15" x14ac:dyDescent="0.25">
      <c r="A15" t="s">
        <v>118</v>
      </c>
      <c r="B15">
        <v>969.73539100000005</v>
      </c>
      <c r="C15">
        <v>494.71099400000003</v>
      </c>
      <c r="D15">
        <v>1.8611979999999999</v>
      </c>
      <c r="E15">
        <v>27.571118999999999</v>
      </c>
      <c r="F15">
        <v>115.16867000000001</v>
      </c>
      <c r="G15">
        <v>0</v>
      </c>
      <c r="H15">
        <v>1</v>
      </c>
      <c r="I15">
        <v>3</v>
      </c>
      <c r="J15">
        <v>26.165336</v>
      </c>
      <c r="K15">
        <v>54.321674908335702</v>
      </c>
      <c r="L15">
        <v>0.54086413879999995</v>
      </c>
      <c r="M15">
        <v>8.0121671814000095</v>
      </c>
      <c r="N15">
        <v>84.925377257999898</v>
      </c>
      <c r="O15">
        <v>0</v>
      </c>
      <c r="P15">
        <v>2.3643000000000001</v>
      </c>
      <c r="Q15">
        <v>9.6066000000000003</v>
      </c>
      <c r="R15">
        <v>123.51346858799999</v>
      </c>
      <c r="S15">
        <v>1253.0198430745399</v>
      </c>
    </row>
    <row r="16" spans="1:19" ht="15" x14ac:dyDescent="0.25">
      <c r="A16" t="s">
        <v>120</v>
      </c>
      <c r="B16">
        <v>5330.0865719999902</v>
      </c>
      <c r="C16">
        <v>1285.0313980000001</v>
      </c>
      <c r="D16">
        <v>104.325101</v>
      </c>
      <c r="E16">
        <v>115.91469499999999</v>
      </c>
      <c r="F16">
        <v>548.25133100000096</v>
      </c>
      <c r="G16">
        <v>82.173221999999996</v>
      </c>
      <c r="H16">
        <v>3.9996139999999998</v>
      </c>
      <c r="I16">
        <v>24.193888000000001</v>
      </c>
      <c r="J16">
        <v>129.18653599999999</v>
      </c>
      <c r="K16">
        <v>68.087730487701506</v>
      </c>
      <c r="L16">
        <v>30.316874350599999</v>
      </c>
      <c r="M16">
        <v>33.684810366999997</v>
      </c>
      <c r="N16">
        <v>404.28053147939801</v>
      </c>
      <c r="O16">
        <v>145.57808009519999</v>
      </c>
      <c r="P16">
        <v>9.4562873801999991</v>
      </c>
      <c r="Q16">
        <v>77.473668153600002</v>
      </c>
      <c r="R16">
        <v>609.82504318800102</v>
      </c>
      <c r="S16">
        <v>6708.78959750169</v>
      </c>
    </row>
    <row r="17" spans="1:19" ht="15" x14ac:dyDescent="0.25">
      <c r="A17" t="s">
        <v>121</v>
      </c>
      <c r="B17">
        <v>2380.048057</v>
      </c>
      <c r="C17">
        <v>130.819277</v>
      </c>
      <c r="D17">
        <v>15.915663</v>
      </c>
      <c r="E17">
        <v>27.379518000000001</v>
      </c>
      <c r="F17">
        <v>248.436655</v>
      </c>
      <c r="G17">
        <v>31.626505999999999</v>
      </c>
      <c r="H17">
        <v>0.55421699999999996</v>
      </c>
      <c r="I17">
        <v>6</v>
      </c>
      <c r="J17">
        <v>51.554217000000001</v>
      </c>
      <c r="K17">
        <v>1.57639027157307</v>
      </c>
      <c r="L17">
        <v>4.6250916677999996</v>
      </c>
      <c r="M17">
        <v>7.9564879308000096</v>
      </c>
      <c r="N17">
        <v>183.19718939699999</v>
      </c>
      <c r="O17">
        <v>56.029518029599998</v>
      </c>
      <c r="P17">
        <v>1.3103352531000001</v>
      </c>
      <c r="Q17">
        <v>19.213200000000001</v>
      </c>
      <c r="R17">
        <v>243.36168134850001</v>
      </c>
      <c r="S17">
        <v>2897.3179508983699</v>
      </c>
    </row>
    <row r="18" spans="1:19" ht="15" x14ac:dyDescent="0.25">
      <c r="A18" t="s">
        <v>123</v>
      </c>
      <c r="B18">
        <v>2625.5617000000002</v>
      </c>
      <c r="C18">
        <v>1101.4456709999999</v>
      </c>
      <c r="D18">
        <v>23.372720000000001</v>
      </c>
      <c r="E18">
        <v>47.236718000000003</v>
      </c>
      <c r="F18">
        <v>273.26293299999998</v>
      </c>
      <c r="G18">
        <v>29.080604000000001</v>
      </c>
      <c r="H18">
        <v>1.86</v>
      </c>
      <c r="I18">
        <v>10.351063999999999</v>
      </c>
      <c r="J18">
        <v>55.771687999999997</v>
      </c>
      <c r="K18">
        <v>100.738403604659</v>
      </c>
      <c r="L18">
        <v>6.7921124319999997</v>
      </c>
      <c r="M18">
        <v>13.7269902508</v>
      </c>
      <c r="N18">
        <v>201.50408679419999</v>
      </c>
      <c r="O18">
        <v>51.5191980464</v>
      </c>
      <c r="P18">
        <v>4.3975980000000003</v>
      </c>
      <c r="Q18">
        <v>33.146177140799999</v>
      </c>
      <c r="R18">
        <v>263.27025320400003</v>
      </c>
      <c r="S18">
        <v>3300.6565194728601</v>
      </c>
    </row>
    <row r="19" spans="1:19" ht="15" x14ac:dyDescent="0.25">
      <c r="A19" t="s">
        <v>125</v>
      </c>
      <c r="B19">
        <v>3591.920803</v>
      </c>
      <c r="C19">
        <v>338.45722499999999</v>
      </c>
      <c r="D19">
        <v>61.122540999999998</v>
      </c>
      <c r="E19">
        <v>68.303279000000003</v>
      </c>
      <c r="F19">
        <v>237.12495999999999</v>
      </c>
      <c r="G19">
        <v>13.177913999999999</v>
      </c>
      <c r="H19">
        <v>0</v>
      </c>
      <c r="I19">
        <v>13.487730000000001</v>
      </c>
      <c r="J19">
        <v>51.358894999999997</v>
      </c>
      <c r="K19">
        <v>6.7865553310026003</v>
      </c>
      <c r="L19">
        <v>17.762210414599998</v>
      </c>
      <c r="M19">
        <v>19.848932877399999</v>
      </c>
      <c r="N19">
        <v>174.855945504</v>
      </c>
      <c r="O19">
        <v>23.3459924424</v>
      </c>
      <c r="P19">
        <v>0</v>
      </c>
      <c r="Q19">
        <v>43.190409006000003</v>
      </c>
      <c r="R19">
        <v>242.43966384749999</v>
      </c>
      <c r="S19">
        <v>4120.1505124228997</v>
      </c>
    </row>
    <row r="20" spans="1:19" ht="15" x14ac:dyDescent="0.25">
      <c r="A20" t="s">
        <v>126</v>
      </c>
      <c r="B20">
        <v>1115.8070809999999</v>
      </c>
      <c r="C20">
        <v>460.039807</v>
      </c>
      <c r="D20">
        <v>79.900795000000002</v>
      </c>
      <c r="E20">
        <v>16.691659999999999</v>
      </c>
      <c r="F20">
        <v>133.10051100000001</v>
      </c>
      <c r="G20">
        <v>17.748698000000001</v>
      </c>
      <c r="H20">
        <v>0</v>
      </c>
      <c r="I20">
        <v>8.4708030000000001</v>
      </c>
      <c r="J20">
        <v>28.796123000000001</v>
      </c>
      <c r="K20">
        <v>41.6485407235363</v>
      </c>
      <c r="L20">
        <v>23.219171027000002</v>
      </c>
      <c r="M20">
        <v>4.8505963960000003</v>
      </c>
      <c r="N20">
        <v>98.148316811399894</v>
      </c>
      <c r="O20">
        <v>31.443593376799999</v>
      </c>
      <c r="P20">
        <v>0</v>
      </c>
      <c r="Q20">
        <v>27.125205366599999</v>
      </c>
      <c r="R20">
        <v>135.93209862149999</v>
      </c>
      <c r="S20">
        <v>1478.1746033228301</v>
      </c>
    </row>
    <row r="21" spans="1:19" ht="15" x14ac:dyDescent="0.25">
      <c r="A21" t="s">
        <v>127</v>
      </c>
      <c r="B21">
        <v>6311.5452279999599</v>
      </c>
      <c r="C21">
        <v>1053.112766</v>
      </c>
      <c r="D21">
        <v>44.631132999999998</v>
      </c>
      <c r="E21">
        <v>128.519959</v>
      </c>
      <c r="F21">
        <v>476.669938</v>
      </c>
      <c r="G21">
        <v>38.160696999999999</v>
      </c>
      <c r="H21">
        <v>5</v>
      </c>
      <c r="I21">
        <v>26.184671999999999</v>
      </c>
      <c r="J21">
        <v>90.328194999999994</v>
      </c>
      <c r="K21">
        <v>37.459989327493197</v>
      </c>
      <c r="L21">
        <v>12.969807249800001</v>
      </c>
      <c r="M21">
        <v>37.347900085399999</v>
      </c>
      <c r="N21">
        <v>351.49641228119799</v>
      </c>
      <c r="O21">
        <v>67.605490805200006</v>
      </c>
      <c r="P21">
        <v>11.8215</v>
      </c>
      <c r="Q21">
        <v>83.848556678400001</v>
      </c>
      <c r="R21">
        <v>426.39424449749998</v>
      </c>
      <c r="S21">
        <v>7340.4891289249499</v>
      </c>
    </row>
    <row r="22" spans="1:19" ht="15" x14ac:dyDescent="0.25">
      <c r="A22" t="s">
        <v>129</v>
      </c>
      <c r="B22">
        <v>1841.0465389999999</v>
      </c>
      <c r="C22">
        <v>693.43512799999996</v>
      </c>
      <c r="D22">
        <v>7.2907169999999999</v>
      </c>
      <c r="E22">
        <v>23.878737999999998</v>
      </c>
      <c r="F22">
        <v>224.532343</v>
      </c>
      <c r="G22">
        <v>26.771249999999998</v>
      </c>
      <c r="H22">
        <v>1</v>
      </c>
      <c r="I22">
        <v>24.339683000000001</v>
      </c>
      <c r="J22">
        <v>19.210830000000001</v>
      </c>
      <c r="K22">
        <v>57.213565465278499</v>
      </c>
      <c r="L22">
        <v>2.1186823601999998</v>
      </c>
      <c r="M22">
        <v>6.9391612627999999</v>
      </c>
      <c r="N22">
        <v>165.57014972819999</v>
      </c>
      <c r="O22">
        <v>47.427946499999997</v>
      </c>
      <c r="P22">
        <v>2.3643000000000001</v>
      </c>
      <c r="Q22">
        <v>77.940532902599998</v>
      </c>
      <c r="R22">
        <v>90.684723015000003</v>
      </c>
      <c r="S22">
        <v>2291.30560023408</v>
      </c>
    </row>
    <row r="23" spans="1:19" ht="15" x14ac:dyDescent="0.25">
      <c r="A23" t="s">
        <v>131</v>
      </c>
      <c r="B23">
        <v>1039.4406839999999</v>
      </c>
      <c r="C23">
        <v>636.82162600000095</v>
      </c>
      <c r="D23">
        <v>3</v>
      </c>
      <c r="E23">
        <v>44.233953999999997</v>
      </c>
      <c r="F23">
        <v>147.10433</v>
      </c>
      <c r="G23">
        <v>10.459951</v>
      </c>
      <c r="H23">
        <v>3</v>
      </c>
      <c r="I23">
        <v>7.2578620000000003</v>
      </c>
      <c r="J23">
        <v>31.530971999999998</v>
      </c>
      <c r="K23">
        <v>85.095043507640895</v>
      </c>
      <c r="L23">
        <v>0.87180000000000002</v>
      </c>
      <c r="M23">
        <v>12.8543870324</v>
      </c>
      <c r="N23">
        <v>108.474732942</v>
      </c>
      <c r="O23">
        <v>18.530849191600002</v>
      </c>
      <c r="P23">
        <v>7.0929000000000002</v>
      </c>
      <c r="Q23">
        <v>23.241125696400001</v>
      </c>
      <c r="R23">
        <v>148.84195332600001</v>
      </c>
      <c r="S23">
        <v>1444.44347569604</v>
      </c>
    </row>
    <row r="24" spans="1:19" ht="15" x14ac:dyDescent="0.25">
      <c r="A24" t="s">
        <v>133</v>
      </c>
      <c r="B24">
        <v>1864.2293990000001</v>
      </c>
      <c r="C24">
        <v>1308.2128520000001</v>
      </c>
      <c r="D24">
        <v>11.890236</v>
      </c>
      <c r="E24">
        <v>84.062107999999995</v>
      </c>
      <c r="F24">
        <v>208.99462199999999</v>
      </c>
      <c r="G24">
        <v>12.702165000000001</v>
      </c>
      <c r="H24">
        <v>1</v>
      </c>
      <c r="I24">
        <v>20.723953999999999</v>
      </c>
      <c r="J24">
        <v>38.688659999999999</v>
      </c>
      <c r="K24">
        <v>198.20147558554299</v>
      </c>
      <c r="L24">
        <v>3.4553025815999998</v>
      </c>
      <c r="M24">
        <v>24.428448584800002</v>
      </c>
      <c r="N24">
        <v>154.11263426279999</v>
      </c>
      <c r="O24">
        <v>22.503155513999999</v>
      </c>
      <c r="P24">
        <v>2.3643000000000001</v>
      </c>
      <c r="Q24">
        <v>66.362245498799993</v>
      </c>
      <c r="R24">
        <v>182.62981952999999</v>
      </c>
      <c r="S24">
        <v>2518.2867805575402</v>
      </c>
    </row>
    <row r="25" spans="1:19" ht="15" x14ac:dyDescent="0.25">
      <c r="A25" t="s">
        <v>135</v>
      </c>
      <c r="B25">
        <v>1001.539394</v>
      </c>
      <c r="C25">
        <v>966.20996600000001</v>
      </c>
      <c r="D25">
        <v>75.226189000000005</v>
      </c>
      <c r="E25">
        <v>18.029762000000002</v>
      </c>
      <c r="F25">
        <v>100.409564</v>
      </c>
      <c r="G25">
        <v>21.701515000000001</v>
      </c>
      <c r="H25">
        <v>2</v>
      </c>
      <c r="I25">
        <v>2.9523809999999999</v>
      </c>
      <c r="J25">
        <v>7.4226190000000001</v>
      </c>
      <c r="K25">
        <v>199.36817127145699</v>
      </c>
      <c r="L25">
        <v>21.860730523400001</v>
      </c>
      <c r="M25">
        <v>5.2394488372000003</v>
      </c>
      <c r="N25">
        <v>74.042012493599998</v>
      </c>
      <c r="O25">
        <v>38.446403973999999</v>
      </c>
      <c r="P25">
        <v>4.7286000000000001</v>
      </c>
      <c r="Q25">
        <v>9.4541144381999995</v>
      </c>
      <c r="R25">
        <v>35.038472989500001</v>
      </c>
      <c r="S25">
        <v>1389.7173485273599</v>
      </c>
    </row>
    <row r="26" spans="1:19" ht="15" x14ac:dyDescent="0.25">
      <c r="A26" t="s">
        <v>137</v>
      </c>
      <c r="B26">
        <v>7927.8426419999996</v>
      </c>
      <c r="C26">
        <v>7633.3038990000296</v>
      </c>
      <c r="D26">
        <v>186.65100100000001</v>
      </c>
      <c r="E26">
        <v>137.360829</v>
      </c>
      <c r="F26">
        <v>915.41484500000104</v>
      </c>
      <c r="G26">
        <v>118.017644</v>
      </c>
      <c r="H26">
        <v>11</v>
      </c>
      <c r="I26">
        <v>47.670586999999998</v>
      </c>
      <c r="J26">
        <v>117.85051199999999</v>
      </c>
      <c r="K26">
        <v>1577.03198792068</v>
      </c>
      <c r="L26">
        <v>54.2407808906</v>
      </c>
      <c r="M26">
        <v>39.917056907400003</v>
      </c>
      <c r="N26">
        <v>675.02690670299103</v>
      </c>
      <c r="O26">
        <v>209.08005811039999</v>
      </c>
      <c r="P26">
        <v>26.007300000000001</v>
      </c>
      <c r="Q26">
        <v>152.65075369140001</v>
      </c>
      <c r="R26">
        <v>556.31334189600102</v>
      </c>
      <c r="S26">
        <v>11218.110828119499</v>
      </c>
    </row>
    <row r="27" spans="1:19" ht="15" x14ac:dyDescent="0.25">
      <c r="A27" t="s">
        <v>138</v>
      </c>
      <c r="B27">
        <v>2617.8645349999902</v>
      </c>
      <c r="C27">
        <v>1190.011311</v>
      </c>
      <c r="D27">
        <v>82.535706000000005</v>
      </c>
      <c r="E27">
        <v>93.620266999999998</v>
      </c>
      <c r="F27">
        <v>328.36742099999998</v>
      </c>
      <c r="G27">
        <v>22.170251</v>
      </c>
      <c r="H27">
        <v>1</v>
      </c>
      <c r="I27">
        <v>22.492139999999999</v>
      </c>
      <c r="J27">
        <v>24.612825000000001</v>
      </c>
      <c r="K27">
        <v>115.896768231438</v>
      </c>
      <c r="L27">
        <v>23.984876163599999</v>
      </c>
      <c r="M27">
        <v>27.206049590199999</v>
      </c>
      <c r="N27">
        <v>242.13813624540001</v>
      </c>
      <c r="O27">
        <v>39.276816671600002</v>
      </c>
      <c r="P27">
        <v>2.3643000000000001</v>
      </c>
      <c r="Q27">
        <v>72.024330707999994</v>
      </c>
      <c r="R27">
        <v>116.18484041249999</v>
      </c>
      <c r="S27">
        <v>3256.9406530227302</v>
      </c>
    </row>
    <row r="28" spans="1:19" ht="15" x14ac:dyDescent="0.25">
      <c r="A28" t="s">
        <v>140</v>
      </c>
      <c r="B28">
        <v>7666.69454400001</v>
      </c>
      <c r="C28">
        <v>897.35977800000001</v>
      </c>
      <c r="D28">
        <v>167.909108</v>
      </c>
      <c r="E28">
        <v>162.75201300000001</v>
      </c>
      <c r="F28">
        <v>617.11657600000001</v>
      </c>
      <c r="G28">
        <v>84.139241999999996</v>
      </c>
      <c r="H28">
        <v>1.729508</v>
      </c>
      <c r="I28">
        <v>43.913687000000003</v>
      </c>
      <c r="J28">
        <v>126.62164</v>
      </c>
      <c r="K28">
        <v>22.977658993466001</v>
      </c>
      <c r="L28">
        <v>48.794386784799897</v>
      </c>
      <c r="M28">
        <v>47.295734977799903</v>
      </c>
      <c r="N28">
        <v>455.06176314239502</v>
      </c>
      <c r="O28">
        <v>149.0610811272</v>
      </c>
      <c r="P28">
        <v>4.0890757644000004</v>
      </c>
      <c r="Q28">
        <v>140.6204085114</v>
      </c>
      <c r="R28">
        <v>597.71745162000104</v>
      </c>
      <c r="S28">
        <v>9132.3121049214697</v>
      </c>
    </row>
    <row r="29" spans="1:19" ht="15" x14ac:dyDescent="0.25">
      <c r="A29" t="s">
        <v>142</v>
      </c>
      <c r="B29">
        <v>2525.6747249999999</v>
      </c>
      <c r="C29">
        <v>2464.8631359999999</v>
      </c>
      <c r="D29">
        <v>11.862907</v>
      </c>
      <c r="E29">
        <v>32.918246000000003</v>
      </c>
      <c r="F29">
        <v>253.93890300000001</v>
      </c>
      <c r="G29">
        <v>20.633109000000001</v>
      </c>
      <c r="H29">
        <v>0.94404600000000005</v>
      </c>
      <c r="I29">
        <v>8.1648490000000002</v>
      </c>
      <c r="J29">
        <v>30.859988999999999</v>
      </c>
      <c r="K29">
        <v>509.195687958083</v>
      </c>
      <c r="L29">
        <v>3.4473607741999999</v>
      </c>
      <c r="M29">
        <v>9.5660422876000002</v>
      </c>
      <c r="N29">
        <v>187.25454707220001</v>
      </c>
      <c r="O29">
        <v>36.553615904399997</v>
      </c>
      <c r="P29">
        <v>2.2320079578000001</v>
      </c>
      <c r="Q29">
        <v>26.145479467800001</v>
      </c>
      <c r="R29">
        <v>145.6745780745</v>
      </c>
      <c r="S29">
        <v>3445.74404449658</v>
      </c>
    </row>
    <row r="30" spans="1:19" ht="15" x14ac:dyDescent="0.25">
      <c r="A30" t="s">
        <v>144</v>
      </c>
      <c r="B30">
        <v>35265.908777999903</v>
      </c>
      <c r="C30">
        <v>27239.713643999999</v>
      </c>
      <c r="D30">
        <v>2107.0152579999999</v>
      </c>
      <c r="E30">
        <v>313.66908999999998</v>
      </c>
      <c r="F30">
        <v>4739.8076449999999</v>
      </c>
      <c r="G30">
        <v>803.16424499999903</v>
      </c>
      <c r="H30">
        <v>22.454304</v>
      </c>
      <c r="I30">
        <v>504.61560100000003</v>
      </c>
      <c r="J30">
        <v>482.404944</v>
      </c>
      <c r="K30">
        <v>4595.2346180005998</v>
      </c>
      <c r="L30">
        <v>612.29863397480403</v>
      </c>
      <c r="M30">
        <v>91.152237553999697</v>
      </c>
      <c r="N30">
        <v>3495.13415742292</v>
      </c>
      <c r="O30">
        <v>1422.88577644201</v>
      </c>
      <c r="P30">
        <v>53.088710947199999</v>
      </c>
      <c r="Q30">
        <v>1615.88007752219</v>
      </c>
      <c r="R30">
        <v>2277.19253815198</v>
      </c>
      <c r="S30">
        <v>49428.775528015598</v>
      </c>
    </row>
    <row r="31" spans="1:19" ht="15" x14ac:dyDescent="0.25">
      <c r="A31" t="s">
        <v>146</v>
      </c>
      <c r="B31">
        <v>2089.5681140000102</v>
      </c>
      <c r="C31">
        <v>1745.314071</v>
      </c>
      <c r="D31">
        <v>1.616412</v>
      </c>
      <c r="E31">
        <v>27.732797999999999</v>
      </c>
      <c r="F31">
        <v>283.86206700000002</v>
      </c>
      <c r="G31">
        <v>8.3259980000000002</v>
      </c>
      <c r="H31">
        <v>4.9275830000000003</v>
      </c>
      <c r="I31">
        <v>11.64</v>
      </c>
      <c r="J31">
        <v>34.672877</v>
      </c>
      <c r="K31">
        <v>310.215555509149</v>
      </c>
      <c r="L31">
        <v>0.46972932719999999</v>
      </c>
      <c r="M31">
        <v>8.0591510987999992</v>
      </c>
      <c r="N31">
        <v>209.3198882058</v>
      </c>
      <c r="O31">
        <v>14.7503380568</v>
      </c>
      <c r="P31">
        <v>11.6502844869</v>
      </c>
      <c r="Q31">
        <v>37.273608000000003</v>
      </c>
      <c r="R31">
        <v>163.67331587850001</v>
      </c>
      <c r="S31">
        <v>2844.9799845631601</v>
      </c>
    </row>
    <row r="32" spans="1:19" ht="15" x14ac:dyDescent="0.25">
      <c r="A32" t="s">
        <v>148</v>
      </c>
      <c r="B32">
        <v>1705.3806609999999</v>
      </c>
      <c r="C32">
        <v>1649.114552</v>
      </c>
      <c r="D32">
        <v>2</v>
      </c>
      <c r="E32">
        <v>72.831354000000005</v>
      </c>
      <c r="F32">
        <v>184.099121</v>
      </c>
      <c r="G32">
        <v>3.7025999999999999</v>
      </c>
      <c r="H32">
        <v>0.52772300000000005</v>
      </c>
      <c r="I32">
        <v>18.516698000000002</v>
      </c>
      <c r="J32">
        <v>20.519363999999999</v>
      </c>
      <c r="K32">
        <v>338.08609161084399</v>
      </c>
      <c r="L32">
        <v>0.58120000000000005</v>
      </c>
      <c r="M32">
        <v>21.164791472400001</v>
      </c>
      <c r="N32">
        <v>135.75469182539999</v>
      </c>
      <c r="O32">
        <v>6.5595261599999999</v>
      </c>
      <c r="P32">
        <v>1.2476954889</v>
      </c>
      <c r="Q32">
        <v>59.2941703356</v>
      </c>
      <c r="R32">
        <v>96.861657761999993</v>
      </c>
      <c r="S32">
        <v>2364.9304856551398</v>
      </c>
    </row>
    <row r="33" spans="1:19" ht="15" x14ac:dyDescent="0.25">
      <c r="A33" t="s">
        <v>150</v>
      </c>
      <c r="B33">
        <v>34510.6044040001</v>
      </c>
      <c r="C33">
        <v>32287.6432320003</v>
      </c>
      <c r="D33">
        <v>3170.2454469999998</v>
      </c>
      <c r="E33">
        <v>307.18548099999998</v>
      </c>
      <c r="F33">
        <v>5539.9204609999997</v>
      </c>
      <c r="G33">
        <v>705.42867100000001</v>
      </c>
      <c r="H33">
        <v>33.915993999999998</v>
      </c>
      <c r="I33">
        <v>513.50497199999995</v>
      </c>
      <c r="J33">
        <v>969.111535</v>
      </c>
      <c r="K33">
        <v>6667.4281043237397</v>
      </c>
      <c r="L33">
        <v>921.27332689824198</v>
      </c>
      <c r="M33">
        <v>89.268100778599702</v>
      </c>
      <c r="N33">
        <v>4085.1373479413101</v>
      </c>
      <c r="O33">
        <v>1249.73743354361</v>
      </c>
      <c r="P33">
        <v>80.187584614200006</v>
      </c>
      <c r="Q33">
        <v>1644.3456213383799</v>
      </c>
      <c r="R33">
        <v>4574.6910009674802</v>
      </c>
      <c r="S33">
        <v>53822.672924405597</v>
      </c>
    </row>
    <row r="34" spans="1:19" ht="15" x14ac:dyDescent="0.25">
      <c r="A34" t="s">
        <v>151</v>
      </c>
      <c r="B34">
        <v>4849.7929510000004</v>
      </c>
      <c r="C34">
        <v>4588.3693489999996</v>
      </c>
      <c r="D34">
        <v>58.181699000000002</v>
      </c>
      <c r="E34">
        <v>64.249414999999999</v>
      </c>
      <c r="F34">
        <v>595.71423200000004</v>
      </c>
      <c r="G34">
        <v>101.470472</v>
      </c>
      <c r="H34">
        <v>2.2283949999999999</v>
      </c>
      <c r="I34">
        <v>47.840463</v>
      </c>
      <c r="J34">
        <v>109.77616399999999</v>
      </c>
      <c r="K34">
        <v>947.93080844534597</v>
      </c>
      <c r="L34">
        <v>16.9076017294</v>
      </c>
      <c r="M34">
        <v>18.670879999</v>
      </c>
      <c r="N34">
        <v>439.27967467679701</v>
      </c>
      <c r="O34">
        <v>179.76508819520001</v>
      </c>
      <c r="P34">
        <v>5.2685942985000001</v>
      </c>
      <c r="Q34">
        <v>153.1947306186</v>
      </c>
      <c r="R34">
        <v>518.19838216200003</v>
      </c>
      <c r="S34">
        <v>7129.0087111248404</v>
      </c>
    </row>
    <row r="35" spans="1:19" ht="15" x14ac:dyDescent="0.25">
      <c r="A35" t="s">
        <v>152</v>
      </c>
      <c r="B35">
        <v>45508.970848000099</v>
      </c>
      <c r="C35">
        <v>43094.093551999998</v>
      </c>
      <c r="D35">
        <v>6638.4356100000005</v>
      </c>
      <c r="E35">
        <v>713.36538800000005</v>
      </c>
      <c r="F35">
        <v>4842.0468849999997</v>
      </c>
      <c r="G35">
        <v>884.67580899999996</v>
      </c>
      <c r="H35">
        <v>55.357671000000003</v>
      </c>
      <c r="I35">
        <v>497.150082</v>
      </c>
      <c r="J35">
        <v>977.68756099999996</v>
      </c>
      <c r="K35">
        <v>8903.1899820483104</v>
      </c>
      <c r="L35">
        <v>1929.12938826616</v>
      </c>
      <c r="M35">
        <v>207.303981752802</v>
      </c>
      <c r="N35">
        <v>3570.5253729989199</v>
      </c>
      <c r="O35">
        <v>1567.2916632244201</v>
      </c>
      <c r="P35">
        <v>130.88214154529999</v>
      </c>
      <c r="Q35">
        <v>1591.9739925803899</v>
      </c>
      <c r="R35">
        <v>4615.1741317004798</v>
      </c>
      <c r="S35">
        <v>68024.441502116897</v>
      </c>
    </row>
    <row r="36" spans="1:19" ht="15" x14ac:dyDescent="0.25">
      <c r="A36" t="s">
        <v>153</v>
      </c>
      <c r="B36">
        <v>1516.858244</v>
      </c>
      <c r="C36">
        <v>891.20284300000003</v>
      </c>
      <c r="D36">
        <v>9.7916670000000003</v>
      </c>
      <c r="E36">
        <v>64.660713999999999</v>
      </c>
      <c r="F36">
        <v>170.32051200000001</v>
      </c>
      <c r="G36">
        <v>30.381626000000001</v>
      </c>
      <c r="H36">
        <v>4</v>
      </c>
      <c r="I36">
        <v>15.970238</v>
      </c>
      <c r="J36">
        <v>32.425001000000002</v>
      </c>
      <c r="K36">
        <v>115.56415378674799</v>
      </c>
      <c r="L36">
        <v>2.8454584301999999</v>
      </c>
      <c r="M36">
        <v>18.790403488399999</v>
      </c>
      <c r="N36">
        <v>125.59434554880001</v>
      </c>
      <c r="O36">
        <v>53.824088621599998</v>
      </c>
      <c r="P36">
        <v>9.4572000000000003</v>
      </c>
      <c r="Q36">
        <v>51.139896123600003</v>
      </c>
      <c r="R36">
        <v>153.0622172205</v>
      </c>
      <c r="S36">
        <v>2047.1360072198499</v>
      </c>
    </row>
    <row r="37" spans="1:19" ht="15" x14ac:dyDescent="0.25">
      <c r="A37" t="s">
        <v>154</v>
      </c>
      <c r="B37">
        <v>1524.103116</v>
      </c>
      <c r="C37">
        <v>1467.655726</v>
      </c>
      <c r="D37">
        <v>0</v>
      </c>
      <c r="E37">
        <v>94.588481999999999</v>
      </c>
      <c r="F37">
        <v>241.69671600000001</v>
      </c>
      <c r="G37">
        <v>8.4961939999999991</v>
      </c>
      <c r="H37">
        <v>1</v>
      </c>
      <c r="I37">
        <v>10.367194</v>
      </c>
      <c r="J37">
        <v>20.802914999999999</v>
      </c>
      <c r="K37">
        <v>299.80538562599901</v>
      </c>
      <c r="L37">
        <v>0</v>
      </c>
      <c r="M37">
        <v>27.4874128692</v>
      </c>
      <c r="N37">
        <v>178.22715837839999</v>
      </c>
      <c r="O37">
        <v>15.051857290399999</v>
      </c>
      <c r="P37">
        <v>2.3643000000000001</v>
      </c>
      <c r="Q37">
        <v>33.197828626800003</v>
      </c>
      <c r="R37">
        <v>98.200160257500002</v>
      </c>
      <c r="S37">
        <v>2178.4372190483</v>
      </c>
    </row>
    <row r="38" spans="1:19" ht="15" x14ac:dyDescent="0.25">
      <c r="A38" t="s">
        <v>156</v>
      </c>
      <c r="B38">
        <v>4027.7052389999999</v>
      </c>
      <c r="C38">
        <v>1838.1401000000001</v>
      </c>
      <c r="D38">
        <v>177.82544899999999</v>
      </c>
      <c r="E38">
        <v>33.998860999999998</v>
      </c>
      <c r="F38">
        <v>393.87179400000002</v>
      </c>
      <c r="G38">
        <v>40.502799000000003</v>
      </c>
      <c r="H38">
        <v>4.357075</v>
      </c>
      <c r="I38">
        <v>19.906666000000001</v>
      </c>
      <c r="J38">
        <v>80.028443999999993</v>
      </c>
      <c r="K38">
        <v>179.717752198428</v>
      </c>
      <c r="L38">
        <v>51.676075479399898</v>
      </c>
      <c r="M38">
        <v>9.8800690065999994</v>
      </c>
      <c r="N38">
        <v>290.4410608956</v>
      </c>
      <c r="O38">
        <v>71.754758708400004</v>
      </c>
      <c r="P38">
        <v>10.3014324225</v>
      </c>
      <c r="Q38">
        <v>63.745125865200002</v>
      </c>
      <c r="R38">
        <v>377.77426990200001</v>
      </c>
      <c r="S38">
        <v>5082.9957834781299</v>
      </c>
    </row>
    <row r="39" spans="1:19" ht="15" x14ac:dyDescent="0.25">
      <c r="A39" t="s">
        <v>157</v>
      </c>
      <c r="B39">
        <v>11812.499738</v>
      </c>
      <c r="C39">
        <v>9202.6741340000008</v>
      </c>
      <c r="D39">
        <v>1062.3267530000001</v>
      </c>
      <c r="E39">
        <v>185.990387</v>
      </c>
      <c r="F39">
        <v>1284.510131</v>
      </c>
      <c r="G39">
        <v>207.12746100000001</v>
      </c>
      <c r="H39">
        <v>22.734234000000001</v>
      </c>
      <c r="I39">
        <v>168.456684</v>
      </c>
      <c r="J39">
        <v>217.48170200000001</v>
      </c>
      <c r="K39">
        <v>1559.78256862951</v>
      </c>
      <c r="L39">
        <v>308.71215442180198</v>
      </c>
      <c r="M39">
        <v>54.048806462199899</v>
      </c>
      <c r="N39">
        <v>947.19777059938497</v>
      </c>
      <c r="O39">
        <v>366.94700990759901</v>
      </c>
      <c r="P39">
        <v>53.750549446199997</v>
      </c>
      <c r="Q39">
        <v>539.43199350479995</v>
      </c>
      <c r="R39">
        <v>1026.6223742909999</v>
      </c>
      <c r="S39">
        <v>16668.9929652625</v>
      </c>
    </row>
    <row r="40" spans="1:19" ht="15" x14ac:dyDescent="0.25">
      <c r="A40" t="s">
        <v>158</v>
      </c>
      <c r="B40">
        <v>1136.644787</v>
      </c>
      <c r="C40">
        <v>416.626013</v>
      </c>
      <c r="D40">
        <v>9.8934730000000002</v>
      </c>
      <c r="E40">
        <v>10.100649000000001</v>
      </c>
      <c r="F40">
        <v>102.38130099999999</v>
      </c>
      <c r="G40">
        <v>18.052814000000001</v>
      </c>
      <c r="H40">
        <v>2.86</v>
      </c>
      <c r="I40">
        <v>7.9882350000000004</v>
      </c>
      <c r="J40">
        <v>21.580062000000002</v>
      </c>
      <c r="K40">
        <v>33.274453745083299</v>
      </c>
      <c r="L40">
        <v>2.8750432537999999</v>
      </c>
      <c r="M40">
        <v>2.9352485993999999</v>
      </c>
      <c r="N40">
        <v>75.495971357399995</v>
      </c>
      <c r="O40">
        <v>31.9823652824</v>
      </c>
      <c r="P40">
        <v>6.7618980000000004</v>
      </c>
      <c r="Q40">
        <v>25.579926116999999</v>
      </c>
      <c r="R40">
        <v>101.868682671</v>
      </c>
      <c r="S40">
        <v>1417.4183760260801</v>
      </c>
    </row>
    <row r="41" spans="1:19" ht="15" x14ac:dyDescent="0.25">
      <c r="A41" t="s">
        <v>159</v>
      </c>
      <c r="B41">
        <v>2328.7095210000002</v>
      </c>
      <c r="C41">
        <v>1051.7335290000001</v>
      </c>
      <c r="D41">
        <v>10.591516</v>
      </c>
      <c r="E41">
        <v>39.539518999999999</v>
      </c>
      <c r="F41">
        <v>222.01718199999999</v>
      </c>
      <c r="G41">
        <v>17.506744000000001</v>
      </c>
      <c r="H41">
        <v>1</v>
      </c>
      <c r="I41">
        <v>12.306357999999999</v>
      </c>
      <c r="J41">
        <v>38.408478000000002</v>
      </c>
      <c r="K41">
        <v>101.716149319408</v>
      </c>
      <c r="L41">
        <v>3.0778945495999999</v>
      </c>
      <c r="M41">
        <v>11.4901842214</v>
      </c>
      <c r="N41">
        <v>163.71547000679999</v>
      </c>
      <c r="O41">
        <v>31.014947670400002</v>
      </c>
      <c r="P41">
        <v>2.3643000000000001</v>
      </c>
      <c r="Q41">
        <v>39.407419587600003</v>
      </c>
      <c r="R41">
        <v>181.30722039899999</v>
      </c>
      <c r="S41">
        <v>2862.8031067542101</v>
      </c>
    </row>
    <row r="42" spans="1:19" ht="15" x14ac:dyDescent="0.25">
      <c r="A42" t="s">
        <v>161</v>
      </c>
      <c r="B42">
        <v>5261.8433660000101</v>
      </c>
      <c r="C42">
        <v>1275.063193</v>
      </c>
      <c r="D42">
        <v>127.872649</v>
      </c>
      <c r="E42">
        <v>124.94819</v>
      </c>
      <c r="F42">
        <v>568.57378700000004</v>
      </c>
      <c r="G42">
        <v>31.356103999999998</v>
      </c>
      <c r="H42">
        <v>5.85</v>
      </c>
      <c r="I42">
        <v>51.358097999999998</v>
      </c>
      <c r="J42">
        <v>102.09374</v>
      </c>
      <c r="K42">
        <v>66.925223432329204</v>
      </c>
      <c r="L42">
        <v>37.159791799399997</v>
      </c>
      <c r="M42">
        <v>36.309944014000003</v>
      </c>
      <c r="N42">
        <v>419.26631053379703</v>
      </c>
      <c r="O42">
        <v>55.550473846400003</v>
      </c>
      <c r="P42">
        <v>13.831155000000001</v>
      </c>
      <c r="Q42">
        <v>164.4589014156</v>
      </c>
      <c r="R42">
        <v>481.93349967</v>
      </c>
      <c r="S42">
        <v>6537.2786657115303</v>
      </c>
    </row>
    <row r="43" spans="1:19" ht="15" x14ac:dyDescent="0.25">
      <c r="A43" t="s">
        <v>163</v>
      </c>
      <c r="B43">
        <v>846.43782699999997</v>
      </c>
      <c r="C43">
        <v>418.86106699999999</v>
      </c>
      <c r="D43">
        <v>11.223394000000001</v>
      </c>
      <c r="E43">
        <v>27.672609000000001</v>
      </c>
      <c r="F43">
        <v>60.985667999999997</v>
      </c>
      <c r="G43">
        <v>1</v>
      </c>
      <c r="H43">
        <v>2</v>
      </c>
      <c r="I43">
        <v>10.609798</v>
      </c>
      <c r="J43">
        <v>7</v>
      </c>
      <c r="K43">
        <v>44.043876706551998</v>
      </c>
      <c r="L43">
        <v>3.2615182963999998</v>
      </c>
      <c r="M43">
        <v>8.0416601754000006</v>
      </c>
      <c r="N43">
        <v>44.970831583200102</v>
      </c>
      <c r="O43">
        <v>1.7716000000000001</v>
      </c>
      <c r="P43">
        <v>4.7286000000000001</v>
      </c>
      <c r="Q43">
        <v>33.974695155600003</v>
      </c>
      <c r="R43">
        <v>33.043500000000002</v>
      </c>
      <c r="S43">
        <v>1020.27410891715</v>
      </c>
    </row>
    <row r="44" spans="1:19" ht="15" x14ac:dyDescent="0.25">
      <c r="A44" t="s">
        <v>165</v>
      </c>
      <c r="B44">
        <v>2577.7372519999999</v>
      </c>
      <c r="C44">
        <v>828.249954</v>
      </c>
      <c r="D44">
        <v>200.03634099999999</v>
      </c>
      <c r="E44">
        <v>81.946539000000001</v>
      </c>
      <c r="F44">
        <v>224.09586200000001</v>
      </c>
      <c r="G44">
        <v>3.7865180000000001</v>
      </c>
      <c r="H44">
        <v>1</v>
      </c>
      <c r="I44">
        <v>12.947471999999999</v>
      </c>
      <c r="J44">
        <v>23.247305000000001</v>
      </c>
      <c r="K44">
        <v>56.410612715436898</v>
      </c>
      <c r="L44">
        <v>58.1305606945999</v>
      </c>
      <c r="M44">
        <v>23.813664233400001</v>
      </c>
      <c r="N44">
        <v>165.24828863880001</v>
      </c>
      <c r="O44">
        <v>6.7081952887999998</v>
      </c>
      <c r="P44">
        <v>2.3643000000000001</v>
      </c>
      <c r="Q44">
        <v>41.460394838399999</v>
      </c>
      <c r="R44">
        <v>109.73890325249999</v>
      </c>
      <c r="S44">
        <v>3041.61217166193</v>
      </c>
    </row>
    <row r="45" spans="1:19" ht="15" x14ac:dyDescent="0.25">
      <c r="A45" t="s">
        <v>166</v>
      </c>
      <c r="B45">
        <v>1643.580244</v>
      </c>
      <c r="C45">
        <v>1530.9404440000001</v>
      </c>
      <c r="D45">
        <v>0</v>
      </c>
      <c r="E45">
        <v>20.056937999999999</v>
      </c>
      <c r="F45">
        <v>288.189706</v>
      </c>
      <c r="G45">
        <v>57.896448999999997</v>
      </c>
      <c r="H45">
        <v>1.468208</v>
      </c>
      <c r="I45">
        <v>19.102387</v>
      </c>
      <c r="J45">
        <v>34.172756</v>
      </c>
      <c r="K45">
        <v>316.290571387569</v>
      </c>
      <c r="L45">
        <v>0</v>
      </c>
      <c r="M45">
        <v>5.8285461828000003</v>
      </c>
      <c r="N45">
        <v>212.51108920440001</v>
      </c>
      <c r="O45">
        <v>102.5693490484</v>
      </c>
      <c r="P45">
        <v>3.4712841744</v>
      </c>
      <c r="Q45">
        <v>61.169663651400001</v>
      </c>
      <c r="R45">
        <v>161.31249469799999</v>
      </c>
      <c r="S45">
        <v>2506.7332423469702</v>
      </c>
    </row>
    <row r="46" spans="1:19" ht="15" x14ac:dyDescent="0.25">
      <c r="A46" t="s">
        <v>167</v>
      </c>
      <c r="B46">
        <v>2061.3124779999998</v>
      </c>
      <c r="C46">
        <v>1926.640508</v>
      </c>
      <c r="D46">
        <v>7</v>
      </c>
      <c r="E46">
        <v>96.138554999999997</v>
      </c>
      <c r="F46">
        <v>215.50602499999999</v>
      </c>
      <c r="G46">
        <v>19.231928</v>
      </c>
      <c r="H46">
        <v>1</v>
      </c>
      <c r="I46">
        <v>17.072571</v>
      </c>
      <c r="J46">
        <v>40.849397000000003</v>
      </c>
      <c r="K46">
        <v>386.34285489013899</v>
      </c>
      <c r="L46">
        <v>2.0341999999999998</v>
      </c>
      <c r="M46">
        <v>27.937864083000001</v>
      </c>
      <c r="N46">
        <v>158.91414283500001</v>
      </c>
      <c r="O46">
        <v>34.071283644799998</v>
      </c>
      <c r="P46">
        <v>2.3643000000000001</v>
      </c>
      <c r="Q46">
        <v>54.669786856199998</v>
      </c>
      <c r="R46">
        <v>192.82957853849999</v>
      </c>
      <c r="S46">
        <v>2920.4764888476402</v>
      </c>
    </row>
    <row r="47" spans="1:19" ht="15" x14ac:dyDescent="0.25">
      <c r="A47" t="s">
        <v>169</v>
      </c>
      <c r="B47">
        <v>995.04588100000001</v>
      </c>
      <c r="C47">
        <v>425.87440199999998</v>
      </c>
      <c r="D47">
        <v>2.8840409999999999</v>
      </c>
      <c r="E47">
        <v>29.445481000000001</v>
      </c>
      <c r="F47">
        <v>97.127483999999995</v>
      </c>
      <c r="G47">
        <v>12.461429000000001</v>
      </c>
      <c r="H47">
        <v>1</v>
      </c>
      <c r="I47">
        <v>9.220402</v>
      </c>
      <c r="J47">
        <v>26.322209999999998</v>
      </c>
      <c r="K47">
        <v>40.092728582489201</v>
      </c>
      <c r="L47">
        <v>0.83810231459999995</v>
      </c>
      <c r="M47">
        <v>8.5568567786000092</v>
      </c>
      <c r="N47">
        <v>71.621806701599994</v>
      </c>
      <c r="O47">
        <v>22.076667616400002</v>
      </c>
      <c r="P47">
        <v>2.3643000000000001</v>
      </c>
      <c r="Q47">
        <v>29.525571284400002</v>
      </c>
      <c r="R47">
        <v>124.253992305</v>
      </c>
      <c r="S47">
        <v>1294.37590658309</v>
      </c>
    </row>
    <row r="48" spans="1:19" ht="15" x14ac:dyDescent="0.25">
      <c r="A48" t="s">
        <v>170</v>
      </c>
      <c r="B48">
        <v>1797.74841299999</v>
      </c>
      <c r="C48">
        <v>653.76420300000098</v>
      </c>
      <c r="D48">
        <v>9.5915029999999994</v>
      </c>
      <c r="E48">
        <v>42.018867999999998</v>
      </c>
      <c r="F48">
        <v>130.288445</v>
      </c>
      <c r="G48">
        <v>13.923249</v>
      </c>
      <c r="H48">
        <v>2</v>
      </c>
      <c r="I48">
        <v>6.9818670000000003</v>
      </c>
      <c r="J48">
        <v>18.183595</v>
      </c>
      <c r="K48">
        <v>51.018433527975702</v>
      </c>
      <c r="L48">
        <v>2.7872907718</v>
      </c>
      <c r="M48">
        <v>12.210683040799999</v>
      </c>
      <c r="N48">
        <v>96.074699342999807</v>
      </c>
      <c r="O48">
        <v>24.666427928400001</v>
      </c>
      <c r="P48">
        <v>4.7286000000000001</v>
      </c>
      <c r="Q48">
        <v>22.357334507400001</v>
      </c>
      <c r="R48">
        <v>85.835660197500005</v>
      </c>
      <c r="S48">
        <v>2097.4275423168701</v>
      </c>
    </row>
    <row r="49" spans="1:19" ht="15" x14ac:dyDescent="0.25">
      <c r="A49" t="s">
        <v>172</v>
      </c>
      <c r="B49">
        <v>5674.7242849999802</v>
      </c>
      <c r="C49">
        <v>3569.1304570000002</v>
      </c>
      <c r="D49">
        <v>126.994219</v>
      </c>
      <c r="E49">
        <v>97.850919000000005</v>
      </c>
      <c r="F49">
        <v>739.22102400000006</v>
      </c>
      <c r="G49">
        <v>57.546233999999998</v>
      </c>
      <c r="H49">
        <v>3</v>
      </c>
      <c r="I49">
        <v>33.210895999999998</v>
      </c>
      <c r="J49">
        <v>89.038404</v>
      </c>
      <c r="K49">
        <v>477.21699127383698</v>
      </c>
      <c r="L49">
        <v>36.904520041399998</v>
      </c>
      <c r="M49">
        <v>28.4354770614</v>
      </c>
      <c r="N49">
        <v>545.10158309759299</v>
      </c>
      <c r="O49">
        <v>101.9489081544</v>
      </c>
      <c r="P49">
        <v>7.0929000000000002</v>
      </c>
      <c r="Q49">
        <v>106.3479311712</v>
      </c>
      <c r="R49">
        <v>420.305786082</v>
      </c>
      <c r="S49">
        <v>7398.0783818818099</v>
      </c>
    </row>
    <row r="50" spans="1:19" ht="15" x14ac:dyDescent="0.25">
      <c r="A50" t="s">
        <v>174</v>
      </c>
      <c r="B50">
        <v>4666.6356229999901</v>
      </c>
      <c r="C50">
        <v>4367.95190000002</v>
      </c>
      <c r="D50">
        <v>4.58</v>
      </c>
      <c r="E50">
        <v>96.451777000000007</v>
      </c>
      <c r="F50">
        <v>613.70459800000003</v>
      </c>
      <c r="G50">
        <v>123.963373</v>
      </c>
      <c r="H50">
        <v>5</v>
      </c>
      <c r="I50">
        <v>44.650078000000001</v>
      </c>
      <c r="J50">
        <v>125.070272</v>
      </c>
      <c r="K50">
        <v>902.41394278846201</v>
      </c>
      <c r="L50">
        <v>1.330948</v>
      </c>
      <c r="M50">
        <v>28.028886396200001</v>
      </c>
      <c r="N50">
        <v>452.54577056519599</v>
      </c>
      <c r="O50">
        <v>219.61351160680101</v>
      </c>
      <c r="P50">
        <v>11.8215</v>
      </c>
      <c r="Q50">
        <v>142.97847977160001</v>
      </c>
      <c r="R50">
        <v>590.39421897600096</v>
      </c>
      <c r="S50">
        <v>7015.7628811042496</v>
      </c>
    </row>
    <row r="51" spans="1:19" ht="15" x14ac:dyDescent="0.25">
      <c r="A51" t="s">
        <v>175</v>
      </c>
      <c r="B51">
        <v>4012.6931599999998</v>
      </c>
      <c r="C51">
        <v>3162.2593449999999</v>
      </c>
      <c r="D51">
        <v>61.548783</v>
      </c>
      <c r="E51">
        <v>113.82400199999999</v>
      </c>
      <c r="F51">
        <v>433.55176299999999</v>
      </c>
      <c r="G51">
        <v>29.935341000000001</v>
      </c>
      <c r="H51">
        <v>3.8710439999999999</v>
      </c>
      <c r="I51">
        <v>50.912891999999999</v>
      </c>
      <c r="J51">
        <v>57.202472999999998</v>
      </c>
      <c r="K51">
        <v>533.95144439252397</v>
      </c>
      <c r="L51">
        <v>17.886076339799999</v>
      </c>
      <c r="M51">
        <v>33.077254981199999</v>
      </c>
      <c r="N51">
        <v>319.70107003619898</v>
      </c>
      <c r="O51">
        <v>53.033450115599997</v>
      </c>
      <c r="P51">
        <v>9.1523093291999995</v>
      </c>
      <c r="Q51">
        <v>163.0332627624</v>
      </c>
      <c r="R51">
        <v>270.02427379649998</v>
      </c>
      <c r="S51">
        <v>5412.5523017534297</v>
      </c>
    </row>
    <row r="52" spans="1:19" ht="15" x14ac:dyDescent="0.25">
      <c r="A52" t="s">
        <v>177</v>
      </c>
      <c r="B52">
        <v>1514.386984</v>
      </c>
      <c r="C52">
        <v>359.785394</v>
      </c>
      <c r="D52">
        <v>27.961005</v>
      </c>
      <c r="E52">
        <v>19.032453</v>
      </c>
      <c r="F52">
        <v>137.81065899999999</v>
      </c>
      <c r="G52">
        <v>11.258219</v>
      </c>
      <c r="H52">
        <v>0</v>
      </c>
      <c r="I52">
        <v>15.327216</v>
      </c>
      <c r="J52">
        <v>40.066867000000002</v>
      </c>
      <c r="K52">
        <v>18.710009299736299</v>
      </c>
      <c r="L52">
        <v>8.1254680530000005</v>
      </c>
      <c r="M52">
        <v>5.5308308418000003</v>
      </c>
      <c r="N52">
        <v>101.62157994659999</v>
      </c>
      <c r="O52">
        <v>19.945060780399999</v>
      </c>
      <c r="P52">
        <v>0</v>
      </c>
      <c r="Q52">
        <v>49.080811075200003</v>
      </c>
      <c r="R52">
        <v>189.13564567349999</v>
      </c>
      <c r="S52">
        <v>1906.5363896702299</v>
      </c>
    </row>
    <row r="53" spans="1:19" ht="15" x14ac:dyDescent="0.25">
      <c r="A53" t="s">
        <v>178</v>
      </c>
      <c r="B53">
        <v>5362.7812079999903</v>
      </c>
      <c r="C53">
        <v>1763.431497</v>
      </c>
      <c r="D53">
        <v>78.690306000000007</v>
      </c>
      <c r="E53">
        <v>128.42907700000001</v>
      </c>
      <c r="F53">
        <v>565.12649799999895</v>
      </c>
      <c r="G53">
        <v>60.769450999999997</v>
      </c>
      <c r="H53">
        <v>3.3514910000000002</v>
      </c>
      <c r="I53">
        <v>62.71772</v>
      </c>
      <c r="J53">
        <v>110.75543999999999</v>
      </c>
      <c r="K53">
        <v>127.668190362776</v>
      </c>
      <c r="L53">
        <v>22.8674029236</v>
      </c>
      <c r="M53">
        <v>37.321489776200004</v>
      </c>
      <c r="N53">
        <v>416.72427962519703</v>
      </c>
      <c r="O53">
        <v>107.6591593916</v>
      </c>
      <c r="P53">
        <v>7.9239301713000003</v>
      </c>
      <c r="Q53">
        <v>200.83468298400001</v>
      </c>
      <c r="R53">
        <v>522.82105451999996</v>
      </c>
      <c r="S53">
        <v>6806.60139775466</v>
      </c>
    </row>
    <row r="54" spans="1:19" ht="15" x14ac:dyDescent="0.25">
      <c r="A54" t="s">
        <v>180</v>
      </c>
      <c r="B54">
        <v>1781.2266999999999</v>
      </c>
      <c r="C54">
        <v>984.96657200000004</v>
      </c>
      <c r="D54">
        <v>15.728754</v>
      </c>
      <c r="E54">
        <v>61.400224000000001</v>
      </c>
      <c r="F54">
        <v>217.881157</v>
      </c>
      <c r="G54">
        <v>18.104672999999998</v>
      </c>
      <c r="H54">
        <v>2.5769229999999999</v>
      </c>
      <c r="I54">
        <v>19.771414</v>
      </c>
      <c r="J54">
        <v>26.668914000000001</v>
      </c>
      <c r="K54">
        <v>118.44647444237</v>
      </c>
      <c r="L54">
        <v>4.5707759124000003</v>
      </c>
      <c r="M54">
        <v>17.842905094399999</v>
      </c>
      <c r="N54">
        <v>160.66556517180001</v>
      </c>
      <c r="O54">
        <v>32.074238686800001</v>
      </c>
      <c r="P54">
        <v>6.0926190488999996</v>
      </c>
      <c r="Q54">
        <v>63.312021910799999</v>
      </c>
      <c r="R54">
        <v>125.89060853700001</v>
      </c>
      <c r="S54">
        <v>2310.12190880447</v>
      </c>
    </row>
    <row r="55" spans="1:19" ht="15" x14ac:dyDescent="0.25">
      <c r="A55" t="s">
        <v>182</v>
      </c>
      <c r="B55">
        <v>2612.2783009999998</v>
      </c>
      <c r="C55">
        <v>1115.1208429999999</v>
      </c>
      <c r="D55">
        <v>21.486684</v>
      </c>
      <c r="E55">
        <v>57.690272999999998</v>
      </c>
      <c r="F55">
        <v>390.13537600000001</v>
      </c>
      <c r="G55">
        <v>18.028970000000001</v>
      </c>
      <c r="H55">
        <v>4</v>
      </c>
      <c r="I55">
        <v>17.111858000000002</v>
      </c>
      <c r="J55">
        <v>41.234853999999999</v>
      </c>
      <c r="K55">
        <v>101.346266322779</v>
      </c>
      <c r="L55">
        <v>6.2440303704</v>
      </c>
      <c r="M55">
        <v>16.7647933338</v>
      </c>
      <c r="N55">
        <v>287.68582626239998</v>
      </c>
      <c r="O55">
        <v>31.940123251999999</v>
      </c>
      <c r="P55">
        <v>9.4572000000000003</v>
      </c>
      <c r="Q55">
        <v>54.795591687600002</v>
      </c>
      <c r="R55">
        <v>194.64912830700001</v>
      </c>
      <c r="S55">
        <v>3315.1612605359801</v>
      </c>
    </row>
    <row r="56" spans="1:19" ht="15" x14ac:dyDescent="0.25">
      <c r="A56" t="s">
        <v>184</v>
      </c>
      <c r="B56">
        <v>3309.2009579999999</v>
      </c>
      <c r="C56">
        <v>2138.6873500000002</v>
      </c>
      <c r="D56">
        <v>48.002766000000001</v>
      </c>
      <c r="E56">
        <v>109.82848</v>
      </c>
      <c r="F56">
        <v>262.947022</v>
      </c>
      <c r="G56">
        <v>25.041847000000001</v>
      </c>
      <c r="H56">
        <v>1</v>
      </c>
      <c r="I56">
        <v>19.393998</v>
      </c>
      <c r="J56">
        <v>43.625804000000002</v>
      </c>
      <c r="K56">
        <v>293.896220224194</v>
      </c>
      <c r="L56">
        <v>13.9496037996</v>
      </c>
      <c r="M56">
        <v>31.916156288000099</v>
      </c>
      <c r="N56">
        <v>193.8971340228</v>
      </c>
      <c r="O56">
        <v>44.3641361452</v>
      </c>
      <c r="P56">
        <v>2.3643000000000001</v>
      </c>
      <c r="Q56">
        <v>62.103460395600003</v>
      </c>
      <c r="R56">
        <v>205.93560778200001</v>
      </c>
      <c r="S56">
        <v>4157.6275766573999</v>
      </c>
    </row>
    <row r="57" spans="1:19" ht="15" x14ac:dyDescent="0.25">
      <c r="A57" t="s">
        <v>186</v>
      </c>
      <c r="B57">
        <v>1561.63033</v>
      </c>
      <c r="C57">
        <v>988.769094</v>
      </c>
      <c r="D57">
        <v>1</v>
      </c>
      <c r="E57">
        <v>51.148319000000001</v>
      </c>
      <c r="F57">
        <v>145.32773</v>
      </c>
      <c r="G57">
        <v>10.283842999999999</v>
      </c>
      <c r="H57">
        <v>0</v>
      </c>
      <c r="I57">
        <v>25.460246999999999</v>
      </c>
      <c r="J57">
        <v>31.974913000000001</v>
      </c>
      <c r="K57">
        <v>135.81719611082499</v>
      </c>
      <c r="L57">
        <v>0.29060000000000002</v>
      </c>
      <c r="M57">
        <v>14.8637015014</v>
      </c>
      <c r="N57">
        <v>107.16466810199999</v>
      </c>
      <c r="O57">
        <v>18.218856258799999</v>
      </c>
      <c r="P57">
        <v>0</v>
      </c>
      <c r="Q57">
        <v>81.528802943399995</v>
      </c>
      <c r="R57">
        <v>150.93757681650001</v>
      </c>
      <c r="S57">
        <v>2070.4517317329201</v>
      </c>
    </row>
    <row r="58" spans="1:19" ht="15" x14ac:dyDescent="0.25">
      <c r="A58" t="s">
        <v>187</v>
      </c>
      <c r="B58">
        <v>1956.405477</v>
      </c>
      <c r="C58">
        <v>1096.3764799999999</v>
      </c>
      <c r="D58">
        <v>2.9297569999999999</v>
      </c>
      <c r="E58">
        <v>107.809516</v>
      </c>
      <c r="F58">
        <v>235.46623099999999</v>
      </c>
      <c r="G58">
        <v>14.120647</v>
      </c>
      <c r="H58">
        <v>1</v>
      </c>
      <c r="I58">
        <v>24.367899000000001</v>
      </c>
      <c r="J58">
        <v>22.445008999999999</v>
      </c>
      <c r="K58">
        <v>132.08468216854601</v>
      </c>
      <c r="L58">
        <v>0.85138738420000004</v>
      </c>
      <c r="M58">
        <v>31.3294453496001</v>
      </c>
      <c r="N58">
        <v>173.63279873939999</v>
      </c>
      <c r="O58">
        <v>25.016138225199999</v>
      </c>
      <c r="P58">
        <v>2.3643000000000001</v>
      </c>
      <c r="Q58">
        <v>78.030886177799999</v>
      </c>
      <c r="R58">
        <v>105.9516649845</v>
      </c>
      <c r="S58">
        <v>2505.6667800292398</v>
      </c>
    </row>
    <row r="59" spans="1:19" ht="15" x14ac:dyDescent="0.25">
      <c r="A59" t="s">
        <v>189</v>
      </c>
      <c r="B59">
        <v>3357.8330970000002</v>
      </c>
      <c r="C59">
        <v>2843.8592859999999</v>
      </c>
      <c r="D59">
        <v>28.535328</v>
      </c>
      <c r="E59">
        <v>41.463701</v>
      </c>
      <c r="F59">
        <v>489.30235199999998</v>
      </c>
      <c r="G59">
        <v>62.189447999999999</v>
      </c>
      <c r="H59">
        <v>0</v>
      </c>
      <c r="I59">
        <v>24.265156999999999</v>
      </c>
      <c r="J59">
        <v>57.894322000000003</v>
      </c>
      <c r="K59">
        <v>517.50236704657004</v>
      </c>
      <c r="L59">
        <v>8.2923663168000008</v>
      </c>
      <c r="M59">
        <v>12.049351510599999</v>
      </c>
      <c r="N59">
        <v>360.81155436479798</v>
      </c>
      <c r="O59">
        <v>110.1748260768</v>
      </c>
      <c r="P59">
        <v>0</v>
      </c>
      <c r="Q59">
        <v>77.701885745400006</v>
      </c>
      <c r="R59">
        <v>273.29014700099998</v>
      </c>
      <c r="S59">
        <v>4717.6555950619704</v>
      </c>
    </row>
    <row r="60" spans="1:19" ht="15" x14ac:dyDescent="0.25">
      <c r="A60" t="s">
        <v>190</v>
      </c>
      <c r="B60">
        <v>2058.9375059999902</v>
      </c>
      <c r="C60">
        <v>1000.840787</v>
      </c>
      <c r="D60">
        <v>34.624352000000002</v>
      </c>
      <c r="E60">
        <v>47.376804</v>
      </c>
      <c r="F60">
        <v>206.049091</v>
      </c>
      <c r="G60">
        <v>29.795337</v>
      </c>
      <c r="H60">
        <v>0</v>
      </c>
      <c r="I60">
        <v>7.3809459999999998</v>
      </c>
      <c r="J60">
        <v>36.821173999999999</v>
      </c>
      <c r="K60">
        <v>105.17162151014701</v>
      </c>
      <c r="L60">
        <v>10.0618366912</v>
      </c>
      <c r="M60">
        <v>13.767699242400001</v>
      </c>
      <c r="N60">
        <v>151.94059970340001</v>
      </c>
      <c r="O60">
        <v>52.7854190292</v>
      </c>
      <c r="P60">
        <v>0</v>
      </c>
      <c r="Q60">
        <v>23.635265281199999</v>
      </c>
      <c r="R60">
        <v>173.814351867</v>
      </c>
      <c r="S60">
        <v>2590.1142993245398</v>
      </c>
    </row>
    <row r="61" spans="1:19" ht="15" x14ac:dyDescent="0.25">
      <c r="A61" t="s">
        <v>191</v>
      </c>
      <c r="B61">
        <v>1597.5108</v>
      </c>
      <c r="C61">
        <v>930.42993799999999</v>
      </c>
      <c r="D61">
        <v>6.9399259999999998</v>
      </c>
      <c r="E61">
        <v>46.030045000000001</v>
      </c>
      <c r="F61">
        <v>144.817859</v>
      </c>
      <c r="G61">
        <v>24.419564999999999</v>
      </c>
      <c r="H61">
        <v>1</v>
      </c>
      <c r="I61">
        <v>19</v>
      </c>
      <c r="J61">
        <v>21.280754000000002</v>
      </c>
      <c r="K61">
        <v>117.20315750143</v>
      </c>
      <c r="L61">
        <v>2.0167424956</v>
      </c>
      <c r="M61">
        <v>13.376331077</v>
      </c>
      <c r="N61">
        <v>106.7886892266</v>
      </c>
      <c r="O61">
        <v>43.261701354000003</v>
      </c>
      <c r="P61">
        <v>2.3643000000000001</v>
      </c>
      <c r="Q61">
        <v>60.841799999999999</v>
      </c>
      <c r="R61">
        <v>100.455799257</v>
      </c>
      <c r="S61">
        <v>2043.81932091163</v>
      </c>
    </row>
    <row r="62" spans="1:19" ht="15" x14ac:dyDescent="0.25">
      <c r="A62" t="s">
        <v>193</v>
      </c>
      <c r="B62">
        <v>1061.049968</v>
      </c>
      <c r="C62">
        <v>44.224108000000001</v>
      </c>
      <c r="D62">
        <v>4.8117640000000002</v>
      </c>
      <c r="E62">
        <v>19.781686000000001</v>
      </c>
      <c r="F62">
        <v>82.030806999999996</v>
      </c>
      <c r="G62">
        <v>13.775622</v>
      </c>
      <c r="H62">
        <v>2</v>
      </c>
      <c r="I62">
        <v>0.5</v>
      </c>
      <c r="J62">
        <v>12.174702</v>
      </c>
      <c r="K62">
        <v>0.41525550458472599</v>
      </c>
      <c r="L62">
        <v>1.3982986183999999</v>
      </c>
      <c r="M62">
        <v>5.7485579515999996</v>
      </c>
      <c r="N62">
        <v>60.489517081800102</v>
      </c>
      <c r="O62">
        <v>24.404891935199998</v>
      </c>
      <c r="P62">
        <v>4.7286000000000001</v>
      </c>
      <c r="Q62">
        <v>1.6011</v>
      </c>
      <c r="R62">
        <v>57.470680790999999</v>
      </c>
      <c r="S62">
        <v>1217.30686988259</v>
      </c>
    </row>
    <row r="63" spans="1:19" ht="15" x14ac:dyDescent="0.25">
      <c r="A63" t="s">
        <v>194</v>
      </c>
      <c r="B63">
        <v>3723.16537499999</v>
      </c>
      <c r="C63">
        <v>2774.2377750000001</v>
      </c>
      <c r="D63">
        <v>538.86957500000005</v>
      </c>
      <c r="E63">
        <v>50.805905000000003</v>
      </c>
      <c r="F63">
        <v>386.61659900000001</v>
      </c>
      <c r="G63">
        <v>39.374524999999998</v>
      </c>
      <c r="H63">
        <v>1</v>
      </c>
      <c r="I63">
        <v>46.165818000000002</v>
      </c>
      <c r="J63">
        <v>62.190603000000003</v>
      </c>
      <c r="K63">
        <v>440.96634727547001</v>
      </c>
      <c r="L63">
        <v>156.59549849499999</v>
      </c>
      <c r="M63">
        <v>14.764195993</v>
      </c>
      <c r="N63">
        <v>285.09108010260002</v>
      </c>
      <c r="O63">
        <v>69.755908489999996</v>
      </c>
      <c r="P63">
        <v>2.3643000000000001</v>
      </c>
      <c r="Q63">
        <v>147.83218239959999</v>
      </c>
      <c r="R63">
        <v>293.57074146150001</v>
      </c>
      <c r="S63">
        <v>5134.1056292171597</v>
      </c>
    </row>
    <row r="64" spans="1:19" ht="15" x14ac:dyDescent="0.25">
      <c r="A64" t="s">
        <v>195</v>
      </c>
      <c r="B64">
        <v>2386.0138889999998</v>
      </c>
      <c r="C64">
        <v>975.98967700000003</v>
      </c>
      <c r="D64">
        <v>13.217565</v>
      </c>
      <c r="E64">
        <v>75.288126000000005</v>
      </c>
      <c r="F64">
        <v>170.565291</v>
      </c>
      <c r="G64">
        <v>15.339603</v>
      </c>
      <c r="H64">
        <v>2</v>
      </c>
      <c r="I64">
        <v>22.111722</v>
      </c>
      <c r="J64">
        <v>34.560825000000001</v>
      </c>
      <c r="K64">
        <v>85.981337483144898</v>
      </c>
      <c r="L64">
        <v>3.8410243890000002</v>
      </c>
      <c r="M64">
        <v>21.878729415599999</v>
      </c>
      <c r="N64">
        <v>125.77484558339999</v>
      </c>
      <c r="O64">
        <v>27.1756406748</v>
      </c>
      <c r="P64">
        <v>4.7286000000000001</v>
      </c>
      <c r="Q64">
        <v>70.806156188399996</v>
      </c>
      <c r="R64">
        <v>163.14437441250001</v>
      </c>
      <c r="S64">
        <v>2889.34459714684</v>
      </c>
    </row>
    <row r="65" spans="1:19" ht="15" x14ac:dyDescent="0.25">
      <c r="A65" t="s">
        <v>197</v>
      </c>
      <c r="B65">
        <v>9258.6302049999904</v>
      </c>
      <c r="C65">
        <v>8929.4670470000401</v>
      </c>
      <c r="D65">
        <v>466.71386799999999</v>
      </c>
      <c r="E65">
        <v>386.03292299999998</v>
      </c>
      <c r="F65">
        <v>977.58491500000105</v>
      </c>
      <c r="G65">
        <v>92.463685999999996</v>
      </c>
      <c r="H65">
        <v>7</v>
      </c>
      <c r="I65">
        <v>67.895663999999996</v>
      </c>
      <c r="J65">
        <v>137.65684899999999</v>
      </c>
      <c r="K65">
        <v>1839.6711503480101</v>
      </c>
      <c r="L65">
        <v>135.62705004079999</v>
      </c>
      <c r="M65">
        <v>112.18116742380001</v>
      </c>
      <c r="N65">
        <v>720.87111632099095</v>
      </c>
      <c r="O65">
        <v>163.80866611760001</v>
      </c>
      <c r="P65">
        <v>16.5501</v>
      </c>
      <c r="Q65">
        <v>217.41549526079999</v>
      </c>
      <c r="R65">
        <v>649.80915570450099</v>
      </c>
      <c r="S65">
        <v>13114.5641062165</v>
      </c>
    </row>
    <row r="66" spans="1:19" ht="15" x14ac:dyDescent="0.25">
      <c r="A66" t="s">
        <v>199</v>
      </c>
      <c r="B66">
        <v>1712.31451700001</v>
      </c>
      <c r="C66">
        <v>500.88319899999999</v>
      </c>
      <c r="D66">
        <v>8.3114919999999994</v>
      </c>
      <c r="E66">
        <v>27.998061</v>
      </c>
      <c r="F66">
        <v>182.561148</v>
      </c>
      <c r="G66">
        <v>38.048192999999998</v>
      </c>
      <c r="H66">
        <v>0.76424999999999998</v>
      </c>
      <c r="I66">
        <v>15.816160999999999</v>
      </c>
      <c r="J66">
        <v>18.521493</v>
      </c>
      <c r="K66">
        <v>32.169761672155602</v>
      </c>
      <c r="L66">
        <v>2.4153195751999998</v>
      </c>
      <c r="M66">
        <v>8.1362365265999994</v>
      </c>
      <c r="N66">
        <v>134.62059053519999</v>
      </c>
      <c r="O66">
        <v>67.406178718800007</v>
      </c>
      <c r="P66">
        <v>1.8069162750000001</v>
      </c>
      <c r="Q66">
        <v>50.646510754200001</v>
      </c>
      <c r="R66">
        <v>87.430707706500002</v>
      </c>
      <c r="S66">
        <v>2096.9467387636601</v>
      </c>
    </row>
    <row r="67" spans="1:19" ht="15" x14ac:dyDescent="0.25">
      <c r="A67" t="s">
        <v>201</v>
      </c>
      <c r="B67">
        <v>2049.1491219999998</v>
      </c>
      <c r="C67">
        <v>916.62072799999896</v>
      </c>
      <c r="D67">
        <v>5</v>
      </c>
      <c r="E67">
        <v>73.328792000000007</v>
      </c>
      <c r="F67">
        <v>160.34429399999999</v>
      </c>
      <c r="G67">
        <v>24.214631000000001</v>
      </c>
      <c r="H67">
        <v>2</v>
      </c>
      <c r="I67">
        <v>9.5179329999999993</v>
      </c>
      <c r="J67">
        <v>35.773581999999998</v>
      </c>
      <c r="K67">
        <v>88.565756154979198</v>
      </c>
      <c r="L67">
        <v>1.4530000000000001</v>
      </c>
      <c r="M67">
        <v>21.309346955199999</v>
      </c>
      <c r="N67">
        <v>118.2378823956</v>
      </c>
      <c r="O67">
        <v>42.898640279600002</v>
      </c>
      <c r="P67">
        <v>4.7286000000000001</v>
      </c>
      <c r="Q67">
        <v>30.478325052599999</v>
      </c>
      <c r="R67">
        <v>168.86919383099999</v>
      </c>
      <c r="S67">
        <v>2525.6898666689799</v>
      </c>
    </row>
    <row r="68" spans="1:19" ht="15" x14ac:dyDescent="0.25">
      <c r="A68" t="s">
        <v>203</v>
      </c>
      <c r="B68">
        <v>1240.986314</v>
      </c>
      <c r="C68">
        <v>248.112784</v>
      </c>
      <c r="D68">
        <v>0</v>
      </c>
      <c r="E68">
        <v>37.253583999999996</v>
      </c>
      <c r="F68">
        <v>81.879633999999996</v>
      </c>
      <c r="G68">
        <v>6</v>
      </c>
      <c r="H68">
        <v>0.20951600000000001</v>
      </c>
      <c r="I68">
        <v>17.988029999999998</v>
      </c>
      <c r="J68">
        <v>12.562737</v>
      </c>
      <c r="K68">
        <v>10.711491912097401</v>
      </c>
      <c r="L68">
        <v>0</v>
      </c>
      <c r="M68">
        <v>10.8258915104</v>
      </c>
      <c r="N68">
        <v>60.378042111600102</v>
      </c>
      <c r="O68">
        <v>10.6296</v>
      </c>
      <c r="P68">
        <v>0.49535867880000001</v>
      </c>
      <c r="Q68">
        <v>57.601269666</v>
      </c>
      <c r="R68">
        <v>59.302400008500001</v>
      </c>
      <c r="S68">
        <v>1450.9303678874001</v>
      </c>
    </row>
    <row r="69" spans="1:19" ht="15" x14ac:dyDescent="0.25">
      <c r="A69" t="s">
        <v>205</v>
      </c>
      <c r="B69">
        <v>1306.527572</v>
      </c>
      <c r="C69">
        <v>1272.960924</v>
      </c>
      <c r="D69">
        <v>0</v>
      </c>
      <c r="E69">
        <v>23.884243000000001</v>
      </c>
      <c r="F69">
        <v>124.958119</v>
      </c>
      <c r="G69">
        <v>5.3310000000000004</v>
      </c>
      <c r="H69">
        <v>2</v>
      </c>
      <c r="I69">
        <v>12.610806</v>
      </c>
      <c r="J69">
        <v>13.565671</v>
      </c>
      <c r="K69">
        <v>262.98038253331998</v>
      </c>
      <c r="L69">
        <v>0</v>
      </c>
      <c r="M69">
        <v>6.9407610157999997</v>
      </c>
      <c r="N69">
        <v>92.144116950599894</v>
      </c>
      <c r="O69">
        <v>9.4443996000000006</v>
      </c>
      <c r="P69">
        <v>4.7286000000000001</v>
      </c>
      <c r="Q69">
        <v>40.382322973199997</v>
      </c>
      <c r="R69">
        <v>64.036749955499999</v>
      </c>
      <c r="S69">
        <v>1787.18490502842</v>
      </c>
    </row>
    <row r="70" spans="1:19" ht="15" x14ac:dyDescent="0.25">
      <c r="A70" t="s">
        <v>207</v>
      </c>
      <c r="B70">
        <v>2342.2152879999899</v>
      </c>
      <c r="C70">
        <v>1026.7457489999999</v>
      </c>
      <c r="D70">
        <v>0</v>
      </c>
      <c r="E70">
        <v>105.61348599999999</v>
      </c>
      <c r="F70">
        <v>188.28493</v>
      </c>
      <c r="G70">
        <v>2.4127420000000002</v>
      </c>
      <c r="H70">
        <v>1</v>
      </c>
      <c r="I70">
        <v>37.289406999999997</v>
      </c>
      <c r="J70">
        <v>37.832161999999997</v>
      </c>
      <c r="K70">
        <v>97.508782827579196</v>
      </c>
      <c r="L70">
        <v>0</v>
      </c>
      <c r="M70">
        <v>30.6912790316001</v>
      </c>
      <c r="N70">
        <v>138.841307382</v>
      </c>
      <c r="O70">
        <v>4.2744137271999998</v>
      </c>
      <c r="P70">
        <v>2.3643000000000001</v>
      </c>
      <c r="Q70">
        <v>119.4081390954</v>
      </c>
      <c r="R70">
        <v>178.58672072100001</v>
      </c>
      <c r="S70">
        <v>2913.8902307847702</v>
      </c>
    </row>
    <row r="71" spans="1:19" ht="15" x14ac:dyDescent="0.25">
      <c r="A71" t="s">
        <v>209</v>
      </c>
      <c r="B71">
        <v>2923.2275730000101</v>
      </c>
      <c r="C71">
        <v>1101.600954</v>
      </c>
      <c r="D71">
        <v>41.198411999999998</v>
      </c>
      <c r="E71">
        <v>42.706707000000002</v>
      </c>
      <c r="F71">
        <v>364.46292399999999</v>
      </c>
      <c r="G71">
        <v>41.41489</v>
      </c>
      <c r="H71">
        <v>3.3427099999999998</v>
      </c>
      <c r="I71">
        <v>22.061623000000001</v>
      </c>
      <c r="J71">
        <v>71.865742999999995</v>
      </c>
      <c r="K71">
        <v>91.2258425155064</v>
      </c>
      <c r="L71">
        <v>11.972258527199999</v>
      </c>
      <c r="M71">
        <v>12.4105690542</v>
      </c>
      <c r="N71">
        <v>268.75496015760098</v>
      </c>
      <c r="O71">
        <v>73.370619124000001</v>
      </c>
      <c r="P71">
        <v>7.9031692529999997</v>
      </c>
      <c r="Q71">
        <v>70.645729170600006</v>
      </c>
      <c r="R71">
        <v>339.2422398315</v>
      </c>
      <c r="S71">
        <v>3798.7529606336102</v>
      </c>
    </row>
    <row r="72" spans="1:19" ht="15" x14ac:dyDescent="0.25">
      <c r="A72" t="s">
        <v>211</v>
      </c>
      <c r="B72">
        <v>1740.0321750000001</v>
      </c>
      <c r="C72">
        <v>933.56413699999803</v>
      </c>
      <c r="D72">
        <v>15.756012999999999</v>
      </c>
      <c r="E72">
        <v>67.712569000000002</v>
      </c>
      <c r="F72">
        <v>214.53667300000001</v>
      </c>
      <c r="G72">
        <v>12.229748000000001</v>
      </c>
      <c r="H72">
        <v>0</v>
      </c>
      <c r="I72">
        <v>23.033687</v>
      </c>
      <c r="J72">
        <v>36.848745999999998</v>
      </c>
      <c r="K72">
        <v>108.80576348971699</v>
      </c>
      <c r="L72">
        <v>4.5786973778000002</v>
      </c>
      <c r="M72">
        <v>19.677272551400002</v>
      </c>
      <c r="N72">
        <v>158.1993426702</v>
      </c>
      <c r="O72">
        <v>21.6662215568</v>
      </c>
      <c r="P72">
        <v>0</v>
      </c>
      <c r="Q72">
        <v>73.758472511400001</v>
      </c>
      <c r="R72">
        <v>173.94450549300001</v>
      </c>
      <c r="S72">
        <v>2300.6624506503199</v>
      </c>
    </row>
    <row r="73" spans="1:19" ht="15" x14ac:dyDescent="0.25">
      <c r="A73" t="s">
        <v>213</v>
      </c>
      <c r="B73">
        <v>7622.3903950000104</v>
      </c>
      <c r="C73">
        <v>2854.5816610000002</v>
      </c>
      <c r="D73">
        <v>170.724175</v>
      </c>
      <c r="E73">
        <v>200.095349</v>
      </c>
      <c r="F73">
        <v>667.85979799999996</v>
      </c>
      <c r="G73">
        <v>95.943799999999996</v>
      </c>
      <c r="H73">
        <v>7</v>
      </c>
      <c r="I73">
        <v>57.727333000000002</v>
      </c>
      <c r="J73">
        <v>153.37392700000001</v>
      </c>
      <c r="K73">
        <v>232.004601751552</v>
      </c>
      <c r="L73">
        <v>49.612445254999898</v>
      </c>
      <c r="M73">
        <v>58.147708419399898</v>
      </c>
      <c r="N73">
        <v>492.47981504519498</v>
      </c>
      <c r="O73">
        <v>169.97403607999999</v>
      </c>
      <c r="P73">
        <v>16.5501</v>
      </c>
      <c r="Q73">
        <v>184.8544657326</v>
      </c>
      <c r="R73">
        <v>724.00162240350096</v>
      </c>
      <c r="S73">
        <v>9550.0151896872594</v>
      </c>
    </row>
    <row r="74" spans="1:19" ht="15" x14ac:dyDescent="0.25">
      <c r="A74" t="s">
        <v>214</v>
      </c>
      <c r="B74">
        <v>4340.7013670000197</v>
      </c>
      <c r="C74">
        <v>1262.5277619999999</v>
      </c>
      <c r="D74">
        <v>183.56110799999999</v>
      </c>
      <c r="E74">
        <v>62.300386000000003</v>
      </c>
      <c r="F74">
        <v>452.20248500000002</v>
      </c>
      <c r="G74">
        <v>48.361109999999996</v>
      </c>
      <c r="H74">
        <v>3.2931029999999999</v>
      </c>
      <c r="I74">
        <v>25.338889000000002</v>
      </c>
      <c r="J74">
        <v>101.816666</v>
      </c>
      <c r="K74">
        <v>79.542706404650502</v>
      </c>
      <c r="L74">
        <v>53.342857984799899</v>
      </c>
      <c r="M74">
        <v>18.1044921716</v>
      </c>
      <c r="N74">
        <v>333.454112438999</v>
      </c>
      <c r="O74">
        <v>85.676542475999995</v>
      </c>
      <c r="P74">
        <v>7.7858834228999996</v>
      </c>
      <c r="Q74">
        <v>81.140190355800001</v>
      </c>
      <c r="R74">
        <v>480.625571853</v>
      </c>
      <c r="S74">
        <v>5480.3737241077697</v>
      </c>
    </row>
    <row r="75" spans="1:19" ht="15" x14ac:dyDescent="0.25">
      <c r="A75" t="s">
        <v>215</v>
      </c>
      <c r="B75">
        <v>6148.4238160000004</v>
      </c>
      <c r="C75">
        <v>3162.3898709999999</v>
      </c>
      <c r="D75">
        <v>33.238342000000003</v>
      </c>
      <c r="E75">
        <v>203.50173000000001</v>
      </c>
      <c r="F75">
        <v>516.72828200000004</v>
      </c>
      <c r="G75">
        <v>78.939628999999996</v>
      </c>
      <c r="H75">
        <v>14.66061</v>
      </c>
      <c r="I75">
        <v>62.581910000000001</v>
      </c>
      <c r="J75">
        <v>133.34173899999999</v>
      </c>
      <c r="K75">
        <v>355.28989398294402</v>
      </c>
      <c r="L75">
        <v>9.6590621851999998</v>
      </c>
      <c r="M75">
        <v>59.137602737999899</v>
      </c>
      <c r="N75">
        <v>381.035435146797</v>
      </c>
      <c r="O75">
        <v>139.84944673640001</v>
      </c>
      <c r="P75">
        <v>34.662080222999997</v>
      </c>
      <c r="Q75">
        <v>200.39979220199999</v>
      </c>
      <c r="R75">
        <v>629.43967894950094</v>
      </c>
      <c r="S75">
        <v>7957.8968081638504</v>
      </c>
    </row>
    <row r="76" spans="1:19" ht="15" x14ac:dyDescent="0.25">
      <c r="A76" t="s">
        <v>217</v>
      </c>
      <c r="B76">
        <v>5007.0318719999996</v>
      </c>
      <c r="C76">
        <v>925.10839299999896</v>
      </c>
      <c r="D76">
        <v>78.074318000000005</v>
      </c>
      <c r="E76">
        <v>67.744152999999997</v>
      </c>
      <c r="F76">
        <v>504.52218800000003</v>
      </c>
      <c r="G76">
        <v>37.84064</v>
      </c>
      <c r="H76">
        <v>5.4708860000000001</v>
      </c>
      <c r="I76">
        <v>23.905822000000001</v>
      </c>
      <c r="J76">
        <v>86.755409999999998</v>
      </c>
      <c r="K76">
        <v>36.8217481667035</v>
      </c>
      <c r="L76">
        <v>22.6883968108</v>
      </c>
      <c r="M76">
        <v>19.686450861800001</v>
      </c>
      <c r="N76">
        <v>372.034661431198</v>
      </c>
      <c r="O76">
        <v>67.038477823999997</v>
      </c>
      <c r="P76">
        <v>12.9348157698</v>
      </c>
      <c r="Q76">
        <v>76.551223208400003</v>
      </c>
      <c r="R76">
        <v>409.52891290500003</v>
      </c>
      <c r="S76">
        <v>6024.3165589777</v>
      </c>
    </row>
    <row r="77" spans="1:19" ht="15" x14ac:dyDescent="0.25">
      <c r="A77" t="s">
        <v>218</v>
      </c>
      <c r="B77">
        <v>3440.1135920000002</v>
      </c>
      <c r="C77">
        <v>3312.7855850000001</v>
      </c>
      <c r="D77">
        <v>11.446126</v>
      </c>
      <c r="E77">
        <v>210.93289799999999</v>
      </c>
      <c r="F77">
        <v>404.268576</v>
      </c>
      <c r="G77">
        <v>57.523784999999997</v>
      </c>
      <c r="H77">
        <v>1.7309939999999999</v>
      </c>
      <c r="I77">
        <v>14.490054000000001</v>
      </c>
      <c r="J77">
        <v>52.753568999999999</v>
      </c>
      <c r="K77">
        <v>684.25271892985302</v>
      </c>
      <c r="L77">
        <v>3.3262442156000001</v>
      </c>
      <c r="M77">
        <v>61.2971001587999</v>
      </c>
      <c r="N77">
        <v>298.10764794239998</v>
      </c>
      <c r="O77">
        <v>101.90913750599999</v>
      </c>
      <c r="P77">
        <v>4.0925891141999999</v>
      </c>
      <c r="Q77">
        <v>46.400050918799998</v>
      </c>
      <c r="R77">
        <v>249.02322246450001</v>
      </c>
      <c r="S77">
        <v>4888.5223032501499</v>
      </c>
    </row>
    <row r="78" spans="1:19" ht="15" x14ac:dyDescent="0.25">
      <c r="A78" t="s">
        <v>219</v>
      </c>
      <c r="B78">
        <v>544.298857</v>
      </c>
      <c r="C78">
        <v>522.49431800000002</v>
      </c>
      <c r="D78">
        <v>40.437893000000003</v>
      </c>
      <c r="E78">
        <v>4.9944750000000004</v>
      </c>
      <c r="F78">
        <v>77.492538999999994</v>
      </c>
      <c r="G78">
        <v>10.525629</v>
      </c>
      <c r="H78">
        <v>0</v>
      </c>
      <c r="I78">
        <v>1.9482759999999999</v>
      </c>
      <c r="J78">
        <v>7.1057980000000001</v>
      </c>
      <c r="K78">
        <v>107.505502448081</v>
      </c>
      <c r="L78">
        <v>11.7512517058</v>
      </c>
      <c r="M78">
        <v>1.4513944350000001</v>
      </c>
      <c r="N78">
        <v>57.142998258600102</v>
      </c>
      <c r="O78">
        <v>18.647204336400002</v>
      </c>
      <c r="P78">
        <v>0</v>
      </c>
      <c r="Q78">
        <v>6.2387694072000004</v>
      </c>
      <c r="R78">
        <v>33.542919458999997</v>
      </c>
      <c r="S78">
        <v>780.57889705008097</v>
      </c>
    </row>
    <row r="79" spans="1:19" ht="15" x14ac:dyDescent="0.25">
      <c r="A79" t="s">
        <v>220</v>
      </c>
      <c r="B79">
        <v>3487.7136780000101</v>
      </c>
      <c r="C79">
        <v>3287.4324810000098</v>
      </c>
      <c r="D79">
        <v>1</v>
      </c>
      <c r="E79">
        <v>64.031509999999997</v>
      </c>
      <c r="F79">
        <v>495.93254000000002</v>
      </c>
      <c r="G79">
        <v>48.523296999999999</v>
      </c>
      <c r="H79">
        <v>0</v>
      </c>
      <c r="I79">
        <v>75.368121000000002</v>
      </c>
      <c r="J79">
        <v>76.389779000000004</v>
      </c>
      <c r="K79">
        <v>679.17984784360101</v>
      </c>
      <c r="L79">
        <v>0.29060000000000002</v>
      </c>
      <c r="M79">
        <v>18.607556806000002</v>
      </c>
      <c r="N79">
        <v>365.70065499599798</v>
      </c>
      <c r="O79">
        <v>85.963872965199997</v>
      </c>
      <c r="P79">
        <v>0</v>
      </c>
      <c r="Q79">
        <v>241.34379706620001</v>
      </c>
      <c r="R79">
        <v>360.59795176950001</v>
      </c>
      <c r="S79">
        <v>5239.3979594465</v>
      </c>
    </row>
    <row r="80" spans="1:19" ht="15" x14ac:dyDescent="0.25">
      <c r="A80" t="s">
        <v>222</v>
      </c>
      <c r="B80">
        <v>2038.4077830000001</v>
      </c>
      <c r="C80">
        <v>630.31194600000094</v>
      </c>
      <c r="D80">
        <v>17.971966999999999</v>
      </c>
      <c r="E80">
        <v>57.287815000000002</v>
      </c>
      <c r="F80">
        <v>237.00430299999999</v>
      </c>
      <c r="G80">
        <v>25.454537999999999</v>
      </c>
      <c r="H80">
        <v>6.0071159999999999</v>
      </c>
      <c r="I80">
        <v>5.6328880000000003</v>
      </c>
      <c r="J80">
        <v>34.824404000000001</v>
      </c>
      <c r="K80">
        <v>42.547341339856203</v>
      </c>
      <c r="L80">
        <v>5.2226536102000001</v>
      </c>
      <c r="M80">
        <v>16.647839039000001</v>
      </c>
      <c r="N80">
        <v>174.76697303220001</v>
      </c>
      <c r="O80">
        <v>45.095259520799999</v>
      </c>
      <c r="P80">
        <v>14.2026243588</v>
      </c>
      <c r="Q80">
        <v>18.0376339536</v>
      </c>
      <c r="R80">
        <v>164.38859908200001</v>
      </c>
      <c r="S80">
        <v>2519.3167069364599</v>
      </c>
    </row>
    <row r="81" spans="1:19" ht="15" x14ac:dyDescent="0.25">
      <c r="A81" t="s">
        <v>224</v>
      </c>
      <c r="B81">
        <v>5749.0275030000003</v>
      </c>
      <c r="C81">
        <v>5482.07469700001</v>
      </c>
      <c r="D81">
        <v>398.94025299999998</v>
      </c>
      <c r="E81">
        <v>93.447856000000002</v>
      </c>
      <c r="F81">
        <v>730.44102499999997</v>
      </c>
      <c r="G81">
        <v>94.519302999999994</v>
      </c>
      <c r="H81">
        <v>9.3582990000000006</v>
      </c>
      <c r="I81">
        <v>49.565623000000002</v>
      </c>
      <c r="J81">
        <v>113.509581</v>
      </c>
      <c r="K81">
        <v>1132.59045777966</v>
      </c>
      <c r="L81">
        <v>115.9320375218</v>
      </c>
      <c r="M81">
        <v>27.155946953600001</v>
      </c>
      <c r="N81">
        <v>538.62721183499502</v>
      </c>
      <c r="O81">
        <v>167.45039719479999</v>
      </c>
      <c r="P81">
        <v>22.1258263257</v>
      </c>
      <c r="Q81">
        <v>158.7190379706</v>
      </c>
      <c r="R81">
        <v>535.82197711050003</v>
      </c>
      <c r="S81">
        <v>8447.4503956916597</v>
      </c>
    </row>
    <row r="82" spans="1:19" ht="15" x14ac:dyDescent="0.25">
      <c r="A82" t="s">
        <v>225</v>
      </c>
      <c r="B82">
        <v>4159.85582599999</v>
      </c>
      <c r="C82">
        <v>428.50086800000003</v>
      </c>
      <c r="D82">
        <v>63.982143000000001</v>
      </c>
      <c r="E82">
        <v>52.929371000000003</v>
      </c>
      <c r="F82">
        <v>362.500046</v>
      </c>
      <c r="G82">
        <v>34.495508999999998</v>
      </c>
      <c r="H82">
        <v>1.5</v>
      </c>
      <c r="I82">
        <v>22.585993999999999</v>
      </c>
      <c r="J82">
        <v>75.292998999999995</v>
      </c>
      <c r="K82">
        <v>9.6120785805070899</v>
      </c>
      <c r="L82">
        <v>18.593210755800001</v>
      </c>
      <c r="M82">
        <v>15.3812752126</v>
      </c>
      <c r="N82">
        <v>267.30753392039998</v>
      </c>
      <c r="O82">
        <v>61.112243744399997</v>
      </c>
      <c r="P82">
        <v>3.5464500000000001</v>
      </c>
      <c r="Q82">
        <v>72.324869986799996</v>
      </c>
      <c r="R82">
        <v>355.42060177949998</v>
      </c>
      <c r="S82">
        <v>4963.1540899800002</v>
      </c>
    </row>
    <row r="83" spans="1:19" ht="15" x14ac:dyDescent="0.25">
      <c r="A83" t="s">
        <v>226</v>
      </c>
      <c r="B83">
        <v>1592.9218350000001</v>
      </c>
      <c r="C83">
        <v>78.080231999999995</v>
      </c>
      <c r="D83">
        <v>18.727737999999999</v>
      </c>
      <c r="E83">
        <v>10.291667</v>
      </c>
      <c r="F83">
        <v>109.19404</v>
      </c>
      <c r="G83">
        <v>5</v>
      </c>
      <c r="H83">
        <v>1</v>
      </c>
      <c r="I83">
        <v>11</v>
      </c>
      <c r="J83">
        <v>12.538928</v>
      </c>
      <c r="K83">
        <v>0.83121458401306503</v>
      </c>
      <c r="L83">
        <v>5.4422806628</v>
      </c>
      <c r="M83">
        <v>2.9907584302000001</v>
      </c>
      <c r="N83">
        <v>80.519685095999904</v>
      </c>
      <c r="O83">
        <v>8.8580000000000005</v>
      </c>
      <c r="P83">
        <v>2.3643000000000001</v>
      </c>
      <c r="Q83">
        <v>35.224200000000003</v>
      </c>
      <c r="R83">
        <v>59.190009623999998</v>
      </c>
      <c r="S83">
        <v>1788.3422833970101</v>
      </c>
    </row>
    <row r="84" spans="1:19" ht="15" x14ac:dyDescent="0.25">
      <c r="A84" t="s">
        <v>227</v>
      </c>
      <c r="B84">
        <v>3243.4888089999999</v>
      </c>
      <c r="C84">
        <v>3017.8778510000002</v>
      </c>
      <c r="D84">
        <v>14.786891000000001</v>
      </c>
      <c r="E84">
        <v>87.707661999999999</v>
      </c>
      <c r="F84">
        <v>491.72256099999998</v>
      </c>
      <c r="G84">
        <v>57.952216999999997</v>
      </c>
      <c r="H84">
        <v>9.2736730000000005</v>
      </c>
      <c r="I84">
        <v>73.401894999999996</v>
      </c>
      <c r="J84">
        <v>80.432473000000002</v>
      </c>
      <c r="K84">
        <v>622.578892859706</v>
      </c>
      <c r="L84">
        <v>4.2970705245999996</v>
      </c>
      <c r="M84">
        <v>25.487846577199999</v>
      </c>
      <c r="N84">
        <v>362.59621648139802</v>
      </c>
      <c r="O84">
        <v>102.66814763719999</v>
      </c>
      <c r="P84">
        <v>21.9257450739</v>
      </c>
      <c r="Q84">
        <v>235.04754816900001</v>
      </c>
      <c r="R84">
        <v>379.68148879649999</v>
      </c>
      <c r="S84">
        <v>4997.7717651194998</v>
      </c>
    </row>
    <row r="85" spans="1:19" ht="15" x14ac:dyDescent="0.25">
      <c r="A85" t="s">
        <v>229</v>
      </c>
      <c r="B85">
        <v>3373.0965409999799</v>
      </c>
      <c r="C85">
        <v>3193.0516249999901</v>
      </c>
      <c r="D85">
        <v>3</v>
      </c>
      <c r="E85">
        <v>20.287500000000001</v>
      </c>
      <c r="F85">
        <v>436.794250000001</v>
      </c>
      <c r="G85">
        <v>79.581678999999994</v>
      </c>
      <c r="H85">
        <v>1</v>
      </c>
      <c r="I85">
        <v>29.425000000000001</v>
      </c>
      <c r="J85">
        <v>68.349999999999994</v>
      </c>
      <c r="K85">
        <v>659.35069859621296</v>
      </c>
      <c r="L85">
        <v>0.87180000000000002</v>
      </c>
      <c r="M85">
        <v>5.8955475000000002</v>
      </c>
      <c r="N85">
        <v>322.09207995000003</v>
      </c>
      <c r="O85">
        <v>140.98690251639999</v>
      </c>
      <c r="P85">
        <v>2.3643000000000001</v>
      </c>
      <c r="Q85">
        <v>94.224734999999995</v>
      </c>
      <c r="R85">
        <v>322.64617500000003</v>
      </c>
      <c r="S85">
        <v>4921.5287795626</v>
      </c>
    </row>
    <row r="86" spans="1:19" ht="15" x14ac:dyDescent="0.25">
      <c r="A86" t="s">
        <v>230</v>
      </c>
      <c r="B86">
        <v>1568.2947610000001</v>
      </c>
      <c r="C86">
        <v>88.218991000000003</v>
      </c>
      <c r="D86">
        <v>3.419044</v>
      </c>
      <c r="E86">
        <v>17.504294999999999</v>
      </c>
      <c r="F86">
        <v>97.946113999999994</v>
      </c>
      <c r="G86">
        <v>8.5379439999999995</v>
      </c>
      <c r="H86">
        <v>1</v>
      </c>
      <c r="I86">
        <v>3.9606159999999999</v>
      </c>
      <c r="J86">
        <v>13.949961</v>
      </c>
      <c r="K86">
        <v>1.08165705937965</v>
      </c>
      <c r="L86">
        <v>0.99357418639999995</v>
      </c>
      <c r="M86">
        <v>5.0867481269999999</v>
      </c>
      <c r="N86">
        <v>72.225464463600005</v>
      </c>
      <c r="O86">
        <v>15.125821590399999</v>
      </c>
      <c r="P86">
        <v>2.3643000000000001</v>
      </c>
      <c r="Q86">
        <v>12.6826845552</v>
      </c>
      <c r="R86">
        <v>65.850790900500002</v>
      </c>
      <c r="S86">
        <v>1743.70580188248</v>
      </c>
    </row>
    <row r="87" spans="1:19" ht="15" x14ac:dyDescent="0.25">
      <c r="A87" t="s">
        <v>231</v>
      </c>
      <c r="B87">
        <v>2225.6009979999999</v>
      </c>
      <c r="C87">
        <v>1151.3129280000001</v>
      </c>
      <c r="D87">
        <v>6.3784929999999997</v>
      </c>
      <c r="E87">
        <v>61.172172000000003</v>
      </c>
      <c r="F87">
        <v>244.72366199999999</v>
      </c>
      <c r="G87">
        <v>23.186613999999999</v>
      </c>
      <c r="H87">
        <v>3.0172750000000002</v>
      </c>
      <c r="I87">
        <v>8.1330530000000003</v>
      </c>
      <c r="J87">
        <v>27.785578999999998</v>
      </c>
      <c r="K87">
        <v>128.10956091188999</v>
      </c>
      <c r="L87">
        <v>1.8535900658</v>
      </c>
      <c r="M87">
        <v>17.776633183200001</v>
      </c>
      <c r="N87">
        <v>180.4592283588</v>
      </c>
      <c r="O87">
        <v>41.0774053624</v>
      </c>
      <c r="P87">
        <v>7.1337432825000002</v>
      </c>
      <c r="Q87">
        <v>26.043662316599999</v>
      </c>
      <c r="R87">
        <v>131.16182566949999</v>
      </c>
      <c r="S87">
        <v>2759.2166471506898</v>
      </c>
    </row>
    <row r="88" spans="1:19" ht="15" x14ac:dyDescent="0.25">
      <c r="A88" t="s">
        <v>232</v>
      </c>
      <c r="B88">
        <v>4235.1755540000004</v>
      </c>
      <c r="C88">
        <v>4079.1319229999999</v>
      </c>
      <c r="D88">
        <v>70.050820000000002</v>
      </c>
      <c r="E88">
        <v>156.91904099999999</v>
      </c>
      <c r="F88">
        <v>514.12555499999996</v>
      </c>
      <c r="G88">
        <v>33.865265000000001</v>
      </c>
      <c r="H88">
        <v>6.7905959999999999</v>
      </c>
      <c r="I88">
        <v>35.138117000000001</v>
      </c>
      <c r="J88">
        <v>80.249652999999995</v>
      </c>
      <c r="K88">
        <v>842.74406084662803</v>
      </c>
      <c r="L88">
        <v>20.356768292000002</v>
      </c>
      <c r="M88">
        <v>45.600673314600002</v>
      </c>
      <c r="N88">
        <v>379.116184256998</v>
      </c>
      <c r="O88">
        <v>59.995703474000003</v>
      </c>
      <c r="P88">
        <v>16.055006122799998</v>
      </c>
      <c r="Q88">
        <v>112.5192782574</v>
      </c>
      <c r="R88">
        <v>378.81848698649998</v>
      </c>
      <c r="S88">
        <v>6090.3817155509196</v>
      </c>
    </row>
    <row r="89" spans="1:19" ht="15" x14ac:dyDescent="0.25">
      <c r="A89" t="s">
        <v>234</v>
      </c>
      <c r="B89">
        <v>1369.6984769999999</v>
      </c>
      <c r="C89">
        <v>691.48157300000003</v>
      </c>
      <c r="D89">
        <v>0</v>
      </c>
      <c r="E89">
        <v>19.711877999999999</v>
      </c>
      <c r="F89">
        <v>238.88111499999999</v>
      </c>
      <c r="G89">
        <v>10.69434</v>
      </c>
      <c r="H89">
        <v>0</v>
      </c>
      <c r="I89">
        <v>6.0169810000000004</v>
      </c>
      <c r="J89">
        <v>17.852830000000001</v>
      </c>
      <c r="K89">
        <v>74.510858415780604</v>
      </c>
      <c r="L89">
        <v>0</v>
      </c>
      <c r="M89">
        <v>5.7282717468</v>
      </c>
      <c r="N89">
        <v>176.15093420100001</v>
      </c>
      <c r="O89">
        <v>18.946092744000001</v>
      </c>
      <c r="P89">
        <v>0</v>
      </c>
      <c r="Q89">
        <v>19.267576558199998</v>
      </c>
      <c r="R89">
        <v>84.274284015000006</v>
      </c>
      <c r="S89">
        <v>1748.5764946807799</v>
      </c>
    </row>
    <row r="90" spans="1:19" ht="15" x14ac:dyDescent="0.25">
      <c r="A90" t="s">
        <v>235</v>
      </c>
      <c r="B90">
        <v>3946.56936</v>
      </c>
      <c r="C90">
        <v>3829.1726199999998</v>
      </c>
      <c r="D90">
        <v>78.029413000000005</v>
      </c>
      <c r="E90">
        <v>63.023527000000001</v>
      </c>
      <c r="F90">
        <v>403.41093000000001</v>
      </c>
      <c r="G90">
        <v>36.635258</v>
      </c>
      <c r="H90">
        <v>5.7176470000000004</v>
      </c>
      <c r="I90">
        <v>30.326188999999999</v>
      </c>
      <c r="J90">
        <v>44.717646000000002</v>
      </c>
      <c r="K90">
        <v>791.10275038327904</v>
      </c>
      <c r="L90">
        <v>22.675347417800001</v>
      </c>
      <c r="M90">
        <v>18.3146369462</v>
      </c>
      <c r="N90">
        <v>297.47521978200001</v>
      </c>
      <c r="O90">
        <v>64.903023072799996</v>
      </c>
      <c r="P90">
        <v>13.5182328021</v>
      </c>
      <c r="Q90">
        <v>97.110522415800006</v>
      </c>
      <c r="R90">
        <v>211.08964794299999</v>
      </c>
      <c r="S90">
        <v>5462.7587407629799</v>
      </c>
    </row>
    <row r="91" spans="1:19" ht="15" x14ac:dyDescent="0.25">
      <c r="A91" t="s">
        <v>236</v>
      </c>
      <c r="B91">
        <v>2107.470859</v>
      </c>
      <c r="C91">
        <v>721.20170800000005</v>
      </c>
      <c r="D91">
        <v>10.970936</v>
      </c>
      <c r="E91">
        <v>35.108789999999999</v>
      </c>
      <c r="F91">
        <v>176.101316</v>
      </c>
      <c r="G91">
        <v>8.8459789999999998</v>
      </c>
      <c r="H91">
        <v>0</v>
      </c>
      <c r="I91">
        <v>13.745215999999999</v>
      </c>
      <c r="J91">
        <v>43.155141</v>
      </c>
      <c r="K91">
        <v>52.833510585789398</v>
      </c>
      <c r="L91">
        <v>3.1881540016000001</v>
      </c>
      <c r="M91">
        <v>10.202614373999999</v>
      </c>
      <c r="N91">
        <v>129.8571104184</v>
      </c>
      <c r="O91">
        <v>15.671536396400001</v>
      </c>
      <c r="P91">
        <v>0</v>
      </c>
      <c r="Q91">
        <v>44.014930675199999</v>
      </c>
      <c r="R91">
        <v>203.71384309050001</v>
      </c>
      <c r="S91">
        <v>2566.9525585418901</v>
      </c>
    </row>
    <row r="92" spans="1:19" ht="15" x14ac:dyDescent="0.25">
      <c r="A92" t="s">
        <v>238</v>
      </c>
      <c r="B92">
        <v>4057.45313300001</v>
      </c>
      <c r="C92">
        <v>875.03476499999999</v>
      </c>
      <c r="D92">
        <v>96.362043999999997</v>
      </c>
      <c r="E92">
        <v>43.834752000000002</v>
      </c>
      <c r="F92">
        <v>404.90898499999997</v>
      </c>
      <c r="G92">
        <v>37.936073999999998</v>
      </c>
      <c r="H92">
        <v>2</v>
      </c>
      <c r="I92">
        <v>46.572907999999998</v>
      </c>
      <c r="J92">
        <v>115.581783</v>
      </c>
      <c r="K92">
        <v>41.279300272843102</v>
      </c>
      <c r="L92">
        <v>28.002809986399999</v>
      </c>
      <c r="M92">
        <v>12.7383789312</v>
      </c>
      <c r="N92">
        <v>298.57988553899901</v>
      </c>
      <c r="O92">
        <v>67.207548698400004</v>
      </c>
      <c r="P92">
        <v>4.7286000000000001</v>
      </c>
      <c r="Q92">
        <v>149.1357659976</v>
      </c>
      <c r="R92">
        <v>545.60380665150001</v>
      </c>
      <c r="S92">
        <v>5204.7292290769501</v>
      </c>
    </row>
    <row r="93" spans="1:19" ht="15" x14ac:dyDescent="0.25">
      <c r="A93" t="s">
        <v>239</v>
      </c>
      <c r="B93">
        <v>6043.0631309999999</v>
      </c>
      <c r="C93">
        <v>841.61539200000095</v>
      </c>
      <c r="D93">
        <v>38.730721000000003</v>
      </c>
      <c r="E93">
        <v>110.84589</v>
      </c>
      <c r="F93">
        <v>558.943489</v>
      </c>
      <c r="G93">
        <v>59.673346000000002</v>
      </c>
      <c r="H93">
        <v>0.87</v>
      </c>
      <c r="I93">
        <v>39.763663999999999</v>
      </c>
      <c r="J93">
        <v>94.193333999999993</v>
      </c>
      <c r="K93">
        <v>25.4092163346521</v>
      </c>
      <c r="L93">
        <v>11.2551475226</v>
      </c>
      <c r="M93">
        <v>32.211815634000097</v>
      </c>
      <c r="N93">
        <v>412.16492878859702</v>
      </c>
      <c r="O93">
        <v>105.7172997736</v>
      </c>
      <c r="P93">
        <v>2.0569410000000001</v>
      </c>
      <c r="Q93">
        <v>127.3312048608</v>
      </c>
      <c r="R93">
        <v>444.63963314699998</v>
      </c>
      <c r="S93">
        <v>7203.8493180612504</v>
      </c>
    </row>
    <row r="94" spans="1:19" ht="15" x14ac:dyDescent="0.25">
      <c r="A94" t="s">
        <v>240</v>
      </c>
      <c r="B94">
        <v>4762.0342970000302</v>
      </c>
      <c r="C94">
        <v>1394.5226090000001</v>
      </c>
      <c r="D94">
        <v>88.195053000000001</v>
      </c>
      <c r="E94">
        <v>88.033703000000003</v>
      </c>
      <c r="F94">
        <v>585.94449900000097</v>
      </c>
      <c r="G94">
        <v>43.828707999999999</v>
      </c>
      <c r="H94">
        <v>2</v>
      </c>
      <c r="I94">
        <v>46.842896000000003</v>
      </c>
      <c r="J94">
        <v>87.473825000000005</v>
      </c>
      <c r="K94">
        <v>87.986014483472502</v>
      </c>
      <c r="L94">
        <v>25.629482401800001</v>
      </c>
      <c r="M94">
        <v>25.582594091800001</v>
      </c>
      <c r="N94">
        <v>432.07547356259698</v>
      </c>
      <c r="O94">
        <v>77.646939092799997</v>
      </c>
      <c r="P94">
        <v>4.7286000000000001</v>
      </c>
      <c r="Q94">
        <v>150.0003215712</v>
      </c>
      <c r="R94">
        <v>412.9201909125</v>
      </c>
      <c r="S94">
        <v>5978.6039131161997</v>
      </c>
    </row>
    <row r="95" spans="1:19" ht="15" x14ac:dyDescent="0.25">
      <c r="A95" t="s">
        <v>241</v>
      </c>
      <c r="B95">
        <v>5712.7731640000002</v>
      </c>
      <c r="C95">
        <v>5422.4668019999699</v>
      </c>
      <c r="D95">
        <v>251.09145000000001</v>
      </c>
      <c r="E95">
        <v>105.335446</v>
      </c>
      <c r="F95">
        <v>727.29370400000005</v>
      </c>
      <c r="G95">
        <v>89.684987000000007</v>
      </c>
      <c r="H95">
        <v>6.8677520000000003</v>
      </c>
      <c r="I95">
        <v>71.098258000000001</v>
      </c>
      <c r="J95">
        <v>122.632711</v>
      </c>
      <c r="K95">
        <v>1120.2032660121799</v>
      </c>
      <c r="L95">
        <v>72.967175369999893</v>
      </c>
      <c r="M95">
        <v>30.6104806076</v>
      </c>
      <c r="N95">
        <v>536.30637732959599</v>
      </c>
      <c r="O95">
        <v>158.88592296920001</v>
      </c>
      <c r="P95">
        <v>16.2374260536</v>
      </c>
      <c r="Q95">
        <v>227.6708417676</v>
      </c>
      <c r="R95">
        <v>578.88771227550103</v>
      </c>
      <c r="S95">
        <v>8454.5423663852798</v>
      </c>
    </row>
    <row r="96" spans="1:19" ht="15" x14ac:dyDescent="0.25">
      <c r="A96" t="s">
        <v>242</v>
      </c>
      <c r="B96">
        <v>2876.499131</v>
      </c>
      <c r="C96">
        <v>2760.7065539999999</v>
      </c>
      <c r="D96">
        <v>143.882869</v>
      </c>
      <c r="E96">
        <v>35.518532999999998</v>
      </c>
      <c r="F96">
        <v>514.24077299999999</v>
      </c>
      <c r="G96">
        <v>35.534381000000003</v>
      </c>
      <c r="H96">
        <v>2</v>
      </c>
      <c r="I96">
        <v>23.966481999999999</v>
      </c>
      <c r="J96">
        <v>54.291713999999999</v>
      </c>
      <c r="K96">
        <v>570.19631930564901</v>
      </c>
      <c r="L96">
        <v>41.812361731400003</v>
      </c>
      <c r="M96">
        <v>10.321685689800001</v>
      </c>
      <c r="N96">
        <v>379.20114601019799</v>
      </c>
      <c r="O96">
        <v>62.952709379600002</v>
      </c>
      <c r="P96">
        <v>4.7286000000000001</v>
      </c>
      <c r="Q96">
        <v>76.745468660399993</v>
      </c>
      <c r="R96">
        <v>256.284035937</v>
      </c>
      <c r="S96">
        <v>4278.7414577140398</v>
      </c>
    </row>
    <row r="97" spans="1:19" ht="15" x14ac:dyDescent="0.25">
      <c r="A97" t="s">
        <v>243</v>
      </c>
      <c r="B97">
        <v>3556.9247660000001</v>
      </c>
      <c r="C97">
        <v>1597.912043</v>
      </c>
      <c r="D97">
        <v>32.663186000000003</v>
      </c>
      <c r="E97">
        <v>172.10910899999999</v>
      </c>
      <c r="F97">
        <v>377.04618199999999</v>
      </c>
      <c r="G97">
        <v>30.542448</v>
      </c>
      <c r="H97">
        <v>7.3297759999999998</v>
      </c>
      <c r="I97">
        <v>26.431276</v>
      </c>
      <c r="J97">
        <v>54.276310000000002</v>
      </c>
      <c r="K97">
        <v>155.758744719323</v>
      </c>
      <c r="L97">
        <v>9.4919218516000008</v>
      </c>
      <c r="M97">
        <v>50.014907075399897</v>
      </c>
      <c r="N97">
        <v>278.03385460679999</v>
      </c>
      <c r="O97">
        <v>54.109000876800003</v>
      </c>
      <c r="P97">
        <v>17.329789396799999</v>
      </c>
      <c r="Q97">
        <v>84.638232007200003</v>
      </c>
      <c r="R97">
        <v>256.211321355</v>
      </c>
      <c r="S97">
        <v>4462.5125378889197</v>
      </c>
    </row>
    <row r="98" spans="1:19" ht="15" x14ac:dyDescent="0.25">
      <c r="A98" t="s">
        <v>245</v>
      </c>
      <c r="B98">
        <v>1751.7193139999999</v>
      </c>
      <c r="C98">
        <v>569.060427</v>
      </c>
      <c r="D98">
        <v>5.5790309999999996</v>
      </c>
      <c r="E98">
        <v>45.653849999999998</v>
      </c>
      <c r="F98">
        <v>144.77484699999999</v>
      </c>
      <c r="G98">
        <v>13.83483</v>
      </c>
      <c r="H98">
        <v>0.83891199999999999</v>
      </c>
      <c r="I98">
        <v>16.467949000000001</v>
      </c>
      <c r="J98">
        <v>25.839744</v>
      </c>
      <c r="K98">
        <v>40.127945480319603</v>
      </c>
      <c r="L98">
        <v>1.6212664085999999</v>
      </c>
      <c r="M98">
        <v>13.26700881</v>
      </c>
      <c r="N98">
        <v>106.75697217779999</v>
      </c>
      <c r="O98">
        <v>24.509784828000001</v>
      </c>
      <c r="P98">
        <v>1.9834396416</v>
      </c>
      <c r="Q98">
        <v>52.733666287799998</v>
      </c>
      <c r="R98">
        <v>121.97651155200001</v>
      </c>
      <c r="S98">
        <v>2114.6959091861199</v>
      </c>
    </row>
    <row r="99" spans="1:19" ht="15" x14ac:dyDescent="0.25">
      <c r="A99" t="s">
        <v>247</v>
      </c>
      <c r="B99">
        <v>1105.5427560000001</v>
      </c>
      <c r="C99">
        <v>1075.5682220000001</v>
      </c>
      <c r="D99">
        <v>0</v>
      </c>
      <c r="E99">
        <v>23.975307000000001</v>
      </c>
      <c r="F99">
        <v>165.06602000000001</v>
      </c>
      <c r="G99">
        <v>8.4917820000000006</v>
      </c>
      <c r="H99">
        <v>1</v>
      </c>
      <c r="I99">
        <v>5.2345139999999999</v>
      </c>
      <c r="J99">
        <v>15.056924</v>
      </c>
      <c r="K99">
        <v>222.172729611074</v>
      </c>
      <c r="L99">
        <v>0</v>
      </c>
      <c r="M99">
        <v>6.9672242141999998</v>
      </c>
      <c r="N99">
        <v>121.719683148</v>
      </c>
      <c r="O99">
        <v>15.044040991199999</v>
      </c>
      <c r="P99">
        <v>2.3643000000000001</v>
      </c>
      <c r="Q99">
        <v>16.761960730799998</v>
      </c>
      <c r="R99">
        <v>71.076209742000003</v>
      </c>
      <c r="S99">
        <v>1561.6489044372699</v>
      </c>
    </row>
    <row r="100" spans="1:19" ht="15" x14ac:dyDescent="0.25">
      <c r="A100" t="s">
        <v>248</v>
      </c>
      <c r="B100">
        <v>6107.1904599999998</v>
      </c>
      <c r="C100">
        <v>3586.1710379999899</v>
      </c>
      <c r="D100">
        <v>18.320048</v>
      </c>
      <c r="E100">
        <v>279.178403</v>
      </c>
      <c r="F100">
        <v>863.37829999999894</v>
      </c>
      <c r="G100">
        <v>105.671172</v>
      </c>
      <c r="H100">
        <v>8.4769229999999993</v>
      </c>
      <c r="I100">
        <v>65.281345999999999</v>
      </c>
      <c r="J100">
        <v>131.58147399999999</v>
      </c>
      <c r="K100">
        <v>461.00052151003098</v>
      </c>
      <c r="L100">
        <v>5.3238059487999996</v>
      </c>
      <c r="M100">
        <v>81.129243911799804</v>
      </c>
      <c r="N100">
        <v>636.65515841999104</v>
      </c>
      <c r="O100">
        <v>187.20704831520001</v>
      </c>
      <c r="P100">
        <v>20.0419890489</v>
      </c>
      <c r="Q100">
        <v>209.04392616120001</v>
      </c>
      <c r="R100">
        <v>621.13034801700098</v>
      </c>
      <c r="S100">
        <v>8328.7225013329298</v>
      </c>
    </row>
    <row r="101" spans="1:19" ht="15" x14ac:dyDescent="0.25">
      <c r="A101" t="s">
        <v>249</v>
      </c>
      <c r="B101">
        <v>393.62167299999999</v>
      </c>
      <c r="C101">
        <v>378.61166700000001</v>
      </c>
      <c r="D101">
        <v>0</v>
      </c>
      <c r="E101">
        <v>11.947882</v>
      </c>
      <c r="F101">
        <v>28.938991000000001</v>
      </c>
      <c r="G101">
        <v>4.2222010000000001</v>
      </c>
      <c r="H101">
        <v>0.234212</v>
      </c>
      <c r="I101">
        <v>3</v>
      </c>
      <c r="J101">
        <v>7.5535930000000002</v>
      </c>
      <c r="K101">
        <v>78.220743960845894</v>
      </c>
      <c r="L101">
        <v>0</v>
      </c>
      <c r="M101">
        <v>3.4720545091999999</v>
      </c>
      <c r="N101">
        <v>21.339611963399999</v>
      </c>
      <c r="O101">
        <v>7.4800512915999997</v>
      </c>
      <c r="P101">
        <v>0.55374743159999995</v>
      </c>
      <c r="Q101">
        <v>9.6066000000000003</v>
      </c>
      <c r="R101">
        <v>35.656735756499998</v>
      </c>
      <c r="S101">
        <v>549.95121791314602</v>
      </c>
    </row>
    <row r="102" spans="1:19" ht="15" x14ac:dyDescent="0.25">
      <c r="A102" t="s">
        <v>251</v>
      </c>
      <c r="B102">
        <v>1651.121425</v>
      </c>
      <c r="C102">
        <v>1598.248198</v>
      </c>
      <c r="D102">
        <v>0</v>
      </c>
      <c r="E102">
        <v>48.444533999999997</v>
      </c>
      <c r="F102">
        <v>175.77450200000001</v>
      </c>
      <c r="G102">
        <v>22.110771</v>
      </c>
      <c r="H102">
        <v>0</v>
      </c>
      <c r="I102">
        <v>9.2402569999999997</v>
      </c>
      <c r="J102">
        <v>21.522199000000001</v>
      </c>
      <c r="K102">
        <v>330.196277553286</v>
      </c>
      <c r="L102">
        <v>0</v>
      </c>
      <c r="M102">
        <v>14.077981580399999</v>
      </c>
      <c r="N102">
        <v>129.61611777479999</v>
      </c>
      <c r="O102">
        <v>39.171441903599998</v>
      </c>
      <c r="P102">
        <v>0</v>
      </c>
      <c r="Q102">
        <v>29.589150965399998</v>
      </c>
      <c r="R102">
        <v>101.59554037949999</v>
      </c>
      <c r="S102">
        <v>2295.3679351569899</v>
      </c>
    </row>
    <row r="103" spans="1:19" ht="15" x14ac:dyDescent="0.25">
      <c r="A103" t="s">
        <v>253</v>
      </c>
      <c r="B103">
        <v>2948.5668070000002</v>
      </c>
      <c r="C103">
        <v>1062.103998</v>
      </c>
      <c r="D103">
        <v>210.06231600000001</v>
      </c>
      <c r="E103">
        <v>111.573105</v>
      </c>
      <c r="F103">
        <v>248.47142600000001</v>
      </c>
      <c r="G103">
        <v>10.05475</v>
      </c>
      <c r="H103">
        <v>4</v>
      </c>
      <c r="I103">
        <v>23.237334000000001</v>
      </c>
      <c r="J103">
        <v>35.316375000000001</v>
      </c>
      <c r="K103">
        <v>91.832948833619199</v>
      </c>
      <c r="L103">
        <v>61.044109029599802</v>
      </c>
      <c r="M103">
        <v>32.423144313000002</v>
      </c>
      <c r="N103">
        <v>183.2228295324</v>
      </c>
      <c r="O103">
        <v>17.812995099999998</v>
      </c>
      <c r="P103">
        <v>9.4572000000000003</v>
      </c>
      <c r="Q103">
        <v>74.410590934799998</v>
      </c>
      <c r="R103">
        <v>166.71094818750001</v>
      </c>
      <c r="S103">
        <v>3585.4815729309198</v>
      </c>
    </row>
    <row r="104" spans="1:19" ht="15" x14ac:dyDescent="0.25">
      <c r="A104" t="s">
        <v>254</v>
      </c>
      <c r="B104">
        <v>2012.4725759999999</v>
      </c>
      <c r="C104">
        <v>1484.3726300000001</v>
      </c>
      <c r="D104">
        <v>2.42164</v>
      </c>
      <c r="E104">
        <v>38.471333000000001</v>
      </c>
      <c r="F104">
        <v>182.30074200000001</v>
      </c>
      <c r="G104">
        <v>24.677323000000001</v>
      </c>
      <c r="H104">
        <v>0</v>
      </c>
      <c r="I104">
        <v>16.812303</v>
      </c>
      <c r="J104">
        <v>25.935497999999999</v>
      </c>
      <c r="K104">
        <v>234.80584056557399</v>
      </c>
      <c r="L104">
        <v>0.70372858400000005</v>
      </c>
      <c r="M104">
        <v>11.179769369800001</v>
      </c>
      <c r="N104">
        <v>134.42856715080001</v>
      </c>
      <c r="O104">
        <v>43.718345426799999</v>
      </c>
      <c r="P104">
        <v>0</v>
      </c>
      <c r="Q104">
        <v>53.836356666599997</v>
      </c>
      <c r="R104">
        <v>122.428518309</v>
      </c>
      <c r="S104">
        <v>2613.5737020725701</v>
      </c>
    </row>
    <row r="105" spans="1:19" ht="15" x14ac:dyDescent="0.25">
      <c r="A105" t="s">
        <v>255</v>
      </c>
      <c r="B105">
        <v>4208.1653409999999</v>
      </c>
      <c r="C105">
        <v>926.52188899999999</v>
      </c>
      <c r="D105">
        <v>14.959536999999999</v>
      </c>
      <c r="E105">
        <v>52.859777000000001</v>
      </c>
      <c r="F105">
        <v>382.89330799999999</v>
      </c>
      <c r="G105">
        <v>24.326298999999999</v>
      </c>
      <c r="H105">
        <v>5</v>
      </c>
      <c r="I105">
        <v>21.738303999999999</v>
      </c>
      <c r="J105">
        <v>65.407641999999996</v>
      </c>
      <c r="K105">
        <v>43.828208682373102</v>
      </c>
      <c r="L105">
        <v>4.3472414521999996</v>
      </c>
      <c r="M105">
        <v>15.3610511962</v>
      </c>
      <c r="N105">
        <v>282.34552531920002</v>
      </c>
      <c r="O105">
        <v>43.096471308399998</v>
      </c>
      <c r="P105">
        <v>11.8215</v>
      </c>
      <c r="Q105">
        <v>69.610397068799998</v>
      </c>
      <c r="R105">
        <v>308.75677406099999</v>
      </c>
      <c r="S105">
        <v>4987.3325100881702</v>
      </c>
    </row>
    <row r="106" spans="1:19" ht="15" x14ac:dyDescent="0.25">
      <c r="A106" t="s">
        <v>256</v>
      </c>
      <c r="B106">
        <v>1322.745619</v>
      </c>
      <c r="C106">
        <v>1227.9777160000001</v>
      </c>
      <c r="D106">
        <v>12.780965</v>
      </c>
      <c r="E106">
        <v>8.445138</v>
      </c>
      <c r="F106">
        <v>210.04419899999999</v>
      </c>
      <c r="G106">
        <v>38.158603999999997</v>
      </c>
      <c r="H106">
        <v>0</v>
      </c>
      <c r="I106">
        <v>20.883779000000001</v>
      </c>
      <c r="J106">
        <v>34.729267999999998</v>
      </c>
      <c r="K106">
        <v>253.488555798703</v>
      </c>
      <c r="L106">
        <v>3.7141484290000002</v>
      </c>
      <c r="M106">
        <v>2.4541571028</v>
      </c>
      <c r="N106">
        <v>154.88659234260001</v>
      </c>
      <c r="O106">
        <v>67.601782846399999</v>
      </c>
      <c r="P106">
        <v>0</v>
      </c>
      <c r="Q106">
        <v>66.8740371138</v>
      </c>
      <c r="R106">
        <v>163.93950959399999</v>
      </c>
      <c r="S106">
        <v>2035.7044022273001</v>
      </c>
    </row>
    <row r="107" spans="1:19" ht="15" x14ac:dyDescent="0.25">
      <c r="A107" t="s">
        <v>257</v>
      </c>
      <c r="B107">
        <v>3505.9719919999998</v>
      </c>
      <c r="C107">
        <v>1384.452037</v>
      </c>
      <c r="D107">
        <v>194.11513600000001</v>
      </c>
      <c r="E107">
        <v>47.348784999999999</v>
      </c>
      <c r="F107">
        <v>335.77712700000001</v>
      </c>
      <c r="G107">
        <v>25.044868999999998</v>
      </c>
      <c r="H107">
        <v>5</v>
      </c>
      <c r="I107">
        <v>24.226835999999999</v>
      </c>
      <c r="J107">
        <v>71.342729000000006</v>
      </c>
      <c r="K107">
        <v>116.860040258417</v>
      </c>
      <c r="L107">
        <v>56.409858521599901</v>
      </c>
      <c r="M107">
        <v>13.759556921</v>
      </c>
      <c r="N107">
        <v>247.60205344980099</v>
      </c>
      <c r="O107">
        <v>44.3694899204</v>
      </c>
      <c r="P107">
        <v>11.8215</v>
      </c>
      <c r="Q107">
        <v>77.5791742392</v>
      </c>
      <c r="R107">
        <v>336.77335224450002</v>
      </c>
      <c r="S107">
        <v>4411.1470175549202</v>
      </c>
    </row>
    <row r="108" spans="1:19" ht="15" x14ac:dyDescent="0.25">
      <c r="A108" t="s">
        <v>258</v>
      </c>
      <c r="B108">
        <v>4358.5294139999996</v>
      </c>
      <c r="C108">
        <v>673.33087399999999</v>
      </c>
      <c r="D108">
        <v>20.481926999999999</v>
      </c>
      <c r="E108">
        <v>76.803634000000002</v>
      </c>
      <c r="F108">
        <v>404.62748399999998</v>
      </c>
      <c r="G108">
        <v>14.783132</v>
      </c>
      <c r="H108">
        <v>0.38059700000000002</v>
      </c>
      <c r="I108">
        <v>22</v>
      </c>
      <c r="J108">
        <v>88.540640999999994</v>
      </c>
      <c r="K108">
        <v>22.379406888102899</v>
      </c>
      <c r="L108">
        <v>5.9520479862000002</v>
      </c>
      <c r="M108">
        <v>22.3191360404</v>
      </c>
      <c r="N108">
        <v>298.3723067016</v>
      </c>
      <c r="O108">
        <v>26.189796651200002</v>
      </c>
      <c r="P108">
        <v>0.89984548710000001</v>
      </c>
      <c r="Q108">
        <v>70.448400000000007</v>
      </c>
      <c r="R108">
        <v>417.95609584049998</v>
      </c>
      <c r="S108">
        <v>5223.0464495951001</v>
      </c>
    </row>
    <row r="109" spans="1:19" ht="15" x14ac:dyDescent="0.25">
      <c r="A109" t="s">
        <v>259</v>
      </c>
      <c r="B109">
        <v>3856.2653049999999</v>
      </c>
      <c r="C109">
        <v>507.17628200000001</v>
      </c>
      <c r="D109">
        <v>98.586391000000006</v>
      </c>
      <c r="E109">
        <v>35.359510999999998</v>
      </c>
      <c r="F109">
        <v>229.10588000000001</v>
      </c>
      <c r="G109">
        <v>19.617647000000002</v>
      </c>
      <c r="H109">
        <v>6.5120480000000001</v>
      </c>
      <c r="I109">
        <v>21.323530000000002</v>
      </c>
      <c r="J109">
        <v>47.658650999999999</v>
      </c>
      <c r="K109">
        <v>14.3317327005133</v>
      </c>
      <c r="L109">
        <v>28.649205224599999</v>
      </c>
      <c r="M109">
        <v>10.275473896599999</v>
      </c>
      <c r="N109">
        <v>168.942675912</v>
      </c>
      <c r="O109">
        <v>34.754623425200002</v>
      </c>
      <c r="P109">
        <v>15.3964350864</v>
      </c>
      <c r="Q109">
        <v>68.282207765999999</v>
      </c>
      <c r="R109">
        <v>224.97266204549999</v>
      </c>
      <c r="S109">
        <v>4421.8703210568101</v>
      </c>
    </row>
    <row r="110" spans="1:19" ht="15" x14ac:dyDescent="0.25">
      <c r="A110" t="s">
        <v>260</v>
      </c>
      <c r="B110">
        <v>2278.578524</v>
      </c>
      <c r="C110">
        <v>707.20033799999999</v>
      </c>
      <c r="D110">
        <v>15.396819000000001</v>
      </c>
      <c r="E110">
        <v>29.689609000000001</v>
      </c>
      <c r="F110">
        <v>345.23482200000001</v>
      </c>
      <c r="G110">
        <v>25.229410999999999</v>
      </c>
      <c r="H110">
        <v>1.72</v>
      </c>
      <c r="I110">
        <v>9.9426159999999992</v>
      </c>
      <c r="J110">
        <v>28.230888</v>
      </c>
      <c r="K110">
        <v>47.328411749320402</v>
      </c>
      <c r="L110">
        <v>4.4743156013999998</v>
      </c>
      <c r="M110">
        <v>8.6278003753999997</v>
      </c>
      <c r="N110">
        <v>254.576157742801</v>
      </c>
      <c r="O110">
        <v>44.696424527600001</v>
      </c>
      <c r="P110">
        <v>4.0665959999999997</v>
      </c>
      <c r="Q110">
        <v>31.8382449552</v>
      </c>
      <c r="R110">
        <v>133.26390680399999</v>
      </c>
      <c r="S110">
        <v>2807.4503817557202</v>
      </c>
    </row>
    <row r="111" spans="1:19" ht="15" x14ac:dyDescent="0.25">
      <c r="A111" t="s">
        <v>261</v>
      </c>
      <c r="B111">
        <v>2539.1793039999998</v>
      </c>
      <c r="C111">
        <v>1078.6231299999999</v>
      </c>
      <c r="D111">
        <v>80.917850999999999</v>
      </c>
      <c r="E111">
        <v>84.382570000000001</v>
      </c>
      <c r="F111">
        <v>250.235634</v>
      </c>
      <c r="G111">
        <v>16.382242999999999</v>
      </c>
      <c r="H111">
        <v>7</v>
      </c>
      <c r="I111">
        <v>28.03096</v>
      </c>
      <c r="J111">
        <v>37.337977000000002</v>
      </c>
      <c r="K111">
        <v>97.840034681189096</v>
      </c>
      <c r="L111">
        <v>23.514727500599999</v>
      </c>
      <c r="M111">
        <v>24.521574842</v>
      </c>
      <c r="N111">
        <v>184.5237565116</v>
      </c>
      <c r="O111">
        <v>29.022781698799999</v>
      </c>
      <c r="P111">
        <v>16.5501</v>
      </c>
      <c r="Q111">
        <v>89.760740111999993</v>
      </c>
      <c r="R111">
        <v>176.25392042850001</v>
      </c>
      <c r="S111">
        <v>3181.16693977469</v>
      </c>
    </row>
    <row r="112" spans="1:19" ht="15" x14ac:dyDescent="0.25">
      <c r="A112" t="s">
        <v>262</v>
      </c>
      <c r="B112">
        <v>1734.400995</v>
      </c>
      <c r="C112">
        <v>1669.363429</v>
      </c>
      <c r="D112">
        <v>60.669291999999999</v>
      </c>
      <c r="E112">
        <v>45.462266</v>
      </c>
      <c r="F112">
        <v>196.41514599999999</v>
      </c>
      <c r="G112">
        <v>13.730950999999999</v>
      </c>
      <c r="H112">
        <v>1</v>
      </c>
      <c r="I112">
        <v>11.65343</v>
      </c>
      <c r="J112">
        <v>37.623375000000003</v>
      </c>
      <c r="K112">
        <v>344.68382469894698</v>
      </c>
      <c r="L112">
        <v>17.630496255200001</v>
      </c>
      <c r="M112">
        <v>13.2113344996</v>
      </c>
      <c r="N112">
        <v>144.83652866040001</v>
      </c>
      <c r="O112">
        <v>24.325752791599999</v>
      </c>
      <c r="P112">
        <v>2.3643000000000001</v>
      </c>
      <c r="Q112">
        <v>37.316613545999999</v>
      </c>
      <c r="R112">
        <v>177.60114168749999</v>
      </c>
      <c r="S112">
        <v>2496.3709871392498</v>
      </c>
    </row>
    <row r="113" spans="1:19" ht="15" x14ac:dyDescent="0.25">
      <c r="A113" t="s">
        <v>263</v>
      </c>
      <c r="B113">
        <v>1949.302064</v>
      </c>
      <c r="C113">
        <v>50.558824000000001</v>
      </c>
      <c r="D113">
        <v>20</v>
      </c>
      <c r="E113">
        <v>66.064069000000003</v>
      </c>
      <c r="F113">
        <v>124.494354</v>
      </c>
      <c r="G113">
        <v>8</v>
      </c>
      <c r="H113">
        <v>1.5</v>
      </c>
      <c r="I113">
        <v>4</v>
      </c>
      <c r="J113">
        <v>24.505797999999999</v>
      </c>
      <c r="K113">
        <v>0.28163810267078898</v>
      </c>
      <c r="L113">
        <v>5.8120000000000003</v>
      </c>
      <c r="M113">
        <v>19.198218451399999</v>
      </c>
      <c r="N113">
        <v>91.802136639599894</v>
      </c>
      <c r="O113">
        <v>14.172800000000001</v>
      </c>
      <c r="P113">
        <v>3.5464500000000001</v>
      </c>
      <c r="Q113">
        <v>12.8088</v>
      </c>
      <c r="R113">
        <v>115.67961945899999</v>
      </c>
      <c r="S113">
        <v>2212.60372665267</v>
      </c>
    </row>
    <row r="114" spans="1:19" ht="15" x14ac:dyDescent="0.25">
      <c r="A114" t="s">
        <v>264</v>
      </c>
      <c r="B114">
        <v>820.82073600000001</v>
      </c>
      <c r="C114">
        <v>573.55107499999997</v>
      </c>
      <c r="D114">
        <v>15.033777000000001</v>
      </c>
      <c r="E114">
        <v>6.9135799999999996</v>
      </c>
      <c r="F114">
        <v>91.016486</v>
      </c>
      <c r="G114">
        <v>15.130435</v>
      </c>
      <c r="H114">
        <v>1</v>
      </c>
      <c r="I114">
        <v>1.3148150000000001</v>
      </c>
      <c r="J114">
        <v>17.333133</v>
      </c>
      <c r="K114">
        <v>87.236951749584605</v>
      </c>
      <c r="L114">
        <v>4.3688155962000002</v>
      </c>
      <c r="M114">
        <v>2.0090863479999999</v>
      </c>
      <c r="N114">
        <v>67.115556776400098</v>
      </c>
      <c r="O114">
        <v>26.805078645999998</v>
      </c>
      <c r="P114">
        <v>2.3643000000000001</v>
      </c>
      <c r="Q114">
        <v>4.2103005930000004</v>
      </c>
      <c r="R114">
        <v>81.821054326500004</v>
      </c>
      <c r="S114">
        <v>1096.75188003568</v>
      </c>
    </row>
    <row r="115" spans="1:19" ht="15" x14ac:dyDescent="0.25">
      <c r="A115" t="s">
        <v>265</v>
      </c>
      <c r="B115">
        <v>3353.90038</v>
      </c>
      <c r="C115">
        <v>1426.102605</v>
      </c>
      <c r="D115">
        <v>7.3940089999999996</v>
      </c>
      <c r="E115">
        <v>32.136012999999998</v>
      </c>
      <c r="F115">
        <v>275.47683499999999</v>
      </c>
      <c r="G115">
        <v>65.366754</v>
      </c>
      <c r="H115">
        <v>6</v>
      </c>
      <c r="I115">
        <v>17.489605999999998</v>
      </c>
      <c r="J115">
        <v>49.513737999999996</v>
      </c>
      <c r="K115">
        <v>132.99589012604901</v>
      </c>
      <c r="L115">
        <v>2.1486990154000001</v>
      </c>
      <c r="M115">
        <v>9.3387253777999994</v>
      </c>
      <c r="N115">
        <v>203.136618129</v>
      </c>
      <c r="O115">
        <v>115.80374138640001</v>
      </c>
      <c r="P115">
        <v>14.1858</v>
      </c>
      <c r="Q115">
        <v>56.005216333200003</v>
      </c>
      <c r="R115">
        <v>233.729600229</v>
      </c>
      <c r="S115">
        <v>4121.2446705968496</v>
      </c>
    </row>
    <row r="116" spans="1:19" ht="15" x14ac:dyDescent="0.25">
      <c r="A116" t="s">
        <v>266</v>
      </c>
      <c r="B116">
        <v>1528.2390459999999</v>
      </c>
      <c r="C116">
        <v>634.867617</v>
      </c>
      <c r="D116">
        <v>51.675435</v>
      </c>
      <c r="E116">
        <v>20.799628999999999</v>
      </c>
      <c r="F116">
        <v>125.842483</v>
      </c>
      <c r="G116">
        <v>8.5323499999999992</v>
      </c>
      <c r="H116">
        <v>4</v>
      </c>
      <c r="I116">
        <v>8.484788</v>
      </c>
      <c r="J116">
        <v>10.85547</v>
      </c>
      <c r="K116">
        <v>56.206975371192101</v>
      </c>
      <c r="L116">
        <v>15.016881411</v>
      </c>
      <c r="M116">
        <v>6.0443721873999996</v>
      </c>
      <c r="N116">
        <v>92.796246964199796</v>
      </c>
      <c r="O116">
        <v>15.115911260000001</v>
      </c>
      <c r="P116">
        <v>9.4572000000000003</v>
      </c>
      <c r="Q116">
        <v>27.1699881336</v>
      </c>
      <c r="R116">
        <v>51.243246135</v>
      </c>
      <c r="S116">
        <v>1801.28986746239</v>
      </c>
    </row>
    <row r="117" spans="1:19" ht="15" x14ac:dyDescent="0.25">
      <c r="A117" t="s">
        <v>268</v>
      </c>
      <c r="B117">
        <v>2747.0066430000002</v>
      </c>
      <c r="C117">
        <v>2628.2338730000001</v>
      </c>
      <c r="D117">
        <v>555.83042899999998</v>
      </c>
      <c r="E117">
        <v>90.315331999999998</v>
      </c>
      <c r="F117">
        <v>277.48629799999998</v>
      </c>
      <c r="G117">
        <v>66.756839999999997</v>
      </c>
      <c r="H117">
        <v>1</v>
      </c>
      <c r="I117">
        <v>11.238372</v>
      </c>
      <c r="J117">
        <v>40.010115999999996</v>
      </c>
      <c r="K117">
        <v>542.93976149174603</v>
      </c>
      <c r="L117">
        <v>161.52432266740101</v>
      </c>
      <c r="M117">
        <v>26.245635479200001</v>
      </c>
      <c r="N117">
        <v>204.61839614519999</v>
      </c>
      <c r="O117">
        <v>118.26641774399999</v>
      </c>
      <c r="P117">
        <v>2.3643000000000001</v>
      </c>
      <c r="Q117">
        <v>35.987514818400001</v>
      </c>
      <c r="R117">
        <v>188.86775257799999</v>
      </c>
      <c r="S117">
        <v>4027.82074392395</v>
      </c>
    </row>
    <row r="118" spans="1:19" ht="15" x14ac:dyDescent="0.25">
      <c r="A118" t="s">
        <v>270</v>
      </c>
      <c r="B118">
        <v>9263.5591999999797</v>
      </c>
      <c r="C118">
        <v>3495.0803390000001</v>
      </c>
      <c r="D118">
        <v>309.84983299999999</v>
      </c>
      <c r="E118">
        <v>131.99190400000001</v>
      </c>
      <c r="F118">
        <v>931.51308400000005</v>
      </c>
      <c r="G118">
        <v>100.997956</v>
      </c>
      <c r="H118">
        <v>9.9518079999999998</v>
      </c>
      <c r="I118">
        <v>92.087710999999999</v>
      </c>
      <c r="J118">
        <v>196.25982099999999</v>
      </c>
      <c r="K118">
        <v>284.358337264498</v>
      </c>
      <c r="L118">
        <v>90.042361469799701</v>
      </c>
      <c r="M118">
        <v>38.356847302399999</v>
      </c>
      <c r="N118">
        <v>686.89774814159</v>
      </c>
      <c r="O118">
        <v>178.92797884960001</v>
      </c>
      <c r="P118">
        <v>23.529059654400001</v>
      </c>
      <c r="Q118">
        <v>294.88326816419999</v>
      </c>
      <c r="R118">
        <v>926.44448503050205</v>
      </c>
      <c r="S118">
        <v>11786.999285877</v>
      </c>
    </row>
    <row r="119" spans="1:19" ht="15" x14ac:dyDescent="0.25">
      <c r="A119" t="s">
        <v>271</v>
      </c>
      <c r="B119">
        <v>3051.0038449999902</v>
      </c>
      <c r="C119">
        <v>1461.059831</v>
      </c>
      <c r="D119">
        <v>21.127846999999999</v>
      </c>
      <c r="E119">
        <v>42</v>
      </c>
      <c r="F119">
        <v>330.75636100000003</v>
      </c>
      <c r="G119">
        <v>28.313351999999998</v>
      </c>
      <c r="H119">
        <v>2.654865</v>
      </c>
      <c r="I119">
        <v>23.519012</v>
      </c>
      <c r="J119">
        <v>43.360129999999998</v>
      </c>
      <c r="K119">
        <v>151.13488307238799</v>
      </c>
      <c r="L119">
        <v>6.1397523382000001</v>
      </c>
      <c r="M119">
        <v>12.2052</v>
      </c>
      <c r="N119">
        <v>243.89974060140099</v>
      </c>
      <c r="O119">
        <v>50.159934403199998</v>
      </c>
      <c r="P119">
        <v>6.2768973194999997</v>
      </c>
      <c r="Q119">
        <v>75.312580226400001</v>
      </c>
      <c r="R119">
        <v>204.681493665</v>
      </c>
      <c r="S119">
        <v>3800.8143266260799</v>
      </c>
    </row>
    <row r="120" spans="1:19" ht="15" x14ac:dyDescent="0.25">
      <c r="A120" t="s">
        <v>273</v>
      </c>
      <c r="B120">
        <v>1559.4405730000101</v>
      </c>
      <c r="C120">
        <v>698.91353300000003</v>
      </c>
      <c r="D120">
        <v>1</v>
      </c>
      <c r="E120">
        <v>58.915719000000003</v>
      </c>
      <c r="F120">
        <v>186.580038</v>
      </c>
      <c r="G120">
        <v>3.7841870000000002</v>
      </c>
      <c r="H120">
        <v>1</v>
      </c>
      <c r="I120">
        <v>19.033750999999999</v>
      </c>
      <c r="J120">
        <v>21.592807000000001</v>
      </c>
      <c r="K120">
        <v>66.789931199746107</v>
      </c>
      <c r="L120">
        <v>0.29060000000000002</v>
      </c>
      <c r="M120">
        <v>17.120907941399999</v>
      </c>
      <c r="N120">
        <v>137.58412002119999</v>
      </c>
      <c r="O120">
        <v>6.7040656892000001</v>
      </c>
      <c r="P120">
        <v>2.3643000000000001</v>
      </c>
      <c r="Q120">
        <v>60.949877452199999</v>
      </c>
      <c r="R120">
        <v>101.92884544349999</v>
      </c>
      <c r="S120">
        <v>1953.1732207472501</v>
      </c>
    </row>
    <row r="121" spans="1:19" ht="15" x14ac:dyDescent="0.25">
      <c r="A121" t="s">
        <v>275</v>
      </c>
      <c r="B121">
        <v>1645.486187</v>
      </c>
      <c r="C121">
        <v>1525.9703239999999</v>
      </c>
      <c r="D121">
        <v>17.148700000000002</v>
      </c>
      <c r="E121">
        <v>48.708272000000001</v>
      </c>
      <c r="F121">
        <v>233.86302000000001</v>
      </c>
      <c r="G121">
        <v>25.298601000000001</v>
      </c>
      <c r="H121">
        <v>2</v>
      </c>
      <c r="I121">
        <v>22.016036</v>
      </c>
      <c r="J121">
        <v>33.711246000000003</v>
      </c>
      <c r="K121">
        <v>307.99902992504502</v>
      </c>
      <c r="L121">
        <v>4.9834122199999999</v>
      </c>
      <c r="M121">
        <v>14.1546238432</v>
      </c>
      <c r="N121">
        <v>172.45059094800001</v>
      </c>
      <c r="O121">
        <v>44.819001531600001</v>
      </c>
      <c r="P121">
        <v>4.7286000000000001</v>
      </c>
      <c r="Q121">
        <v>70.499750479200003</v>
      </c>
      <c r="R121">
        <v>159.13393674299999</v>
      </c>
      <c r="S121">
        <v>2424.2551326900498</v>
      </c>
    </row>
    <row r="122" spans="1:19" ht="15" x14ac:dyDescent="0.25">
      <c r="A122" t="s">
        <v>276</v>
      </c>
      <c r="B122">
        <v>5608.100171</v>
      </c>
      <c r="C122">
        <v>3179.9403360000301</v>
      </c>
      <c r="D122">
        <v>908.57763300000101</v>
      </c>
      <c r="E122">
        <v>34.770578999999998</v>
      </c>
      <c r="F122">
        <v>572.52924700000096</v>
      </c>
      <c r="G122">
        <v>46.450730999999998</v>
      </c>
      <c r="H122">
        <v>7.6289499999999997</v>
      </c>
      <c r="I122">
        <v>43.212462000000002</v>
      </c>
      <c r="J122">
        <v>81.919013000000007</v>
      </c>
      <c r="K122">
        <v>383.962769298046</v>
      </c>
      <c r="L122">
        <v>264.03266014980301</v>
      </c>
      <c r="M122">
        <v>10.104330257399999</v>
      </c>
      <c r="N122">
        <v>422.18306673779699</v>
      </c>
      <c r="O122">
        <v>82.292115039600006</v>
      </c>
      <c r="P122">
        <v>18.037126485000002</v>
      </c>
      <c r="Q122">
        <v>138.37494581639999</v>
      </c>
      <c r="R122">
        <v>386.69870086650002</v>
      </c>
      <c r="S122">
        <v>7313.78588565055</v>
      </c>
    </row>
    <row r="123" spans="1:19" ht="15" x14ac:dyDescent="0.25">
      <c r="A123" t="s">
        <v>277</v>
      </c>
      <c r="B123">
        <v>2109.1411629999998</v>
      </c>
      <c r="C123">
        <v>1974.8855840000001</v>
      </c>
      <c r="D123">
        <v>9.7654320000000006</v>
      </c>
      <c r="E123">
        <v>60.795200999999999</v>
      </c>
      <c r="F123">
        <v>256.80159800000001</v>
      </c>
      <c r="G123">
        <v>48.314807999999999</v>
      </c>
      <c r="H123">
        <v>0</v>
      </c>
      <c r="I123">
        <v>38.135801999999998</v>
      </c>
      <c r="J123">
        <v>47.804969</v>
      </c>
      <c r="K123">
        <v>408.00913728323098</v>
      </c>
      <c r="L123">
        <v>2.8378345392000002</v>
      </c>
      <c r="M123">
        <v>17.667085410599999</v>
      </c>
      <c r="N123">
        <v>189.36549836520001</v>
      </c>
      <c r="O123">
        <v>85.594513852800105</v>
      </c>
      <c r="P123">
        <v>0</v>
      </c>
      <c r="Q123">
        <v>122.11846516440001</v>
      </c>
      <c r="R123">
        <v>225.66335616449999</v>
      </c>
      <c r="S123">
        <v>3160.39705377993</v>
      </c>
    </row>
    <row r="124" spans="1:19" ht="15" x14ac:dyDescent="0.25">
      <c r="A124" t="s">
        <v>278</v>
      </c>
      <c r="B124">
        <v>1601.5086449999999</v>
      </c>
      <c r="C124">
        <v>712.46338900000001</v>
      </c>
      <c r="D124">
        <v>43.201515000000001</v>
      </c>
      <c r="E124">
        <v>19.844085</v>
      </c>
      <c r="F124">
        <v>157.46017699999999</v>
      </c>
      <c r="G124">
        <v>8.3833210000000005</v>
      </c>
      <c r="H124">
        <v>2</v>
      </c>
      <c r="I124">
        <v>5.5467740000000001</v>
      </c>
      <c r="J124">
        <v>21.157554999999999</v>
      </c>
      <c r="K124">
        <v>66.703130416987193</v>
      </c>
      <c r="L124">
        <v>12.554360258999999</v>
      </c>
      <c r="M124">
        <v>5.7666911010000002</v>
      </c>
      <c r="N124">
        <v>116.1111345198</v>
      </c>
      <c r="O124">
        <v>14.851891483599999</v>
      </c>
      <c r="P124">
        <v>4.7286000000000001</v>
      </c>
      <c r="Q124">
        <v>17.761879702800002</v>
      </c>
      <c r="R124">
        <v>99.874238377500006</v>
      </c>
      <c r="S124">
        <v>1939.8605708606899</v>
      </c>
    </row>
    <row r="125" spans="1:19" ht="15" x14ac:dyDescent="0.25">
      <c r="A125" t="s">
        <v>279</v>
      </c>
      <c r="B125">
        <v>2525.1285720000001</v>
      </c>
      <c r="C125">
        <v>239.778008</v>
      </c>
      <c r="D125">
        <v>69.695154000000002</v>
      </c>
      <c r="E125">
        <v>18.857953999999999</v>
      </c>
      <c r="F125">
        <v>175.59134399999999</v>
      </c>
      <c r="G125">
        <v>16.846591</v>
      </c>
      <c r="H125">
        <v>2</v>
      </c>
      <c r="I125">
        <v>16.099651000000001</v>
      </c>
      <c r="J125">
        <v>44.449519000000002</v>
      </c>
      <c r="K125">
        <v>4.9730330283802804</v>
      </c>
      <c r="L125">
        <v>20.253411752400002</v>
      </c>
      <c r="M125">
        <v>5.4801214323999998</v>
      </c>
      <c r="N125">
        <v>129.4810570656</v>
      </c>
      <c r="O125">
        <v>29.845420615599998</v>
      </c>
      <c r="P125">
        <v>4.7286000000000001</v>
      </c>
      <c r="Q125">
        <v>51.554302432199997</v>
      </c>
      <c r="R125">
        <v>209.8239544395</v>
      </c>
      <c r="S125">
        <v>2981.2684727660799</v>
      </c>
    </row>
    <row r="126" spans="1:19" ht="15" x14ac:dyDescent="0.25">
      <c r="A126" t="s">
        <v>280</v>
      </c>
      <c r="B126">
        <v>773.47934499999997</v>
      </c>
      <c r="C126">
        <v>619.94140100000004</v>
      </c>
      <c r="D126">
        <v>19.289940999999999</v>
      </c>
      <c r="E126">
        <v>16.055861</v>
      </c>
      <c r="F126">
        <v>104.214478</v>
      </c>
      <c r="G126">
        <v>14.898317</v>
      </c>
      <c r="H126">
        <v>1</v>
      </c>
      <c r="I126">
        <v>6.2261899999999999</v>
      </c>
      <c r="J126">
        <v>9</v>
      </c>
      <c r="K126">
        <v>107.083517149397</v>
      </c>
      <c r="L126">
        <v>5.6056568546000003</v>
      </c>
      <c r="M126">
        <v>4.6658332066000003</v>
      </c>
      <c r="N126">
        <v>76.847756077200003</v>
      </c>
      <c r="O126">
        <v>26.393858397199999</v>
      </c>
      <c r="P126">
        <v>2.3643000000000001</v>
      </c>
      <c r="Q126">
        <v>19.937505617999999</v>
      </c>
      <c r="R126">
        <v>42.484499999999997</v>
      </c>
      <c r="S126">
        <v>1058.8622723030001</v>
      </c>
    </row>
    <row r="127" spans="1:19" ht="15" x14ac:dyDescent="0.25">
      <c r="A127" t="s">
        <v>281</v>
      </c>
      <c r="B127">
        <v>1910.783543</v>
      </c>
      <c r="C127">
        <v>689.63135799999998</v>
      </c>
      <c r="D127">
        <v>11.773367</v>
      </c>
      <c r="E127">
        <v>41.304797000000001</v>
      </c>
      <c r="F127">
        <v>184.16631699999999</v>
      </c>
      <c r="G127">
        <v>9.6947170000000007</v>
      </c>
      <c r="H127">
        <v>0</v>
      </c>
      <c r="I127">
        <v>13.742546000000001</v>
      </c>
      <c r="J127">
        <v>19.861823000000001</v>
      </c>
      <c r="K127">
        <v>52.780714154461002</v>
      </c>
      <c r="L127">
        <v>3.4213404502000002</v>
      </c>
      <c r="M127">
        <v>12.0031740082</v>
      </c>
      <c r="N127">
        <v>135.80424215580001</v>
      </c>
      <c r="O127">
        <v>17.175160637200001</v>
      </c>
      <c r="P127">
        <v>0</v>
      </c>
      <c r="Q127">
        <v>44.006380801200002</v>
      </c>
      <c r="R127">
        <v>93.757735471499998</v>
      </c>
      <c r="S127">
        <v>2269.7322906785598</v>
      </c>
    </row>
    <row r="128" spans="1:19" ht="15" x14ac:dyDescent="0.25">
      <c r="A128" t="s">
        <v>283</v>
      </c>
      <c r="B128">
        <v>1911.031851</v>
      </c>
      <c r="C128">
        <v>1186.41705</v>
      </c>
      <c r="D128">
        <v>53.887411</v>
      </c>
      <c r="E128">
        <v>19</v>
      </c>
      <c r="F128">
        <v>156.84964199999999</v>
      </c>
      <c r="G128">
        <v>11.311688</v>
      </c>
      <c r="H128">
        <v>2</v>
      </c>
      <c r="I128">
        <v>9.3670570000000009</v>
      </c>
      <c r="J128">
        <v>27.793530000000001</v>
      </c>
      <c r="K128">
        <v>157.567590059856</v>
      </c>
      <c r="L128">
        <v>15.6596816366</v>
      </c>
      <c r="M128">
        <v>5.5213999999999999</v>
      </c>
      <c r="N128">
        <v>115.6609260108</v>
      </c>
      <c r="O128">
        <v>20.039786460799998</v>
      </c>
      <c r="P128">
        <v>4.7286000000000001</v>
      </c>
      <c r="Q128">
        <v>29.995189925399998</v>
      </c>
      <c r="R128">
        <v>131.19935836499999</v>
      </c>
      <c r="S128">
        <v>2391.40438345846</v>
      </c>
    </row>
    <row r="129" spans="1:19" ht="15" x14ac:dyDescent="0.25">
      <c r="A129" t="s">
        <v>284</v>
      </c>
      <c r="B129">
        <v>3049.1559160000002</v>
      </c>
      <c r="C129">
        <v>2860.921229</v>
      </c>
      <c r="D129">
        <v>19.032878</v>
      </c>
      <c r="E129">
        <v>30.291650000000001</v>
      </c>
      <c r="F129">
        <v>284.28005300000001</v>
      </c>
      <c r="G129">
        <v>24.509727000000002</v>
      </c>
      <c r="H129">
        <v>3</v>
      </c>
      <c r="I129">
        <v>30.488904999999999</v>
      </c>
      <c r="J129">
        <v>72.886118999999994</v>
      </c>
      <c r="K129">
        <v>579.24764450176895</v>
      </c>
      <c r="L129">
        <v>5.5309543467999998</v>
      </c>
      <c r="M129">
        <v>8.8027534900000006</v>
      </c>
      <c r="N129">
        <v>209.62811108220001</v>
      </c>
      <c r="O129">
        <v>43.421432353199997</v>
      </c>
      <c r="P129">
        <v>7.0929000000000002</v>
      </c>
      <c r="Q129">
        <v>97.631571590999997</v>
      </c>
      <c r="R129">
        <v>344.05892473950001</v>
      </c>
      <c r="S129">
        <v>4344.5702081044701</v>
      </c>
    </row>
    <row r="130" spans="1:19" ht="15" x14ac:dyDescent="0.25">
      <c r="A130" t="s">
        <v>285</v>
      </c>
      <c r="B130">
        <v>4606.4563269999999</v>
      </c>
      <c r="C130">
        <v>1493.208073</v>
      </c>
      <c r="D130">
        <v>43.388888999999999</v>
      </c>
      <c r="E130">
        <v>17.344677000000001</v>
      </c>
      <c r="F130">
        <v>481.72055899999998</v>
      </c>
      <c r="G130">
        <v>42.499997</v>
      </c>
      <c r="H130">
        <v>1</v>
      </c>
      <c r="I130">
        <v>24.1</v>
      </c>
      <c r="J130">
        <v>81.303512999999995</v>
      </c>
      <c r="K130">
        <v>103.82595246843699</v>
      </c>
      <c r="L130">
        <v>12.608811143400001</v>
      </c>
      <c r="M130">
        <v>5.0403631361999999</v>
      </c>
      <c r="N130">
        <v>355.22074020659801</v>
      </c>
      <c r="O130">
        <v>75.2929946852</v>
      </c>
      <c r="P130">
        <v>2.3643000000000001</v>
      </c>
      <c r="Q130">
        <v>77.173019999999994</v>
      </c>
      <c r="R130">
        <v>383.79323311650001</v>
      </c>
      <c r="S130">
        <v>5621.7757417563298</v>
      </c>
    </row>
    <row r="131" spans="1:19" ht="15" x14ac:dyDescent="0.25">
      <c r="A131" t="s">
        <v>286</v>
      </c>
      <c r="B131">
        <v>1531.0429919999999</v>
      </c>
      <c r="C131">
        <v>507.31922100000003</v>
      </c>
      <c r="D131">
        <v>13.392856</v>
      </c>
      <c r="E131">
        <v>26.693919999999999</v>
      </c>
      <c r="F131">
        <v>136.056321</v>
      </c>
      <c r="G131">
        <v>11.589285</v>
      </c>
      <c r="H131">
        <v>1</v>
      </c>
      <c r="I131">
        <v>6.8452380000000002</v>
      </c>
      <c r="J131">
        <v>39.705652999999998</v>
      </c>
      <c r="K131">
        <v>36.010739591849998</v>
      </c>
      <c r="L131">
        <v>3.8919639535999999</v>
      </c>
      <c r="M131">
        <v>7.7572531519999997</v>
      </c>
      <c r="N131">
        <v>100.3279311054</v>
      </c>
      <c r="O131">
        <v>20.531577305999999</v>
      </c>
      <c r="P131">
        <v>2.3643000000000001</v>
      </c>
      <c r="Q131">
        <v>21.919821123599998</v>
      </c>
      <c r="R131">
        <v>187.43053498649999</v>
      </c>
      <c r="S131">
        <v>1911.27711321895</v>
      </c>
    </row>
    <row r="132" spans="1:19" ht="15" x14ac:dyDescent="0.25">
      <c r="A132" t="s">
        <v>287</v>
      </c>
      <c r="B132">
        <v>1844.1778869999901</v>
      </c>
      <c r="C132">
        <v>789.80674399999998</v>
      </c>
      <c r="D132">
        <v>1</v>
      </c>
      <c r="E132">
        <v>65.359735999999998</v>
      </c>
      <c r="F132">
        <v>191.34306900000001</v>
      </c>
      <c r="G132">
        <v>2.880315</v>
      </c>
      <c r="H132">
        <v>0.981684</v>
      </c>
      <c r="I132">
        <v>22.543095999999998</v>
      </c>
      <c r="J132">
        <v>23.118946000000001</v>
      </c>
      <c r="K132">
        <v>72.149665492114195</v>
      </c>
      <c r="L132">
        <v>0.29060000000000002</v>
      </c>
      <c r="M132">
        <v>18.9935392816</v>
      </c>
      <c r="N132">
        <v>141.0963790806</v>
      </c>
      <c r="O132">
        <v>5.1027660539999999</v>
      </c>
      <c r="P132">
        <v>2.3209954812000002</v>
      </c>
      <c r="Q132">
        <v>72.187502011199996</v>
      </c>
      <c r="R132">
        <v>109.132984593</v>
      </c>
      <c r="S132">
        <v>2265.4523189937099</v>
      </c>
    </row>
    <row r="133" spans="1:19" ht="15" x14ac:dyDescent="0.25">
      <c r="A133" t="s">
        <v>288</v>
      </c>
      <c r="B133">
        <v>3183.1658680000101</v>
      </c>
      <c r="C133">
        <v>1735.44001</v>
      </c>
      <c r="D133">
        <v>41.073193000000003</v>
      </c>
      <c r="E133">
        <v>143.61759599999999</v>
      </c>
      <c r="F133">
        <v>344.60224399999998</v>
      </c>
      <c r="G133">
        <v>11.891779</v>
      </c>
      <c r="H133">
        <v>8</v>
      </c>
      <c r="I133">
        <v>38.716484000000001</v>
      </c>
      <c r="J133">
        <v>44.282563000000003</v>
      </c>
      <c r="K133">
        <v>202.17256607718599</v>
      </c>
      <c r="L133">
        <v>11.935869885800001</v>
      </c>
      <c r="M133">
        <v>41.735273397599997</v>
      </c>
      <c r="N133">
        <v>254.109694725601</v>
      </c>
      <c r="O133">
        <v>21.067475676400001</v>
      </c>
      <c r="P133">
        <v>18.914400000000001</v>
      </c>
      <c r="Q133">
        <v>123.9779250648</v>
      </c>
      <c r="R133">
        <v>209.03583864149999</v>
      </c>
      <c r="S133">
        <v>4066.1149114689001</v>
      </c>
    </row>
    <row r="134" spans="1:19" ht="15" x14ac:dyDescent="0.25">
      <c r="A134" t="s">
        <v>290</v>
      </c>
      <c r="B134">
        <v>3120.9469519999798</v>
      </c>
      <c r="C134">
        <v>1704.5966249999899</v>
      </c>
      <c r="D134">
        <v>37.650849999999998</v>
      </c>
      <c r="E134">
        <v>57.873170999999999</v>
      </c>
      <c r="F134">
        <v>379.14164599999998</v>
      </c>
      <c r="G134">
        <v>49.650081</v>
      </c>
      <c r="H134">
        <v>0</v>
      </c>
      <c r="I134">
        <v>22.447042</v>
      </c>
      <c r="J134">
        <v>73.804776000000004</v>
      </c>
      <c r="K134">
        <v>200.541100240221</v>
      </c>
      <c r="L134">
        <v>10.94133701</v>
      </c>
      <c r="M134">
        <v>16.817943492600001</v>
      </c>
      <c r="N134">
        <v>279.57904976039998</v>
      </c>
      <c r="O134">
        <v>87.960083499600103</v>
      </c>
      <c r="P134">
        <v>0</v>
      </c>
      <c r="Q134">
        <v>71.879917892400002</v>
      </c>
      <c r="R134">
        <v>348.39544510799999</v>
      </c>
      <c r="S134">
        <v>4137.0618290031998</v>
      </c>
    </row>
    <row r="135" spans="1:19" ht="15" x14ac:dyDescent="0.25">
      <c r="A135" t="s">
        <v>291</v>
      </c>
      <c r="B135">
        <v>21258.027897999898</v>
      </c>
      <c r="C135">
        <v>10604.763164</v>
      </c>
      <c r="D135">
        <v>2937.7729359999998</v>
      </c>
      <c r="E135">
        <v>365.35278199999999</v>
      </c>
      <c r="F135">
        <v>2650.9910949999999</v>
      </c>
      <c r="G135">
        <v>189.84179800000001</v>
      </c>
      <c r="H135">
        <v>20.657959000000002</v>
      </c>
      <c r="I135">
        <v>122.63207</v>
      </c>
      <c r="J135">
        <v>462.29129399999999</v>
      </c>
      <c r="K135">
        <v>1137.3015022061199</v>
      </c>
      <c r="L135">
        <v>853.71681520163395</v>
      </c>
      <c r="M135">
        <v>106.17151844919999</v>
      </c>
      <c r="N135">
        <v>1954.8408334529599</v>
      </c>
      <c r="O135">
        <v>336.3237293368</v>
      </c>
      <c r="P135">
        <v>48.841612463700002</v>
      </c>
      <c r="Q135">
        <v>392.69241455399998</v>
      </c>
      <c r="R135">
        <v>2182.24605332698</v>
      </c>
      <c r="S135">
        <v>28270.162376991299</v>
      </c>
    </row>
    <row r="136" spans="1:19" ht="15" x14ac:dyDescent="0.25">
      <c r="A136" t="s">
        <v>292</v>
      </c>
      <c r="B136">
        <v>7037.3658359999799</v>
      </c>
      <c r="C136">
        <v>6795.8474689999903</v>
      </c>
      <c r="D136">
        <v>242.66607099999999</v>
      </c>
      <c r="E136">
        <v>197.464249</v>
      </c>
      <c r="F136">
        <v>900.39945499999999</v>
      </c>
      <c r="G136">
        <v>40.186725000000003</v>
      </c>
      <c r="H136">
        <v>6.7647810000000002</v>
      </c>
      <c r="I136">
        <v>67.442161999999996</v>
      </c>
      <c r="J136">
        <v>127.12469900000001</v>
      </c>
      <c r="K136">
        <v>1404.01443273427</v>
      </c>
      <c r="L136">
        <v>70.518760232599803</v>
      </c>
      <c r="M136">
        <v>57.383110759399898</v>
      </c>
      <c r="N136">
        <v>663.95455811699196</v>
      </c>
      <c r="O136">
        <v>71.194802010000004</v>
      </c>
      <c r="P136">
        <v>15.993971718299999</v>
      </c>
      <c r="Q136">
        <v>215.9632911564</v>
      </c>
      <c r="R136">
        <v>600.09214162950002</v>
      </c>
      <c r="S136">
        <v>10136.480904357401</v>
      </c>
    </row>
    <row r="137" spans="1:19" ht="15" x14ac:dyDescent="0.25">
      <c r="A137" t="s">
        <v>294</v>
      </c>
      <c r="B137">
        <v>2673.3216480000001</v>
      </c>
      <c r="C137">
        <v>2580.860201</v>
      </c>
      <c r="D137">
        <v>0</v>
      </c>
      <c r="E137">
        <v>67.826848999999996</v>
      </c>
      <c r="F137">
        <v>241.90064699999999</v>
      </c>
      <c r="G137">
        <v>22.583334000000001</v>
      </c>
      <c r="H137">
        <v>2</v>
      </c>
      <c r="I137">
        <v>31.908525999999998</v>
      </c>
      <c r="J137">
        <v>35.833238000000001</v>
      </c>
      <c r="K137">
        <v>533.175615371243</v>
      </c>
      <c r="L137">
        <v>0</v>
      </c>
      <c r="M137">
        <v>19.710482319400001</v>
      </c>
      <c r="N137">
        <v>178.3775370978</v>
      </c>
      <c r="O137">
        <v>40.008634514400001</v>
      </c>
      <c r="P137">
        <v>4.7286000000000001</v>
      </c>
      <c r="Q137">
        <v>102.1774819572</v>
      </c>
      <c r="R137">
        <v>169.150799979</v>
      </c>
      <c r="S137">
        <v>3720.6507992390498</v>
      </c>
    </row>
    <row r="138" spans="1:19" ht="15" x14ac:dyDescent="0.25">
      <c r="A138" t="s">
        <v>296</v>
      </c>
      <c r="B138">
        <v>5112.3031609999998</v>
      </c>
      <c r="C138">
        <v>1276.0662159999999</v>
      </c>
      <c r="D138">
        <v>88.862014000000002</v>
      </c>
      <c r="E138">
        <v>64.609093999999999</v>
      </c>
      <c r="F138">
        <v>491.31858399999999</v>
      </c>
      <c r="G138">
        <v>44.596505000000001</v>
      </c>
      <c r="H138">
        <v>3.0077609999999999</v>
      </c>
      <c r="I138">
        <v>40.465403000000002</v>
      </c>
      <c r="J138">
        <v>90.024129000000002</v>
      </c>
      <c r="K138">
        <v>68.942385559885295</v>
      </c>
      <c r="L138">
        <v>25.823301268400002</v>
      </c>
      <c r="M138">
        <v>18.775402716399999</v>
      </c>
      <c r="N138">
        <v>362.29832384159801</v>
      </c>
      <c r="O138">
        <v>79.007168257999993</v>
      </c>
      <c r="P138">
        <v>7.1112493322999999</v>
      </c>
      <c r="Q138">
        <v>129.5783134866</v>
      </c>
      <c r="R138">
        <v>424.95890094449999</v>
      </c>
      <c r="S138">
        <v>6228.7982064076796</v>
      </c>
    </row>
    <row r="139" spans="1:19" ht="15" x14ac:dyDescent="0.25">
      <c r="A139" t="s">
        <v>297</v>
      </c>
      <c r="B139">
        <v>5272.2972219999901</v>
      </c>
      <c r="C139">
        <v>724.60287900000105</v>
      </c>
      <c r="D139">
        <v>170.26383899999999</v>
      </c>
      <c r="E139">
        <v>77.894582</v>
      </c>
      <c r="F139">
        <v>356.13243399999999</v>
      </c>
      <c r="G139">
        <v>22.829867</v>
      </c>
      <c r="H139">
        <v>5</v>
      </c>
      <c r="I139">
        <v>22.980087999999999</v>
      </c>
      <c r="J139">
        <v>90.973383999999996</v>
      </c>
      <c r="K139">
        <v>21.5334481291776</v>
      </c>
      <c r="L139">
        <v>49.478671613399897</v>
      </c>
      <c r="M139">
        <v>22.636165529199999</v>
      </c>
      <c r="N139">
        <v>262.61205683160102</v>
      </c>
      <c r="O139">
        <v>40.445392377200001</v>
      </c>
      <c r="P139">
        <v>11.8215</v>
      </c>
      <c r="Q139">
        <v>73.586837793599997</v>
      </c>
      <c r="R139">
        <v>429.43985917200001</v>
      </c>
      <c r="S139">
        <v>6183.8511534461704</v>
      </c>
    </row>
    <row r="140" spans="1:19" ht="15" x14ac:dyDescent="0.25">
      <c r="A140" t="s">
        <v>298</v>
      </c>
      <c r="B140">
        <v>1709.862554</v>
      </c>
      <c r="C140">
        <v>1335.6660690000001</v>
      </c>
      <c r="D140">
        <v>10.934675</v>
      </c>
      <c r="E140">
        <v>19.628668999999999</v>
      </c>
      <c r="F140">
        <v>175.27144000000001</v>
      </c>
      <c r="G140">
        <v>7</v>
      </c>
      <c r="H140">
        <v>0</v>
      </c>
      <c r="I140">
        <v>5.5522390000000001</v>
      </c>
      <c r="J140">
        <v>23.621462000000001</v>
      </c>
      <c r="K140">
        <v>219.627089805845</v>
      </c>
      <c r="L140">
        <v>3.1776165550000002</v>
      </c>
      <c r="M140">
        <v>5.7040912113999998</v>
      </c>
      <c r="N140">
        <v>129.24515985599999</v>
      </c>
      <c r="O140">
        <v>12.401199999999999</v>
      </c>
      <c r="P140">
        <v>0</v>
      </c>
      <c r="Q140">
        <v>17.779379725799998</v>
      </c>
      <c r="R140">
        <v>111.505111371</v>
      </c>
      <c r="S140">
        <v>2209.3022025250398</v>
      </c>
    </row>
    <row r="141" spans="1:19" ht="15" x14ac:dyDescent="0.25">
      <c r="A141" t="s">
        <v>299</v>
      </c>
      <c r="B141">
        <v>5395.6974449999898</v>
      </c>
      <c r="C141">
        <v>672.68906500000105</v>
      </c>
      <c r="D141">
        <v>211.87302299999999</v>
      </c>
      <c r="E141">
        <v>58.690789000000002</v>
      </c>
      <c r="F141">
        <v>305.230726</v>
      </c>
      <c r="G141">
        <v>36.166215000000001</v>
      </c>
      <c r="H141">
        <v>3.98211</v>
      </c>
      <c r="I141">
        <v>38.824486999999998</v>
      </c>
      <c r="J141">
        <v>116.75599</v>
      </c>
      <c r="K141">
        <v>18.410412363678301</v>
      </c>
      <c r="L141">
        <v>61.570300483799798</v>
      </c>
      <c r="M141">
        <v>17.055543283399999</v>
      </c>
      <c r="N141">
        <v>225.077137352401</v>
      </c>
      <c r="O141">
        <v>64.072066493999998</v>
      </c>
      <c r="P141">
        <v>9.4149026730000003</v>
      </c>
      <c r="Q141">
        <v>124.3237722714</v>
      </c>
      <c r="R141">
        <v>551.14665079500105</v>
      </c>
      <c r="S141">
        <v>6466.7682307166697</v>
      </c>
    </row>
    <row r="142" spans="1:19" ht="15" x14ac:dyDescent="0.25">
      <c r="A142" t="s">
        <v>300</v>
      </c>
      <c r="B142">
        <v>7592.9164090000004</v>
      </c>
      <c r="C142">
        <v>1479.035697</v>
      </c>
      <c r="D142">
        <v>137.03461899999999</v>
      </c>
      <c r="E142">
        <v>80.811397999999997</v>
      </c>
      <c r="F142">
        <v>614.60315200000002</v>
      </c>
      <c r="G142">
        <v>77.799451000000005</v>
      </c>
      <c r="H142">
        <v>3.3333330000000001</v>
      </c>
      <c r="I142">
        <v>33.268379000000003</v>
      </c>
      <c r="J142">
        <v>154.826561</v>
      </c>
      <c r="K142">
        <v>62.866118006281198</v>
      </c>
      <c r="L142">
        <v>39.822260281399998</v>
      </c>
      <c r="M142">
        <v>23.483792258800001</v>
      </c>
      <c r="N142">
        <v>453.208364284796</v>
      </c>
      <c r="O142">
        <v>137.8295073916</v>
      </c>
      <c r="P142">
        <v>7.8809992118999999</v>
      </c>
      <c r="Q142">
        <v>106.5320032338</v>
      </c>
      <c r="R142">
        <v>730.85878120050097</v>
      </c>
      <c r="S142">
        <v>9155.3982348690806</v>
      </c>
    </row>
    <row r="143" spans="1:19" ht="15" x14ac:dyDescent="0.25">
      <c r="A143" t="s">
        <v>301</v>
      </c>
      <c r="B143">
        <v>2362.7875859999999</v>
      </c>
      <c r="C143">
        <v>527.35298399999999</v>
      </c>
      <c r="D143">
        <v>82.426207000000005</v>
      </c>
      <c r="E143">
        <v>26.017856999999999</v>
      </c>
      <c r="F143">
        <v>224.56750600000001</v>
      </c>
      <c r="G143">
        <v>22.812954000000001</v>
      </c>
      <c r="H143">
        <v>1</v>
      </c>
      <c r="I143">
        <v>13.388235</v>
      </c>
      <c r="J143">
        <v>35.598371</v>
      </c>
      <c r="K143">
        <v>25.8897725110855</v>
      </c>
      <c r="L143">
        <v>23.953055754200001</v>
      </c>
      <c r="M143">
        <v>7.5607892442000004</v>
      </c>
      <c r="N143">
        <v>165.59607892439999</v>
      </c>
      <c r="O143">
        <v>40.4154293064</v>
      </c>
      <c r="P143">
        <v>2.3643000000000001</v>
      </c>
      <c r="Q143">
        <v>42.871806116999998</v>
      </c>
      <c r="R143">
        <v>168.04211030549999</v>
      </c>
      <c r="S143">
        <v>2839.48092816279</v>
      </c>
    </row>
    <row r="144" spans="1:19" ht="15" x14ac:dyDescent="0.25">
      <c r="A144" t="s">
        <v>302</v>
      </c>
      <c r="B144">
        <v>2517.0163830000101</v>
      </c>
      <c r="C144">
        <v>1018.487612</v>
      </c>
      <c r="D144">
        <v>4.2494860000000001</v>
      </c>
      <c r="E144">
        <v>75.292375000000007</v>
      </c>
      <c r="F144">
        <v>179.11282</v>
      </c>
      <c r="G144">
        <v>23.253239000000001</v>
      </c>
      <c r="H144">
        <v>2.975425</v>
      </c>
      <c r="I144">
        <v>15.270225999999999</v>
      </c>
      <c r="J144">
        <v>46.972951000000002</v>
      </c>
      <c r="K144">
        <v>88.712182682608599</v>
      </c>
      <c r="L144">
        <v>1.2349006316</v>
      </c>
      <c r="M144">
        <v>21.879964175000001</v>
      </c>
      <c r="N144">
        <v>132.07779346800001</v>
      </c>
      <c r="O144">
        <v>41.195438212399999</v>
      </c>
      <c r="P144">
        <v>7.0347973274999998</v>
      </c>
      <c r="Q144">
        <v>48.8983176972</v>
      </c>
      <c r="R144">
        <v>221.73581519550001</v>
      </c>
      <c r="S144">
        <v>3079.7855923898201</v>
      </c>
    </row>
    <row r="145" spans="1:19" ht="15" x14ac:dyDescent="0.25">
      <c r="A145" t="s">
        <v>303</v>
      </c>
      <c r="B145">
        <v>22204.931751</v>
      </c>
      <c r="C145">
        <v>17532.877498999998</v>
      </c>
      <c r="D145">
        <v>309.24309299999999</v>
      </c>
      <c r="E145">
        <v>292.54942999999997</v>
      </c>
      <c r="F145">
        <v>3186.810712</v>
      </c>
      <c r="G145">
        <v>503.82672300000002</v>
      </c>
      <c r="H145">
        <v>12</v>
      </c>
      <c r="I145">
        <v>238.54464999999999</v>
      </c>
      <c r="J145">
        <v>396.15089799999998</v>
      </c>
      <c r="K145">
        <v>3022.7783312390802</v>
      </c>
      <c r="L145">
        <v>89.866042825799596</v>
      </c>
      <c r="M145">
        <v>85.014864357999699</v>
      </c>
      <c r="N145">
        <v>2349.9542190287498</v>
      </c>
      <c r="O145">
        <v>892.57942246680398</v>
      </c>
      <c r="P145">
        <v>28.371600000000001</v>
      </c>
      <c r="Q145">
        <v>763.86767822999695</v>
      </c>
      <c r="R145">
        <v>1870.03031400899</v>
      </c>
      <c r="S145">
        <v>31307.3942231574</v>
      </c>
    </row>
    <row r="146" spans="1:19" ht="15" x14ac:dyDescent="0.25">
      <c r="A146" t="s">
        <v>304</v>
      </c>
      <c r="B146">
        <v>866.59445900000003</v>
      </c>
      <c r="C146">
        <v>423.23371300000002</v>
      </c>
      <c r="D146">
        <v>0</v>
      </c>
      <c r="E146">
        <v>11.176501</v>
      </c>
      <c r="F146">
        <v>71.386060000000001</v>
      </c>
      <c r="G146">
        <v>6.0887279999999997</v>
      </c>
      <c r="H146">
        <v>1</v>
      </c>
      <c r="I146">
        <v>6.5955729999999999</v>
      </c>
      <c r="J146">
        <v>10.107843000000001</v>
      </c>
      <c r="K146">
        <v>44.488743359271901</v>
      </c>
      <c r="L146">
        <v>0</v>
      </c>
      <c r="M146">
        <v>3.2478911905999999</v>
      </c>
      <c r="N146">
        <v>52.640080644000001</v>
      </c>
      <c r="O146">
        <v>10.786790524800001</v>
      </c>
      <c r="P146">
        <v>2.3643000000000001</v>
      </c>
      <c r="Q146">
        <v>21.120343860599998</v>
      </c>
      <c r="R146">
        <v>47.714072881500002</v>
      </c>
      <c r="S146">
        <v>1048.9566814607699</v>
      </c>
    </row>
    <row r="147" spans="1:19" ht="15" x14ac:dyDescent="0.25">
      <c r="A147" t="s">
        <v>305</v>
      </c>
      <c r="B147">
        <v>4023.0102490000099</v>
      </c>
      <c r="C147">
        <v>1033.027478</v>
      </c>
      <c r="D147">
        <v>74.594778000000005</v>
      </c>
      <c r="E147">
        <v>72.565737999999996</v>
      </c>
      <c r="F147">
        <v>353.65717699999999</v>
      </c>
      <c r="G147">
        <v>24.698412999999999</v>
      </c>
      <c r="H147">
        <v>4.7411700000000003</v>
      </c>
      <c r="I147">
        <v>31.124082000000001</v>
      </c>
      <c r="J147">
        <v>39.966855000000002</v>
      </c>
      <c r="K147">
        <v>56.706694451323997</v>
      </c>
      <c r="L147">
        <v>21.677242486800001</v>
      </c>
      <c r="M147">
        <v>21.087603462800001</v>
      </c>
      <c r="N147">
        <v>260.78680231980098</v>
      </c>
      <c r="O147">
        <v>43.755708470800002</v>
      </c>
      <c r="P147">
        <v>11.209548230999999</v>
      </c>
      <c r="Q147">
        <v>99.665535380400001</v>
      </c>
      <c r="R147">
        <v>188.66353902750001</v>
      </c>
      <c r="S147">
        <v>4726.5629228304297</v>
      </c>
    </row>
    <row r="148" spans="1:19" ht="15" x14ac:dyDescent="0.25">
      <c r="A148" t="s">
        <v>306</v>
      </c>
      <c r="B148">
        <v>5861.7848839999997</v>
      </c>
      <c r="C148">
        <v>188.38285300000001</v>
      </c>
      <c r="D148">
        <v>45.956248000000002</v>
      </c>
      <c r="E148">
        <v>116.24518500000001</v>
      </c>
      <c r="F148">
        <v>780.75864200000001</v>
      </c>
      <c r="G148">
        <v>33.038359</v>
      </c>
      <c r="H148">
        <v>1.5464500000000001</v>
      </c>
      <c r="I148">
        <v>34.238945999999999</v>
      </c>
      <c r="J148">
        <v>101.703945</v>
      </c>
      <c r="K148">
        <v>1.30389616443698</v>
      </c>
      <c r="L148">
        <v>13.3548856688</v>
      </c>
      <c r="M148">
        <v>33.780850761000004</v>
      </c>
      <c r="N148">
        <v>575.73142261079204</v>
      </c>
      <c r="O148">
        <v>58.530756804399999</v>
      </c>
      <c r="P148">
        <v>3.6562717349999998</v>
      </c>
      <c r="Q148">
        <v>109.6399528812</v>
      </c>
      <c r="R148">
        <v>480.09347237250103</v>
      </c>
      <c r="S148">
        <v>7137.8763929981296</v>
      </c>
    </row>
    <row r="149" spans="1:19" ht="15" x14ac:dyDescent="0.25">
      <c r="A149" t="s">
        <v>307</v>
      </c>
      <c r="B149">
        <v>1781.6444320000001</v>
      </c>
      <c r="C149">
        <v>833.37293199999999</v>
      </c>
      <c r="D149">
        <v>4</v>
      </c>
      <c r="E149">
        <v>64.909786999999994</v>
      </c>
      <c r="F149">
        <v>175.14680899999999</v>
      </c>
      <c r="G149">
        <v>17.814433999999999</v>
      </c>
      <c r="H149">
        <v>0</v>
      </c>
      <c r="I149">
        <v>22.053402999999999</v>
      </c>
      <c r="J149">
        <v>28.539090999999999</v>
      </c>
      <c r="K149">
        <v>84.0239702094416</v>
      </c>
      <c r="L149">
        <v>1.1624000000000001</v>
      </c>
      <c r="M149">
        <v>18.862784102199999</v>
      </c>
      <c r="N149">
        <v>129.15325695659999</v>
      </c>
      <c r="O149">
        <v>31.560051274399999</v>
      </c>
      <c r="P149">
        <v>0</v>
      </c>
      <c r="Q149">
        <v>70.619407086600006</v>
      </c>
      <c r="R149">
        <v>134.7187790655</v>
      </c>
      <c r="S149">
        <v>2251.74508069474</v>
      </c>
    </row>
    <row r="150" spans="1:19" ht="15" x14ac:dyDescent="0.25">
      <c r="A150" t="s">
        <v>309</v>
      </c>
      <c r="B150">
        <v>2711.6418669999998</v>
      </c>
      <c r="C150">
        <v>677.19691899999998</v>
      </c>
      <c r="D150">
        <v>18.743223</v>
      </c>
      <c r="E150">
        <v>57.465553</v>
      </c>
      <c r="F150">
        <v>278.920751</v>
      </c>
      <c r="G150">
        <v>24.484696</v>
      </c>
      <c r="H150">
        <v>1.5</v>
      </c>
      <c r="I150">
        <v>25.996500000000001</v>
      </c>
      <c r="J150">
        <v>35.837625000000003</v>
      </c>
      <c r="K150">
        <v>36.080465294425402</v>
      </c>
      <c r="L150">
        <v>5.4467806037999997</v>
      </c>
      <c r="M150">
        <v>16.699489701800001</v>
      </c>
      <c r="N150">
        <v>205.67616178739999</v>
      </c>
      <c r="O150">
        <v>43.377087433600003</v>
      </c>
      <c r="P150">
        <v>3.5464500000000001</v>
      </c>
      <c r="Q150">
        <v>83.245992299999997</v>
      </c>
      <c r="R150">
        <v>169.17150881250001</v>
      </c>
      <c r="S150">
        <v>3274.8858029335202</v>
      </c>
    </row>
    <row r="151" spans="1:19" ht="15" x14ac:dyDescent="0.25">
      <c r="A151" t="s">
        <v>310</v>
      </c>
      <c r="B151">
        <v>1954.2427230000001</v>
      </c>
      <c r="C151">
        <v>717.63660300000004</v>
      </c>
      <c r="D151">
        <v>18.448077000000001</v>
      </c>
      <c r="E151">
        <v>85.711742000000001</v>
      </c>
      <c r="F151">
        <v>191.58361199999999</v>
      </c>
      <c r="G151">
        <v>7.5322180000000003</v>
      </c>
      <c r="H151">
        <v>2</v>
      </c>
      <c r="I151">
        <v>19.72</v>
      </c>
      <c r="J151">
        <v>36.334476000000002</v>
      </c>
      <c r="K151">
        <v>56.812555748547702</v>
      </c>
      <c r="L151">
        <v>5.3610111761999999</v>
      </c>
      <c r="M151">
        <v>24.9078322252</v>
      </c>
      <c r="N151">
        <v>141.27375548879999</v>
      </c>
      <c r="O151">
        <v>13.3440774088</v>
      </c>
      <c r="P151">
        <v>4.7286000000000001</v>
      </c>
      <c r="Q151">
        <v>63.147384000000002</v>
      </c>
      <c r="R151">
        <v>171.516893958</v>
      </c>
      <c r="S151">
        <v>2435.3348330055401</v>
      </c>
    </row>
    <row r="152" spans="1:19" ht="15" x14ac:dyDescent="0.25">
      <c r="A152" t="s">
        <v>312</v>
      </c>
      <c r="B152">
        <v>4397.2057320000004</v>
      </c>
      <c r="C152">
        <v>758.04880800000001</v>
      </c>
      <c r="D152">
        <v>13.105549</v>
      </c>
      <c r="E152">
        <v>113.186215</v>
      </c>
      <c r="F152">
        <v>350.14596699999998</v>
      </c>
      <c r="G152">
        <v>40.817475000000002</v>
      </c>
      <c r="H152">
        <v>2.2799999999999998</v>
      </c>
      <c r="I152">
        <v>34.272302000000003</v>
      </c>
      <c r="J152">
        <v>63.085656</v>
      </c>
      <c r="K152">
        <v>28.5745232325648</v>
      </c>
      <c r="L152">
        <v>3.8084725393999999</v>
      </c>
      <c r="M152">
        <v>32.891914079000003</v>
      </c>
      <c r="N152">
        <v>258.19763606580102</v>
      </c>
      <c r="O152">
        <v>72.312238710000003</v>
      </c>
      <c r="P152">
        <v>5.3906039999999997</v>
      </c>
      <c r="Q152">
        <v>109.7467654644</v>
      </c>
      <c r="R152">
        <v>297.79583914800003</v>
      </c>
      <c r="S152">
        <v>5205.9237252391704</v>
      </c>
    </row>
    <row r="153" spans="1:19" ht="15" x14ac:dyDescent="0.25">
      <c r="A153" t="s">
        <v>313</v>
      </c>
      <c r="B153">
        <v>2978.1222079999998</v>
      </c>
      <c r="C153">
        <v>880.36459600000001</v>
      </c>
      <c r="D153">
        <v>0.28980899999999998</v>
      </c>
      <c r="E153">
        <v>90.257204000000002</v>
      </c>
      <c r="F153">
        <v>229.03897599999999</v>
      </c>
      <c r="G153">
        <v>12.829063</v>
      </c>
      <c r="H153">
        <v>5</v>
      </c>
      <c r="I153">
        <v>25.178605999999998</v>
      </c>
      <c r="J153">
        <v>45.422511</v>
      </c>
      <c r="K153">
        <v>55.514675787967903</v>
      </c>
      <c r="L153">
        <v>8.4218495399999996E-2</v>
      </c>
      <c r="M153">
        <v>26.228743482399999</v>
      </c>
      <c r="N153">
        <v>168.89334090240001</v>
      </c>
      <c r="O153">
        <v>22.727968010800002</v>
      </c>
      <c r="P153">
        <v>11.8215</v>
      </c>
      <c r="Q153">
        <v>80.6269321332</v>
      </c>
      <c r="R153">
        <v>214.4169631755</v>
      </c>
      <c r="S153">
        <v>3558.4365499876699</v>
      </c>
    </row>
    <row r="154" spans="1:19" ht="15" x14ac:dyDescent="0.25">
      <c r="A154" t="s">
        <v>314</v>
      </c>
      <c r="B154">
        <v>4477.96957199999</v>
      </c>
      <c r="C154">
        <v>4303.81506300001</v>
      </c>
      <c r="D154">
        <v>22.065721</v>
      </c>
      <c r="E154">
        <v>106.797759</v>
      </c>
      <c r="F154">
        <v>534.56297400000005</v>
      </c>
      <c r="G154">
        <v>47.947823</v>
      </c>
      <c r="H154">
        <v>8.4705890000000004</v>
      </c>
      <c r="I154">
        <v>38.482258999999999</v>
      </c>
      <c r="J154">
        <v>76.180881999999997</v>
      </c>
      <c r="K154">
        <v>886.06951337938699</v>
      </c>
      <c r="L154">
        <v>6.4122985226000004</v>
      </c>
      <c r="M154">
        <v>31.035428765400098</v>
      </c>
      <c r="N154">
        <v>394.18673702759799</v>
      </c>
      <c r="O154">
        <v>84.944363226799993</v>
      </c>
      <c r="P154">
        <v>20.0270135727</v>
      </c>
      <c r="Q154">
        <v>123.2278897698</v>
      </c>
      <c r="R154">
        <v>359.61185348100003</v>
      </c>
      <c r="S154">
        <v>6383.4846697452704</v>
      </c>
    </row>
    <row r="155" spans="1:19" ht="15" x14ac:dyDescent="0.25">
      <c r="A155" t="s">
        <v>315</v>
      </c>
      <c r="B155">
        <v>1598.98162</v>
      </c>
      <c r="C155">
        <v>1522.3920639999999</v>
      </c>
      <c r="D155">
        <v>13.71809</v>
      </c>
      <c r="E155">
        <v>10.467755</v>
      </c>
      <c r="F155">
        <v>212.191317</v>
      </c>
      <c r="G155">
        <v>36.111058999999997</v>
      </c>
      <c r="H155">
        <v>3</v>
      </c>
      <c r="I155">
        <v>10.464072</v>
      </c>
      <c r="J155">
        <v>26.966452</v>
      </c>
      <c r="K155">
        <v>314.51504927470802</v>
      </c>
      <c r="L155">
        <v>3.986476954</v>
      </c>
      <c r="M155">
        <v>3.0419296029999998</v>
      </c>
      <c r="N155">
        <v>156.46987715579999</v>
      </c>
      <c r="O155">
        <v>63.974352124399999</v>
      </c>
      <c r="P155">
        <v>7.0929000000000002</v>
      </c>
      <c r="Q155">
        <v>33.508051358400003</v>
      </c>
      <c r="R155">
        <v>127.295136666</v>
      </c>
      <c r="S155">
        <v>2308.8653931363101</v>
      </c>
    </row>
    <row r="156" spans="1:19" ht="15" x14ac:dyDescent="0.25">
      <c r="A156" t="s">
        <v>316</v>
      </c>
      <c r="B156">
        <v>2075.4870569999898</v>
      </c>
      <c r="C156">
        <v>1022.2061189999999</v>
      </c>
      <c r="D156">
        <v>4.3753149999999996</v>
      </c>
      <c r="E156">
        <v>43.018599999999999</v>
      </c>
      <c r="F156">
        <v>272.27761700000002</v>
      </c>
      <c r="G156">
        <v>16.271927999999999</v>
      </c>
      <c r="H156">
        <v>0</v>
      </c>
      <c r="I156">
        <v>22.408601999999998</v>
      </c>
      <c r="J156">
        <v>32.778866000000001</v>
      </c>
      <c r="K156">
        <v>107.662330973849</v>
      </c>
      <c r="L156">
        <v>1.271466539</v>
      </c>
      <c r="M156">
        <v>12.50120516</v>
      </c>
      <c r="N156">
        <v>200.7775147758</v>
      </c>
      <c r="O156">
        <v>28.8273476448</v>
      </c>
      <c r="P156">
        <v>0</v>
      </c>
      <c r="Q156">
        <v>71.756825324399998</v>
      </c>
      <c r="R156">
        <v>154.732636953</v>
      </c>
      <c r="S156">
        <v>2653.0163843708401</v>
      </c>
    </row>
    <row r="157" spans="1:19" ht="15" x14ac:dyDescent="0.25">
      <c r="A157" t="s">
        <v>318</v>
      </c>
      <c r="B157">
        <v>1256.6174450000001</v>
      </c>
      <c r="C157">
        <v>1209.5909220000001</v>
      </c>
      <c r="D157">
        <v>1</v>
      </c>
      <c r="E157">
        <v>48.370103999999998</v>
      </c>
      <c r="F157">
        <v>130.20855399999999</v>
      </c>
      <c r="G157">
        <v>5.5155599999999998</v>
      </c>
      <c r="H157">
        <v>1</v>
      </c>
      <c r="I157">
        <v>14.011772000000001</v>
      </c>
      <c r="J157">
        <v>21.160609999999998</v>
      </c>
      <c r="K157">
        <v>248.721320836861</v>
      </c>
      <c r="L157">
        <v>0.29060000000000002</v>
      </c>
      <c r="M157">
        <v>14.056352222399999</v>
      </c>
      <c r="N157">
        <v>96.015787719599899</v>
      </c>
      <c r="O157">
        <v>9.7713660959999995</v>
      </c>
      <c r="P157">
        <v>2.3643000000000001</v>
      </c>
      <c r="Q157">
        <v>44.868496298399997</v>
      </c>
      <c r="R157">
        <v>99.888659505000007</v>
      </c>
      <c r="S157">
        <v>1772.59432767826</v>
      </c>
    </row>
    <row r="158" spans="1:19" ht="15" x14ac:dyDescent="0.25">
      <c r="A158" t="s">
        <v>319</v>
      </c>
      <c r="B158">
        <v>689.21508300000005</v>
      </c>
      <c r="C158">
        <v>676.69911400000001</v>
      </c>
      <c r="D158">
        <v>0</v>
      </c>
      <c r="E158">
        <v>20</v>
      </c>
      <c r="F158">
        <v>71.237426999999997</v>
      </c>
      <c r="G158">
        <v>2</v>
      </c>
      <c r="H158">
        <v>1.444801</v>
      </c>
      <c r="I158">
        <v>2.5711680000000001</v>
      </c>
      <c r="J158">
        <v>6.5</v>
      </c>
      <c r="K158">
        <v>139.80527476646699</v>
      </c>
      <c r="L158">
        <v>0</v>
      </c>
      <c r="M158">
        <v>5.8120000000000003</v>
      </c>
      <c r="N158">
        <v>52.530478669799997</v>
      </c>
      <c r="O158">
        <v>3.5432000000000001</v>
      </c>
      <c r="P158">
        <v>3.4159430042999999</v>
      </c>
      <c r="Q158">
        <v>8.2333941696000004</v>
      </c>
      <c r="R158">
        <v>30.683250000000001</v>
      </c>
      <c r="S158">
        <v>933.238623610167</v>
      </c>
    </row>
    <row r="159" spans="1:19" ht="15" x14ac:dyDescent="0.25">
      <c r="A159" t="s">
        <v>320</v>
      </c>
      <c r="B159">
        <v>14064.925415</v>
      </c>
      <c r="C159">
        <v>4245.2895699999999</v>
      </c>
      <c r="D159">
        <v>1064.1999780000001</v>
      </c>
      <c r="E159">
        <v>251.57439199999999</v>
      </c>
      <c r="F159">
        <v>1229.499869</v>
      </c>
      <c r="G159">
        <v>118.612539</v>
      </c>
      <c r="H159">
        <v>6.3021710000000004</v>
      </c>
      <c r="I159">
        <v>106.950321</v>
      </c>
      <c r="J159">
        <v>252.97084799999999</v>
      </c>
      <c r="K159">
        <v>276.14403111925202</v>
      </c>
      <c r="L159">
        <v>309.25651360680098</v>
      </c>
      <c r="M159">
        <v>73.107518315199798</v>
      </c>
      <c r="N159">
        <v>906.63320340058397</v>
      </c>
      <c r="O159">
        <v>210.1339740924</v>
      </c>
      <c r="P159">
        <v>14.900222895300001</v>
      </c>
      <c r="Q159">
        <v>342.47631790619999</v>
      </c>
      <c r="R159">
        <v>1194.1488879840001</v>
      </c>
      <c r="S159">
        <v>17391.726084319798</v>
      </c>
    </row>
    <row r="160" spans="1:19" ht="15" x14ac:dyDescent="0.25">
      <c r="A160" t="s">
        <v>321</v>
      </c>
      <c r="B160">
        <v>3274.1401599999999</v>
      </c>
      <c r="C160">
        <v>1876.448496</v>
      </c>
      <c r="D160">
        <v>197.49207999999999</v>
      </c>
      <c r="E160">
        <v>83.071551999999997</v>
      </c>
      <c r="F160">
        <v>428.85196000000002</v>
      </c>
      <c r="G160">
        <v>27.098068000000001</v>
      </c>
      <c r="H160">
        <v>2</v>
      </c>
      <c r="I160">
        <v>19.916765000000002</v>
      </c>
      <c r="J160">
        <v>55.459482999999999</v>
      </c>
      <c r="K160">
        <v>229.44823235228401</v>
      </c>
      <c r="L160">
        <v>57.391198447999898</v>
      </c>
      <c r="M160">
        <v>24.1405930112</v>
      </c>
      <c r="N160">
        <v>316.235435303999</v>
      </c>
      <c r="O160">
        <v>48.006937268800002</v>
      </c>
      <c r="P160">
        <v>4.7286000000000001</v>
      </c>
      <c r="Q160">
        <v>63.777464883</v>
      </c>
      <c r="R160">
        <v>261.79648950149999</v>
      </c>
      <c r="S160">
        <v>4279.6651107687803</v>
      </c>
    </row>
    <row r="161" spans="1:19" ht="15" x14ac:dyDescent="0.25">
      <c r="A161" t="s">
        <v>322</v>
      </c>
      <c r="B161">
        <v>3181.407827</v>
      </c>
      <c r="C161">
        <v>375.24262700000003</v>
      </c>
      <c r="D161">
        <v>92.959996000000004</v>
      </c>
      <c r="E161">
        <v>46.425604999999997</v>
      </c>
      <c r="F161">
        <v>243.105852</v>
      </c>
      <c r="G161">
        <v>14.000938</v>
      </c>
      <c r="H161">
        <v>1</v>
      </c>
      <c r="I161">
        <v>15.424417999999999</v>
      </c>
      <c r="J161">
        <v>67.334124000000003</v>
      </c>
      <c r="K161">
        <v>9.4955439636248506</v>
      </c>
      <c r="L161">
        <v>27.014174837599999</v>
      </c>
      <c r="M161">
        <v>13.491280812999999</v>
      </c>
      <c r="N161">
        <v>179.26625526480001</v>
      </c>
      <c r="O161">
        <v>24.8040617608</v>
      </c>
      <c r="P161">
        <v>2.3643000000000001</v>
      </c>
      <c r="Q161">
        <v>49.392071319599999</v>
      </c>
      <c r="R161">
        <v>317.85073234200001</v>
      </c>
      <c r="S161">
        <v>3805.0862473014199</v>
      </c>
    </row>
    <row r="162" spans="1:19" ht="15" x14ac:dyDescent="0.25">
      <c r="A162" t="s">
        <v>323</v>
      </c>
      <c r="B162">
        <v>3097.4309799999801</v>
      </c>
      <c r="C162">
        <v>2928.619087</v>
      </c>
      <c r="D162">
        <v>403.88326599999999</v>
      </c>
      <c r="E162">
        <v>51.765557000000001</v>
      </c>
      <c r="F162">
        <v>249.177898</v>
      </c>
      <c r="G162">
        <v>58.277107999999998</v>
      </c>
      <c r="H162">
        <v>4</v>
      </c>
      <c r="I162">
        <v>15.880266000000001</v>
      </c>
      <c r="J162">
        <v>90.654518999999993</v>
      </c>
      <c r="K162">
        <v>605.04940478519302</v>
      </c>
      <c r="L162">
        <v>117.3684770996</v>
      </c>
      <c r="M162">
        <v>15.043070864200001</v>
      </c>
      <c r="N162">
        <v>183.7437819852</v>
      </c>
      <c r="O162">
        <v>103.2437245328</v>
      </c>
      <c r="P162">
        <v>9.4572000000000003</v>
      </c>
      <c r="Q162">
        <v>50.851787785200003</v>
      </c>
      <c r="R162">
        <v>427.93465693949997</v>
      </c>
      <c r="S162">
        <v>4610.1230839916798</v>
      </c>
    </row>
    <row r="163" spans="1:19" ht="15" x14ac:dyDescent="0.25">
      <c r="A163" t="s">
        <v>324</v>
      </c>
      <c r="B163">
        <v>1257.76475</v>
      </c>
      <c r="C163">
        <v>537.87869699999999</v>
      </c>
      <c r="D163">
        <v>8.8964490000000005</v>
      </c>
      <c r="E163">
        <v>18.062131999999998</v>
      </c>
      <c r="F163">
        <v>123.128012</v>
      </c>
      <c r="G163">
        <v>26.374867999999999</v>
      </c>
      <c r="H163">
        <v>0</v>
      </c>
      <c r="I163">
        <v>7.0020889999999998</v>
      </c>
      <c r="J163">
        <v>17.807694000000001</v>
      </c>
      <c r="K163">
        <v>50.156618920153001</v>
      </c>
      <c r="L163">
        <v>2.5853080793999998</v>
      </c>
      <c r="M163">
        <v>5.2488555591999999</v>
      </c>
      <c r="N163">
        <v>90.794596048799903</v>
      </c>
      <c r="O163">
        <v>46.725716148799997</v>
      </c>
      <c r="P163">
        <v>0</v>
      </c>
      <c r="Q163">
        <v>22.4220893958</v>
      </c>
      <c r="R163">
        <v>84.061219527000006</v>
      </c>
      <c r="S163">
        <v>1559.7591536791499</v>
      </c>
    </row>
    <row r="164" spans="1:19" ht="15" x14ac:dyDescent="0.25">
      <c r="A164" t="s">
        <v>325</v>
      </c>
      <c r="B164">
        <v>1313.9342529999999</v>
      </c>
      <c r="C164">
        <v>776.15710100000001</v>
      </c>
      <c r="D164">
        <v>134.846182</v>
      </c>
      <c r="E164">
        <v>26.569378</v>
      </c>
      <c r="F164">
        <v>125.089868</v>
      </c>
      <c r="G164">
        <v>3.6738</v>
      </c>
      <c r="H164">
        <v>0</v>
      </c>
      <c r="I164">
        <v>10.108726000000001</v>
      </c>
      <c r="J164">
        <v>14.456994</v>
      </c>
      <c r="K164">
        <v>96.596987155170396</v>
      </c>
      <c r="L164">
        <v>39.186300489200001</v>
      </c>
      <c r="M164">
        <v>7.7210612467999997</v>
      </c>
      <c r="N164">
        <v>92.241268663199804</v>
      </c>
      <c r="O164">
        <v>6.5085040799999998</v>
      </c>
      <c r="P164">
        <v>0</v>
      </c>
      <c r="Q164">
        <v>32.370162397199998</v>
      </c>
      <c r="R164">
        <v>68.244240176999995</v>
      </c>
      <c r="S164">
        <v>1656.80277720857</v>
      </c>
    </row>
    <row r="165" spans="1:19" ht="15" x14ac:dyDescent="0.25">
      <c r="A165" t="s">
        <v>326</v>
      </c>
      <c r="B165">
        <v>6932.6139820000299</v>
      </c>
      <c r="C165">
        <v>2141.4222360000099</v>
      </c>
      <c r="D165">
        <v>79.527889000000002</v>
      </c>
      <c r="E165">
        <v>126.945735</v>
      </c>
      <c r="F165">
        <v>758.41260599999998</v>
      </c>
      <c r="G165">
        <v>89.896528000000004</v>
      </c>
      <c r="H165">
        <v>3.2012200000000002</v>
      </c>
      <c r="I165">
        <v>32.592142000000003</v>
      </c>
      <c r="J165">
        <v>165.254985</v>
      </c>
      <c r="K165">
        <v>143.85929427498999</v>
      </c>
      <c r="L165">
        <v>23.1108045434</v>
      </c>
      <c r="M165">
        <v>36.890430590999998</v>
      </c>
      <c r="N165">
        <v>559.25345566439398</v>
      </c>
      <c r="O165">
        <v>159.26068900480001</v>
      </c>
      <c r="P165">
        <v>7.5686444460000004</v>
      </c>
      <c r="Q165">
        <v>104.3665571124</v>
      </c>
      <c r="R165">
        <v>780.08615669250105</v>
      </c>
      <c r="S165">
        <v>8747.0100143295094</v>
      </c>
    </row>
    <row r="166" spans="1:19" ht="15" x14ac:dyDescent="0.25">
      <c r="A166" t="s">
        <v>327</v>
      </c>
      <c r="B166">
        <v>2310.981573</v>
      </c>
      <c r="C166">
        <v>1006.779082</v>
      </c>
      <c r="D166">
        <v>15.55599</v>
      </c>
      <c r="E166">
        <v>81.432924999999997</v>
      </c>
      <c r="F166">
        <v>192.17644899999999</v>
      </c>
      <c r="G166">
        <v>6.8719109999999999</v>
      </c>
      <c r="H166">
        <v>3</v>
      </c>
      <c r="I166">
        <v>14</v>
      </c>
      <c r="J166">
        <v>36.081814000000001</v>
      </c>
      <c r="K166">
        <v>93.340580544148906</v>
      </c>
      <c r="L166">
        <v>4.5205706939999999</v>
      </c>
      <c r="M166">
        <v>23.664408004999999</v>
      </c>
      <c r="N166">
        <v>141.71091349260001</v>
      </c>
      <c r="O166">
        <v>12.174277527599999</v>
      </c>
      <c r="P166">
        <v>7.0929000000000002</v>
      </c>
      <c r="Q166">
        <v>44.830800000000004</v>
      </c>
      <c r="R166">
        <v>170.32420298700001</v>
      </c>
      <c r="S166">
        <v>2808.6402262503502</v>
      </c>
    </row>
    <row r="167" spans="1:19" ht="15" x14ac:dyDescent="0.25">
      <c r="A167" t="s">
        <v>329</v>
      </c>
      <c r="B167">
        <v>3253.8605040000002</v>
      </c>
      <c r="C167">
        <v>1194.4998680000001</v>
      </c>
      <c r="D167">
        <v>33.924722000000003</v>
      </c>
      <c r="E167">
        <v>82.932918999999998</v>
      </c>
      <c r="F167">
        <v>314.500835</v>
      </c>
      <c r="G167">
        <v>34.698138999999998</v>
      </c>
      <c r="H167">
        <v>4</v>
      </c>
      <c r="I167">
        <v>22.230512000000001</v>
      </c>
      <c r="J167">
        <v>61.864190000000001</v>
      </c>
      <c r="K167">
        <v>95.540464492194801</v>
      </c>
      <c r="L167">
        <v>9.8585242132000008</v>
      </c>
      <c r="M167">
        <v>24.1003062614</v>
      </c>
      <c r="N167">
        <v>231.91291572900101</v>
      </c>
      <c r="O167">
        <v>61.471223052399999</v>
      </c>
      <c r="P167">
        <v>9.4572000000000003</v>
      </c>
      <c r="Q167">
        <v>71.186545526399996</v>
      </c>
      <c r="R167">
        <v>292.02990889500001</v>
      </c>
      <c r="S167">
        <v>4049.4175921695901</v>
      </c>
    </row>
    <row r="168" spans="1:19" ht="15" x14ac:dyDescent="0.25">
      <c r="A168" t="s">
        <v>330</v>
      </c>
      <c r="B168">
        <v>10187.101522000001</v>
      </c>
      <c r="C168">
        <v>2378.798644</v>
      </c>
      <c r="D168">
        <v>495.53870999999998</v>
      </c>
      <c r="E168">
        <v>195.536405</v>
      </c>
      <c r="F168">
        <v>1001.0748620000001</v>
      </c>
      <c r="G168">
        <v>88.521214999999998</v>
      </c>
      <c r="H168">
        <v>8.3012049999999995</v>
      </c>
      <c r="I168">
        <v>36.592557999999997</v>
      </c>
      <c r="J168">
        <v>211.24772899999999</v>
      </c>
      <c r="K168">
        <v>119.814251199146</v>
      </c>
      <c r="L168">
        <v>144.003549126</v>
      </c>
      <c r="M168">
        <v>56.8228792929999</v>
      </c>
      <c r="N168">
        <v>738.19260323878802</v>
      </c>
      <c r="O168">
        <v>156.82418449400001</v>
      </c>
      <c r="P168">
        <v>19.626538981500001</v>
      </c>
      <c r="Q168">
        <v>117.17668922759999</v>
      </c>
      <c r="R168">
        <v>997.19490474450095</v>
      </c>
      <c r="S168">
        <v>12536.7571223045</v>
      </c>
    </row>
    <row r="169" spans="1:19" ht="15" x14ac:dyDescent="0.25">
      <c r="A169" t="s">
        <v>331</v>
      </c>
      <c r="B169">
        <v>1902.4873709999999</v>
      </c>
      <c r="C169">
        <v>117.731281</v>
      </c>
      <c r="D169">
        <v>5.621283</v>
      </c>
      <c r="E169">
        <v>8.0297660000000004</v>
      </c>
      <c r="F169">
        <v>137.29460499999999</v>
      </c>
      <c r="G169">
        <v>10.148584</v>
      </c>
      <c r="H169">
        <v>0</v>
      </c>
      <c r="I169">
        <v>6</v>
      </c>
      <c r="J169">
        <v>16.474018000000001</v>
      </c>
      <c r="K169">
        <v>1.56910968721703</v>
      </c>
      <c r="L169">
        <v>1.6335448398000001</v>
      </c>
      <c r="M169">
        <v>2.3334499996</v>
      </c>
      <c r="N169">
        <v>101.241041727</v>
      </c>
      <c r="O169">
        <v>17.979231414400001</v>
      </c>
      <c r="P169">
        <v>0</v>
      </c>
      <c r="Q169">
        <v>19.213200000000001</v>
      </c>
      <c r="R169">
        <v>77.765601969000002</v>
      </c>
      <c r="S169">
        <v>2124.22255063702</v>
      </c>
    </row>
    <row r="170" spans="1:19" ht="15" x14ac:dyDescent="0.25">
      <c r="A170" t="s">
        <v>332</v>
      </c>
      <c r="B170">
        <v>3860.8210640000002</v>
      </c>
      <c r="C170">
        <v>3076.7144859999999</v>
      </c>
      <c r="D170">
        <v>12.21083</v>
      </c>
      <c r="E170">
        <v>159.30206799999999</v>
      </c>
      <c r="F170">
        <v>355.24170299999997</v>
      </c>
      <c r="G170">
        <v>24.002534000000001</v>
      </c>
      <c r="H170">
        <v>4.8600000000000003</v>
      </c>
      <c r="I170">
        <v>56.448982000000001</v>
      </c>
      <c r="J170">
        <v>53.117603000000003</v>
      </c>
      <c r="K170">
        <v>523.72536398909199</v>
      </c>
      <c r="L170">
        <v>3.548467198</v>
      </c>
      <c r="M170">
        <v>46.293180960799901</v>
      </c>
      <c r="N170">
        <v>261.955231792201</v>
      </c>
      <c r="O170">
        <v>42.522889234399997</v>
      </c>
      <c r="P170">
        <v>11.490498000000001</v>
      </c>
      <c r="Q170">
        <v>180.76093016039999</v>
      </c>
      <c r="R170">
        <v>250.74164496149999</v>
      </c>
      <c r="S170">
        <v>5181.8592702963997</v>
      </c>
    </row>
    <row r="171" spans="1:19" ht="15" x14ac:dyDescent="0.25">
      <c r="A171" t="s">
        <v>333</v>
      </c>
      <c r="B171">
        <v>4753.7297369999997</v>
      </c>
      <c r="C171">
        <v>4562.7029769999999</v>
      </c>
      <c r="D171">
        <v>308.23748599999999</v>
      </c>
      <c r="E171">
        <v>47.789444000000003</v>
      </c>
      <c r="F171">
        <v>581.45147099999997</v>
      </c>
      <c r="G171">
        <v>79.443299999999994</v>
      </c>
      <c r="H171">
        <v>3.9500600000000001</v>
      </c>
      <c r="I171">
        <v>61.704067999999999</v>
      </c>
      <c r="J171">
        <v>45.872810000000001</v>
      </c>
      <c r="K171">
        <v>942.43979103323704</v>
      </c>
      <c r="L171">
        <v>89.573813431599703</v>
      </c>
      <c r="M171">
        <v>13.8876124264</v>
      </c>
      <c r="N171">
        <v>428.762314715397</v>
      </c>
      <c r="O171">
        <v>140.74175027999999</v>
      </c>
      <c r="P171">
        <v>9.3391268580000002</v>
      </c>
      <c r="Q171">
        <v>197.5887665496</v>
      </c>
      <c r="R171">
        <v>216.54259960499999</v>
      </c>
      <c r="S171">
        <v>6792.6055118992299</v>
      </c>
    </row>
    <row r="172" spans="1:19" ht="15" x14ac:dyDescent="0.25">
      <c r="A172" t="s">
        <v>334</v>
      </c>
      <c r="B172">
        <v>3011.8629820000001</v>
      </c>
      <c r="C172">
        <v>2823.9358320000001</v>
      </c>
      <c r="D172">
        <v>2.788643</v>
      </c>
      <c r="E172">
        <v>113.501082</v>
      </c>
      <c r="F172">
        <v>596.23112900000103</v>
      </c>
      <c r="G172">
        <v>46.330201000000002</v>
      </c>
      <c r="H172">
        <v>5</v>
      </c>
      <c r="I172">
        <v>40.438428000000002</v>
      </c>
      <c r="J172">
        <v>86.458910000000003</v>
      </c>
      <c r="K172">
        <v>581.09304130740395</v>
      </c>
      <c r="L172">
        <v>0.81037965580000004</v>
      </c>
      <c r="M172">
        <v>32.983414429200103</v>
      </c>
      <c r="N172">
        <v>439.660834524596</v>
      </c>
      <c r="O172">
        <v>82.078584091600007</v>
      </c>
      <c r="P172">
        <v>11.8215</v>
      </c>
      <c r="Q172">
        <v>129.49193414160001</v>
      </c>
      <c r="R172">
        <v>408.12928465499999</v>
      </c>
      <c r="S172">
        <v>4697.9319548051999</v>
      </c>
    </row>
    <row r="173" spans="1:19" ht="15" x14ac:dyDescent="0.25">
      <c r="A173" t="s">
        <v>336</v>
      </c>
      <c r="B173">
        <v>796.63042700000096</v>
      </c>
      <c r="C173">
        <v>334.82504499999999</v>
      </c>
      <c r="D173">
        <v>5</v>
      </c>
      <c r="E173">
        <v>25.697009000000001</v>
      </c>
      <c r="F173">
        <v>46.928801</v>
      </c>
      <c r="G173">
        <v>1</v>
      </c>
      <c r="H173">
        <v>1</v>
      </c>
      <c r="I173">
        <v>1</v>
      </c>
      <c r="J173">
        <v>9.8803239999999999</v>
      </c>
      <c r="K173">
        <v>29.5220733488677</v>
      </c>
      <c r="L173">
        <v>1.4530000000000001</v>
      </c>
      <c r="M173">
        <v>7.4675508154000001</v>
      </c>
      <c r="N173">
        <v>34.605297857399997</v>
      </c>
      <c r="O173">
        <v>1.7716000000000001</v>
      </c>
      <c r="P173">
        <v>2.3643000000000001</v>
      </c>
      <c r="Q173">
        <v>3.2021999999999999</v>
      </c>
      <c r="R173">
        <v>46.640069441999998</v>
      </c>
      <c r="S173">
        <v>923.65651846366802</v>
      </c>
    </row>
    <row r="174" spans="1:19" ht="15" x14ac:dyDescent="0.25">
      <c r="A174" t="s">
        <v>337</v>
      </c>
      <c r="B174">
        <v>3526.8493549999998</v>
      </c>
      <c r="C174">
        <v>687.194118</v>
      </c>
      <c r="D174">
        <v>20.946535000000001</v>
      </c>
      <c r="E174">
        <v>45.528674000000002</v>
      </c>
      <c r="F174">
        <v>271.312073</v>
      </c>
      <c r="G174">
        <v>17.217956999999998</v>
      </c>
      <c r="H174">
        <v>1</v>
      </c>
      <c r="I174">
        <v>17.693159000000001</v>
      </c>
      <c r="J174">
        <v>49.341762000000003</v>
      </c>
      <c r="K174">
        <v>28.926760979805898</v>
      </c>
      <c r="L174">
        <v>6.0870630710000002</v>
      </c>
      <c r="M174">
        <v>13.2306326644</v>
      </c>
      <c r="N174">
        <v>200.06552263020001</v>
      </c>
      <c r="O174">
        <v>30.503332621199998</v>
      </c>
      <c r="P174">
        <v>2.3643000000000001</v>
      </c>
      <c r="Q174">
        <v>56.6570337498</v>
      </c>
      <c r="R174">
        <v>232.91778752100001</v>
      </c>
      <c r="S174">
        <v>4097.6017882374099</v>
      </c>
    </row>
    <row r="175" spans="1:19" ht="15" x14ac:dyDescent="0.25">
      <c r="A175" t="s">
        <v>338</v>
      </c>
      <c r="B175">
        <v>1336.737605</v>
      </c>
      <c r="C175">
        <v>482.38733400000001</v>
      </c>
      <c r="D175">
        <v>0.83816500000000005</v>
      </c>
      <c r="E175">
        <v>37.362898000000001</v>
      </c>
      <c r="F175">
        <v>75.394897</v>
      </c>
      <c r="G175">
        <v>2</v>
      </c>
      <c r="H175">
        <v>1</v>
      </c>
      <c r="I175">
        <v>2.7790550000000001</v>
      </c>
      <c r="J175">
        <v>9.9289660000000008</v>
      </c>
      <c r="K175">
        <v>36.428730204669399</v>
      </c>
      <c r="L175">
        <v>0.243570749</v>
      </c>
      <c r="M175">
        <v>10.8576581588</v>
      </c>
      <c r="N175">
        <v>55.596197047799997</v>
      </c>
      <c r="O175">
        <v>3.5432000000000001</v>
      </c>
      <c r="P175">
        <v>2.3643000000000001</v>
      </c>
      <c r="Q175">
        <v>8.8990899209999998</v>
      </c>
      <c r="R175">
        <v>46.869684003000003</v>
      </c>
      <c r="S175">
        <v>1501.5400350842699</v>
      </c>
    </row>
    <row r="176" spans="1:19" ht="15" x14ac:dyDescent="0.25">
      <c r="A176" t="s">
        <v>339</v>
      </c>
      <c r="B176">
        <v>1120.29648</v>
      </c>
      <c r="C176">
        <v>161.760594</v>
      </c>
      <c r="D176">
        <v>0</v>
      </c>
      <c r="E176">
        <v>23.397814</v>
      </c>
      <c r="F176">
        <v>65.380534999999995</v>
      </c>
      <c r="G176">
        <v>1.7967299999999999</v>
      </c>
      <c r="H176">
        <v>1.86</v>
      </c>
      <c r="I176">
        <v>8.86</v>
      </c>
      <c r="J176">
        <v>5.72</v>
      </c>
      <c r="K176">
        <v>4.9107957978386896</v>
      </c>
      <c r="L176">
        <v>0</v>
      </c>
      <c r="M176">
        <v>6.7994047483999998</v>
      </c>
      <c r="N176">
        <v>48.211606508999999</v>
      </c>
      <c r="O176">
        <v>3.1830868680000002</v>
      </c>
      <c r="P176">
        <v>4.3975980000000003</v>
      </c>
      <c r="Q176">
        <v>28.371492</v>
      </c>
      <c r="R176">
        <v>27.001259999999998</v>
      </c>
      <c r="S176">
        <v>1243.1717239232401</v>
      </c>
    </row>
    <row r="177" spans="1:19" ht="15" x14ac:dyDescent="0.25">
      <c r="A177" t="s">
        <v>340</v>
      </c>
      <c r="B177">
        <v>465.15318500000001</v>
      </c>
      <c r="C177">
        <v>190.67673099999999</v>
      </c>
      <c r="D177">
        <v>0</v>
      </c>
      <c r="E177">
        <v>13.405595</v>
      </c>
      <c r="F177">
        <v>72.182580999999999</v>
      </c>
      <c r="G177">
        <v>2.9475799999999999</v>
      </c>
      <c r="H177">
        <v>1</v>
      </c>
      <c r="I177">
        <v>0</v>
      </c>
      <c r="J177">
        <v>6.2335859999999998</v>
      </c>
      <c r="K177">
        <v>16.597273140966301</v>
      </c>
      <c r="L177">
        <v>0</v>
      </c>
      <c r="M177">
        <v>3.8956659070000001</v>
      </c>
      <c r="N177">
        <v>53.227435229400001</v>
      </c>
      <c r="O177">
        <v>5.2219327279999996</v>
      </c>
      <c r="P177">
        <v>2.3643000000000001</v>
      </c>
      <c r="Q177">
        <v>0</v>
      </c>
      <c r="R177">
        <v>29.425642712999998</v>
      </c>
      <c r="S177">
        <v>575.88543471836601</v>
      </c>
    </row>
    <row r="178" spans="1:19" ht="15" x14ac:dyDescent="0.25">
      <c r="A178" t="s">
        <v>341</v>
      </c>
      <c r="B178">
        <v>749.77666499999998</v>
      </c>
      <c r="C178">
        <v>417.29020800000001</v>
      </c>
      <c r="D178">
        <v>0</v>
      </c>
      <c r="E178">
        <v>24.042251</v>
      </c>
      <c r="F178">
        <v>77.435045000000002</v>
      </c>
      <c r="G178">
        <v>4.4715809999999996</v>
      </c>
      <c r="H178">
        <v>0</v>
      </c>
      <c r="I178">
        <v>4.5889509999999998</v>
      </c>
      <c r="J178">
        <v>9.4589990000000004</v>
      </c>
      <c r="K178">
        <v>49.069691431967101</v>
      </c>
      <c r="L178">
        <v>0</v>
      </c>
      <c r="M178">
        <v>6.9866781405999996</v>
      </c>
      <c r="N178">
        <v>57.100602182999999</v>
      </c>
      <c r="O178">
        <v>7.9218528996000002</v>
      </c>
      <c r="P178">
        <v>0</v>
      </c>
      <c r="Q178">
        <v>14.6947388922</v>
      </c>
      <c r="R178">
        <v>44.651204779499999</v>
      </c>
      <c r="S178">
        <v>930.20143332686803</v>
      </c>
    </row>
    <row r="179" spans="1:19" ht="15" x14ac:dyDescent="0.25">
      <c r="A179" t="s">
        <v>342</v>
      </c>
      <c r="B179">
        <v>1458.7432590000001</v>
      </c>
      <c r="C179">
        <v>749.71286199999997</v>
      </c>
      <c r="D179">
        <v>0</v>
      </c>
      <c r="E179">
        <v>36.938153</v>
      </c>
      <c r="F179">
        <v>152.29175900000001</v>
      </c>
      <c r="G179">
        <v>13.734038</v>
      </c>
      <c r="H179">
        <v>1</v>
      </c>
      <c r="I179">
        <v>14.931354000000001</v>
      </c>
      <c r="J179">
        <v>15.736037</v>
      </c>
      <c r="K179">
        <v>82.495919627663099</v>
      </c>
      <c r="L179">
        <v>0</v>
      </c>
      <c r="M179">
        <v>10.734227261799999</v>
      </c>
      <c r="N179">
        <v>112.2999430866</v>
      </c>
      <c r="O179">
        <v>24.331221720799999</v>
      </c>
      <c r="P179">
        <v>2.3643000000000001</v>
      </c>
      <c r="Q179">
        <v>47.813181778800001</v>
      </c>
      <c r="R179">
        <v>74.281962658500007</v>
      </c>
      <c r="S179">
        <v>1813.0640151341599</v>
      </c>
    </row>
    <row r="180" spans="1:19" ht="15" x14ac:dyDescent="0.25">
      <c r="A180" t="s">
        <v>344</v>
      </c>
      <c r="B180">
        <v>729.48747600000002</v>
      </c>
      <c r="C180">
        <v>277.93113499999998</v>
      </c>
      <c r="D180">
        <v>0</v>
      </c>
      <c r="E180">
        <v>17.095922000000002</v>
      </c>
      <c r="F180">
        <v>90.336507999999995</v>
      </c>
      <c r="G180">
        <v>0.473215</v>
      </c>
      <c r="H180">
        <v>0</v>
      </c>
      <c r="I180">
        <v>4</v>
      </c>
      <c r="J180">
        <v>11</v>
      </c>
      <c r="K180">
        <v>22.6992023786602</v>
      </c>
      <c r="L180">
        <v>0</v>
      </c>
      <c r="M180">
        <v>4.9680749331999996</v>
      </c>
      <c r="N180">
        <v>66.614140999200004</v>
      </c>
      <c r="O180">
        <v>0.83834769399999998</v>
      </c>
      <c r="P180">
        <v>0</v>
      </c>
      <c r="Q180">
        <v>12.8088</v>
      </c>
      <c r="R180">
        <v>51.9255</v>
      </c>
      <c r="S180">
        <v>889.34154200505998</v>
      </c>
    </row>
    <row r="181" spans="1:19" ht="15" x14ac:dyDescent="0.25">
      <c r="A181" t="s">
        <v>346</v>
      </c>
      <c r="B181">
        <v>814.76695900000004</v>
      </c>
      <c r="C181">
        <v>190.36371399999999</v>
      </c>
      <c r="D181">
        <v>0</v>
      </c>
      <c r="E181">
        <v>18.564986000000001</v>
      </c>
      <c r="F181">
        <v>59.783951999999999</v>
      </c>
      <c r="G181">
        <v>6</v>
      </c>
      <c r="H181">
        <v>1</v>
      </c>
      <c r="I181">
        <v>5</v>
      </c>
      <c r="J181">
        <v>17.74315</v>
      </c>
      <c r="K181">
        <v>9.7916020393504706</v>
      </c>
      <c r="L181">
        <v>0</v>
      </c>
      <c r="M181">
        <v>5.3949849315999998</v>
      </c>
      <c r="N181">
        <v>44.084686204800001</v>
      </c>
      <c r="O181">
        <v>10.6296</v>
      </c>
      <c r="P181">
        <v>2.3643000000000001</v>
      </c>
      <c r="Q181">
        <v>16.010999999999999</v>
      </c>
      <c r="R181">
        <v>83.756539575000005</v>
      </c>
      <c r="S181">
        <v>986.79967175075103</v>
      </c>
    </row>
    <row r="182" spans="1:19" ht="15" x14ac:dyDescent="0.25">
      <c r="A182" t="s">
        <v>348</v>
      </c>
      <c r="B182">
        <v>1741.297489</v>
      </c>
      <c r="C182">
        <v>841.22367200000099</v>
      </c>
      <c r="D182">
        <v>12.568419</v>
      </c>
      <c r="E182">
        <v>56.734428000000001</v>
      </c>
      <c r="F182">
        <v>201.33838399999999</v>
      </c>
      <c r="G182">
        <v>10.762817999999999</v>
      </c>
      <c r="H182">
        <v>0.41182800000000003</v>
      </c>
      <c r="I182">
        <v>8.3185380000000002</v>
      </c>
      <c r="J182">
        <v>22.888441</v>
      </c>
      <c r="K182">
        <v>86.676964029272099</v>
      </c>
      <c r="L182">
        <v>3.6523825614000001</v>
      </c>
      <c r="M182">
        <v>16.487024776799998</v>
      </c>
      <c r="N182">
        <v>148.46692436160001</v>
      </c>
      <c r="O182">
        <v>19.067408368799999</v>
      </c>
      <c r="P182">
        <v>0.97368494039999998</v>
      </c>
      <c r="Q182">
        <v>26.6376223836</v>
      </c>
      <c r="R182">
        <v>108.04488574050001</v>
      </c>
      <c r="S182">
        <v>2151.3043861623701</v>
      </c>
    </row>
    <row r="183" spans="1:19" ht="15" x14ac:dyDescent="0.25">
      <c r="A183" t="s">
        <v>350</v>
      </c>
      <c r="B183">
        <v>1747.02583</v>
      </c>
      <c r="C183">
        <v>57.06859</v>
      </c>
      <c r="D183">
        <v>11.361113</v>
      </c>
      <c r="E183">
        <v>23.089821000000001</v>
      </c>
      <c r="F183">
        <v>122.83104299999999</v>
      </c>
      <c r="G183">
        <v>9.6199999999999992</v>
      </c>
      <c r="H183">
        <v>0</v>
      </c>
      <c r="I183">
        <v>4</v>
      </c>
      <c r="J183">
        <v>24.434911</v>
      </c>
      <c r="K183">
        <v>0.38514379768967799</v>
      </c>
      <c r="L183">
        <v>3.3015394377999998</v>
      </c>
      <c r="M183">
        <v>6.7099019825999999</v>
      </c>
      <c r="N183">
        <v>90.575611108199894</v>
      </c>
      <c r="O183">
        <v>17.042791999999999</v>
      </c>
      <c r="P183">
        <v>0</v>
      </c>
      <c r="Q183">
        <v>12.8088</v>
      </c>
      <c r="R183">
        <v>115.3449973755</v>
      </c>
      <c r="S183">
        <v>1993.1946157017901</v>
      </c>
    </row>
    <row r="184" spans="1:19" ht="15" x14ac:dyDescent="0.25">
      <c r="A184" t="s">
        <v>351</v>
      </c>
      <c r="B184">
        <v>1175.468822</v>
      </c>
      <c r="C184">
        <v>602.74557300000095</v>
      </c>
      <c r="D184">
        <v>1</v>
      </c>
      <c r="E184">
        <v>26.387243000000002</v>
      </c>
      <c r="F184">
        <v>95.336686999999998</v>
      </c>
      <c r="G184">
        <v>2.97</v>
      </c>
      <c r="H184">
        <v>4.58</v>
      </c>
      <c r="I184">
        <v>8.82</v>
      </c>
      <c r="J184">
        <v>36.052416999999998</v>
      </c>
      <c r="K184">
        <v>66.496981055716503</v>
      </c>
      <c r="L184">
        <v>0.29060000000000002</v>
      </c>
      <c r="M184">
        <v>7.6681328157999999</v>
      </c>
      <c r="N184">
        <v>70.301272993799998</v>
      </c>
      <c r="O184">
        <v>5.2616519999999998</v>
      </c>
      <c r="P184">
        <v>10.828493999999999</v>
      </c>
      <c r="Q184">
        <v>28.243404000000002</v>
      </c>
      <c r="R184">
        <v>170.18543444849999</v>
      </c>
      <c r="S184">
        <v>1534.7447933138201</v>
      </c>
    </row>
    <row r="185" spans="1:19" ht="15" x14ac:dyDescent="0.25">
      <c r="A185" t="s">
        <v>352</v>
      </c>
      <c r="B185">
        <v>2039.8128369999999</v>
      </c>
      <c r="C185">
        <v>740.70641600000101</v>
      </c>
      <c r="D185">
        <v>2.2438639999999999</v>
      </c>
      <c r="E185">
        <v>95.858259000000004</v>
      </c>
      <c r="F185">
        <v>208.820132</v>
      </c>
      <c r="G185">
        <v>14.432259999999999</v>
      </c>
      <c r="H185">
        <v>1</v>
      </c>
      <c r="I185">
        <v>13.050749</v>
      </c>
      <c r="J185">
        <v>31.505064000000001</v>
      </c>
      <c r="K185">
        <v>57.556566901239698</v>
      </c>
      <c r="L185">
        <v>0.65206687839999999</v>
      </c>
      <c r="M185">
        <v>27.856410065399999</v>
      </c>
      <c r="N185">
        <v>153.9839653368</v>
      </c>
      <c r="O185">
        <v>25.568191815999999</v>
      </c>
      <c r="P185">
        <v>2.3643000000000001</v>
      </c>
      <c r="Q185">
        <v>41.791108447799999</v>
      </c>
      <c r="R185">
        <v>148.719654612</v>
      </c>
      <c r="S185">
        <v>2498.3051010576401</v>
      </c>
    </row>
    <row r="186" spans="1:19" ht="15" x14ac:dyDescent="0.25">
      <c r="A186" t="s">
        <v>353</v>
      </c>
      <c r="B186">
        <v>1332.6991290000001</v>
      </c>
      <c r="C186">
        <v>186.85758799999999</v>
      </c>
      <c r="D186">
        <v>32.868166000000002</v>
      </c>
      <c r="E186">
        <v>21.482246</v>
      </c>
      <c r="F186">
        <v>98.055835999999999</v>
      </c>
      <c r="G186">
        <v>0.12640100000000001</v>
      </c>
      <c r="H186">
        <v>0</v>
      </c>
      <c r="I186">
        <v>7</v>
      </c>
      <c r="J186">
        <v>9</v>
      </c>
      <c r="K186">
        <v>5.5322721238501504</v>
      </c>
      <c r="L186">
        <v>9.5514890395999998</v>
      </c>
      <c r="M186">
        <v>6.2427406875999996</v>
      </c>
      <c r="N186">
        <v>72.306373466400004</v>
      </c>
      <c r="O186">
        <v>0.22393201160000001</v>
      </c>
      <c r="P186">
        <v>0</v>
      </c>
      <c r="Q186">
        <v>22.415400000000002</v>
      </c>
      <c r="R186">
        <v>42.484499999999997</v>
      </c>
      <c r="S186">
        <v>1491.45583632905</v>
      </c>
    </row>
    <row r="187" spans="1:19" ht="15" x14ac:dyDescent="0.25">
      <c r="A187" t="s">
        <v>354</v>
      </c>
      <c r="B187">
        <v>1087.357665</v>
      </c>
      <c r="C187">
        <v>297.95202899999998</v>
      </c>
      <c r="D187">
        <v>1</v>
      </c>
      <c r="E187">
        <v>38.462099000000002</v>
      </c>
      <c r="F187">
        <v>101.554159</v>
      </c>
      <c r="G187">
        <v>1.696472</v>
      </c>
      <c r="H187">
        <v>1</v>
      </c>
      <c r="I187">
        <v>4.7199450000000001</v>
      </c>
      <c r="J187">
        <v>8.9031389999999995</v>
      </c>
      <c r="K187">
        <v>17.2251603439158</v>
      </c>
      <c r="L187">
        <v>0.29060000000000002</v>
      </c>
      <c r="M187">
        <v>11.1770859694</v>
      </c>
      <c r="N187">
        <v>74.886036846600007</v>
      </c>
      <c r="O187">
        <v>3.0054697951999998</v>
      </c>
      <c r="P187">
        <v>2.3643000000000001</v>
      </c>
      <c r="Q187">
        <v>15.114207879</v>
      </c>
      <c r="R187">
        <v>42.027267649499997</v>
      </c>
      <c r="S187">
        <v>1253.44779348362</v>
      </c>
    </row>
    <row r="188" spans="1:19" ht="15" x14ac:dyDescent="0.25">
      <c r="A188" t="s">
        <v>355</v>
      </c>
      <c r="B188">
        <v>701.06978600000002</v>
      </c>
      <c r="C188">
        <v>187.45023399999999</v>
      </c>
      <c r="D188">
        <v>0</v>
      </c>
      <c r="E188">
        <v>11.666363</v>
      </c>
      <c r="F188">
        <v>42.304423</v>
      </c>
      <c r="G188">
        <v>1.1425590000000001</v>
      </c>
      <c r="H188">
        <v>0</v>
      </c>
      <c r="I188">
        <v>3.9075790000000001</v>
      </c>
      <c r="J188">
        <v>4.3108779999999998</v>
      </c>
      <c r="K188">
        <v>10.5460852911429</v>
      </c>
      <c r="L188">
        <v>0</v>
      </c>
      <c r="M188">
        <v>3.3902450877999999</v>
      </c>
      <c r="N188">
        <v>31.195281520199998</v>
      </c>
      <c r="O188">
        <v>2.0241575244000001</v>
      </c>
      <c r="P188">
        <v>0</v>
      </c>
      <c r="Q188">
        <v>12.512849473799999</v>
      </c>
      <c r="R188">
        <v>20.349499599000001</v>
      </c>
      <c r="S188">
        <v>781.08790449634296</v>
      </c>
    </row>
    <row r="189" spans="1:19" ht="15" x14ac:dyDescent="0.25">
      <c r="A189" t="s">
        <v>356</v>
      </c>
      <c r="B189">
        <v>551.42347400000006</v>
      </c>
      <c r="C189">
        <v>526.48778900000002</v>
      </c>
      <c r="D189">
        <v>1.9939089999999999</v>
      </c>
      <c r="E189">
        <v>34.832880000000003</v>
      </c>
      <c r="F189">
        <v>58.547676000000003</v>
      </c>
      <c r="G189">
        <v>4.597734</v>
      </c>
      <c r="H189">
        <v>3.605696</v>
      </c>
      <c r="I189">
        <v>6.4421340000000002</v>
      </c>
      <c r="J189">
        <v>6.4625700000000004</v>
      </c>
      <c r="K189">
        <v>107.819519097946</v>
      </c>
      <c r="L189">
        <v>0.57942995539999997</v>
      </c>
      <c r="M189">
        <v>10.122434928000001</v>
      </c>
      <c r="N189">
        <v>43.173056282399997</v>
      </c>
      <c r="O189">
        <v>8.1453455544000004</v>
      </c>
      <c r="P189">
        <v>8.5249470528</v>
      </c>
      <c r="Q189">
        <v>20.629001494800001</v>
      </c>
      <c r="R189">
        <v>30.506561685000001</v>
      </c>
      <c r="S189">
        <v>780.92377005074604</v>
      </c>
    </row>
    <row r="190" spans="1:19" ht="15" x14ac:dyDescent="0.25">
      <c r="A190" t="s">
        <v>357</v>
      </c>
      <c r="B190">
        <v>1063.6194479999999</v>
      </c>
      <c r="C190">
        <v>1015.749665</v>
      </c>
      <c r="D190">
        <v>0</v>
      </c>
      <c r="E190">
        <v>20.999390999999999</v>
      </c>
      <c r="F190">
        <v>133.22742400000001</v>
      </c>
      <c r="G190">
        <v>9.3805409999999991</v>
      </c>
      <c r="H190">
        <v>0</v>
      </c>
      <c r="I190">
        <v>15.333804000000001</v>
      </c>
      <c r="J190">
        <v>17.524168</v>
      </c>
      <c r="K190">
        <v>208.54781079210801</v>
      </c>
      <c r="L190">
        <v>0</v>
      </c>
      <c r="M190">
        <v>6.1024230246000002</v>
      </c>
      <c r="N190">
        <v>98.241902457599807</v>
      </c>
      <c r="O190">
        <v>16.618566435599998</v>
      </c>
      <c r="P190">
        <v>0</v>
      </c>
      <c r="Q190">
        <v>49.101907168799997</v>
      </c>
      <c r="R190">
        <v>82.722835044000007</v>
      </c>
      <c r="S190">
        <v>1524.9548929227101</v>
      </c>
    </row>
    <row r="191" spans="1:19" ht="15" x14ac:dyDescent="0.25">
      <c r="A191" t="s">
        <v>358</v>
      </c>
      <c r="B191">
        <v>582.02763000000004</v>
      </c>
      <c r="C191">
        <v>269.50621000000001</v>
      </c>
      <c r="D191">
        <v>17.5</v>
      </c>
      <c r="E191">
        <v>2</v>
      </c>
      <c r="F191">
        <v>55.347484000000001</v>
      </c>
      <c r="G191">
        <v>5</v>
      </c>
      <c r="H191">
        <v>0</v>
      </c>
      <c r="I191">
        <v>1</v>
      </c>
      <c r="J191">
        <v>6</v>
      </c>
      <c r="K191">
        <v>26.356304518883501</v>
      </c>
      <c r="L191">
        <v>5.0854999999999997</v>
      </c>
      <c r="M191">
        <v>0.58120000000000005</v>
      </c>
      <c r="N191">
        <v>40.813234701600003</v>
      </c>
      <c r="O191">
        <v>8.8580000000000005</v>
      </c>
      <c r="P191">
        <v>0</v>
      </c>
      <c r="Q191">
        <v>3.2021999999999999</v>
      </c>
      <c r="R191">
        <v>28.323</v>
      </c>
      <c r="S191">
        <v>695.24706922048301</v>
      </c>
    </row>
    <row r="192" spans="1:19" ht="15" x14ac:dyDescent="0.25">
      <c r="A192" t="s">
        <v>359</v>
      </c>
      <c r="B192">
        <v>959.15968000000203</v>
      </c>
      <c r="C192">
        <v>459.064955</v>
      </c>
      <c r="D192">
        <v>1</v>
      </c>
      <c r="E192">
        <v>6.3619250000000003</v>
      </c>
      <c r="F192">
        <v>95.962644999999995</v>
      </c>
      <c r="G192">
        <v>4.1742879999999998</v>
      </c>
      <c r="H192">
        <v>1</v>
      </c>
      <c r="I192">
        <v>13.009509</v>
      </c>
      <c r="J192">
        <v>12.799028</v>
      </c>
      <c r="K192">
        <v>46.903173902520201</v>
      </c>
      <c r="L192">
        <v>0.29060000000000002</v>
      </c>
      <c r="M192">
        <v>1.848775405</v>
      </c>
      <c r="N192">
        <v>70.762854422999993</v>
      </c>
      <c r="O192">
        <v>7.3951686207999998</v>
      </c>
      <c r="P192">
        <v>2.3643000000000001</v>
      </c>
      <c r="Q192">
        <v>41.659049719800002</v>
      </c>
      <c r="R192">
        <v>60.417811673999999</v>
      </c>
      <c r="S192">
        <v>1190.80141374512</v>
      </c>
    </row>
    <row r="193" spans="1:19" ht="15" x14ac:dyDescent="0.25">
      <c r="A193" t="s">
        <v>361</v>
      </c>
      <c r="B193">
        <v>842.84733800000004</v>
      </c>
      <c r="C193">
        <v>268.07529499999998</v>
      </c>
      <c r="D193">
        <v>0</v>
      </c>
      <c r="E193">
        <v>25.598818999999999</v>
      </c>
      <c r="F193">
        <v>81.408107000000001</v>
      </c>
      <c r="G193">
        <v>6</v>
      </c>
      <c r="H193">
        <v>2</v>
      </c>
      <c r="I193">
        <v>2</v>
      </c>
      <c r="J193">
        <v>3.5</v>
      </c>
      <c r="K193">
        <v>18.1410895646653</v>
      </c>
      <c r="L193">
        <v>0</v>
      </c>
      <c r="M193">
        <v>7.4390168014000002</v>
      </c>
      <c r="N193">
        <v>60.030338101800098</v>
      </c>
      <c r="O193">
        <v>10.6296</v>
      </c>
      <c r="P193">
        <v>4.7286000000000001</v>
      </c>
      <c r="Q193">
        <v>6.4043999999999999</v>
      </c>
      <c r="R193">
        <v>16.521750000000001</v>
      </c>
      <c r="S193">
        <v>966.74213246786599</v>
      </c>
    </row>
    <row r="194" spans="1:19" ht="15" x14ac:dyDescent="0.25">
      <c r="A194" t="s">
        <v>362</v>
      </c>
      <c r="B194">
        <v>2433.972714</v>
      </c>
      <c r="C194">
        <v>106.773945</v>
      </c>
      <c r="D194">
        <v>19.403122</v>
      </c>
      <c r="E194">
        <v>41.902487999999998</v>
      </c>
      <c r="F194">
        <v>138.67375100000001</v>
      </c>
      <c r="G194">
        <v>9.8409309999999994</v>
      </c>
      <c r="H194">
        <v>0.93197700000000006</v>
      </c>
      <c r="I194">
        <v>17.397324000000001</v>
      </c>
      <c r="J194">
        <v>35.622756000000003</v>
      </c>
      <c r="K194">
        <v>1.1237799125383101</v>
      </c>
      <c r="L194">
        <v>5.6385472531999996</v>
      </c>
      <c r="M194">
        <v>12.1768630128</v>
      </c>
      <c r="N194">
        <v>102.25802398739999</v>
      </c>
      <c r="O194">
        <v>17.434193359599998</v>
      </c>
      <c r="P194">
        <v>2.2034732210999999</v>
      </c>
      <c r="Q194">
        <v>55.709710912799999</v>
      </c>
      <c r="R194">
        <v>168.15721969800001</v>
      </c>
      <c r="S194">
        <v>2798.67452535744</v>
      </c>
    </row>
    <row r="195" spans="1:19" ht="15" x14ac:dyDescent="0.25">
      <c r="A195" t="s">
        <v>363</v>
      </c>
      <c r="B195">
        <v>1858.3367000000001</v>
      </c>
      <c r="C195">
        <v>1047.6174659999999</v>
      </c>
      <c r="D195">
        <v>1</v>
      </c>
      <c r="E195">
        <v>47.531210000000002</v>
      </c>
      <c r="F195">
        <v>161.52731199999999</v>
      </c>
      <c r="G195">
        <v>7.5397160000000003</v>
      </c>
      <c r="H195">
        <v>0.43676999999999999</v>
      </c>
      <c r="I195">
        <v>9.8860250000000001</v>
      </c>
      <c r="J195">
        <v>16.929558</v>
      </c>
      <c r="K195">
        <v>124.83970024945999</v>
      </c>
      <c r="L195">
        <v>0.29060000000000002</v>
      </c>
      <c r="M195">
        <v>13.812569626</v>
      </c>
      <c r="N195">
        <v>119.11023986879999</v>
      </c>
      <c r="O195">
        <v>13.3573608656</v>
      </c>
      <c r="P195">
        <v>1.0326553110000001</v>
      </c>
      <c r="Q195">
        <v>31.657029255000001</v>
      </c>
      <c r="R195">
        <v>79.915978538999994</v>
      </c>
      <c r="S195">
        <v>2242.35283371486</v>
      </c>
    </row>
    <row r="196" spans="1:19" ht="15" x14ac:dyDescent="0.25">
      <c r="A196" t="s">
        <v>364</v>
      </c>
      <c r="B196">
        <v>856.33788500000003</v>
      </c>
      <c r="C196">
        <v>248.50234800000001</v>
      </c>
      <c r="D196">
        <v>16.972829999999998</v>
      </c>
      <c r="E196">
        <v>29.621092999999998</v>
      </c>
      <c r="F196">
        <v>119.93229100000001</v>
      </c>
      <c r="G196">
        <v>3.708021</v>
      </c>
      <c r="H196">
        <v>0</v>
      </c>
      <c r="I196">
        <v>1</v>
      </c>
      <c r="J196">
        <v>5.5988160000000002</v>
      </c>
      <c r="K196">
        <v>15.132353178960001</v>
      </c>
      <c r="L196">
        <v>4.9323043980000003</v>
      </c>
      <c r="M196">
        <v>8.6078896258000093</v>
      </c>
      <c r="N196">
        <v>88.438071383399901</v>
      </c>
      <c r="O196">
        <v>6.5691300035999998</v>
      </c>
      <c r="P196">
        <v>0</v>
      </c>
      <c r="Q196">
        <v>3.2021999999999999</v>
      </c>
      <c r="R196">
        <v>26.429210928</v>
      </c>
      <c r="S196">
        <v>1009.64904451776</v>
      </c>
    </row>
    <row r="197" spans="1:19" ht="15" x14ac:dyDescent="0.25">
      <c r="A197" t="s">
        <v>365</v>
      </c>
      <c r="B197">
        <v>1842.649222</v>
      </c>
      <c r="C197">
        <v>730.709158</v>
      </c>
      <c r="D197">
        <v>10.994165000000001</v>
      </c>
      <c r="E197">
        <v>33</v>
      </c>
      <c r="F197">
        <v>106.011527</v>
      </c>
      <c r="G197">
        <v>18.634599999999999</v>
      </c>
      <c r="H197">
        <v>3</v>
      </c>
      <c r="I197">
        <v>9.5</v>
      </c>
      <c r="J197">
        <v>17</v>
      </c>
      <c r="K197">
        <v>62.232217880193303</v>
      </c>
      <c r="L197">
        <v>3.1949043490000002</v>
      </c>
      <c r="M197">
        <v>9.5898000000000003</v>
      </c>
      <c r="N197">
        <v>78.172900009799903</v>
      </c>
      <c r="O197">
        <v>33.013057359999998</v>
      </c>
      <c r="P197">
        <v>7.0929000000000002</v>
      </c>
      <c r="Q197">
        <v>30.4209</v>
      </c>
      <c r="R197">
        <v>80.248500000000007</v>
      </c>
      <c r="S197">
        <v>2146.6144015989898</v>
      </c>
    </row>
    <row r="198" spans="1:19" ht="15" x14ac:dyDescent="0.25">
      <c r="A198" t="s">
        <v>366</v>
      </c>
      <c r="B198">
        <v>2059.3572719999902</v>
      </c>
      <c r="C198">
        <v>64.986806000000001</v>
      </c>
      <c r="D198">
        <v>25.448869999999999</v>
      </c>
      <c r="E198">
        <v>17.324788000000002</v>
      </c>
      <c r="F198">
        <v>101.909651</v>
      </c>
      <c r="G198">
        <v>6.3191709999999999</v>
      </c>
      <c r="H198">
        <v>1</v>
      </c>
      <c r="I198">
        <v>10</v>
      </c>
      <c r="J198">
        <v>19.645551999999999</v>
      </c>
      <c r="K198">
        <v>0.44976689134522302</v>
      </c>
      <c r="L198">
        <v>7.3954416219999999</v>
      </c>
      <c r="M198">
        <v>5.0345833928000001</v>
      </c>
      <c r="N198">
        <v>75.148176647400007</v>
      </c>
      <c r="O198">
        <v>11.1950433436</v>
      </c>
      <c r="P198">
        <v>2.3643000000000001</v>
      </c>
      <c r="Q198">
        <v>32.021999999999998</v>
      </c>
      <c r="R198">
        <v>92.736828216000006</v>
      </c>
      <c r="S198">
        <v>2285.7034121131401</v>
      </c>
    </row>
    <row r="199" spans="1:19" ht="15" x14ac:dyDescent="0.25">
      <c r="A199" t="s">
        <v>367</v>
      </c>
      <c r="B199">
        <v>537.20841800000005</v>
      </c>
      <c r="C199">
        <v>288.24719099999999</v>
      </c>
      <c r="D199">
        <v>0</v>
      </c>
      <c r="E199">
        <v>9.8944270000000003</v>
      </c>
      <c r="F199">
        <v>73.070888999999994</v>
      </c>
      <c r="G199">
        <v>2.7971750000000002</v>
      </c>
      <c r="H199">
        <v>0</v>
      </c>
      <c r="I199">
        <v>3.6735389999999999</v>
      </c>
      <c r="J199">
        <v>13.607792999999999</v>
      </c>
      <c r="K199">
        <v>33.324030856337501</v>
      </c>
      <c r="L199">
        <v>0</v>
      </c>
      <c r="M199">
        <v>2.8753204862000001</v>
      </c>
      <c r="N199">
        <v>53.882473548600103</v>
      </c>
      <c r="O199">
        <v>4.9554752300000002</v>
      </c>
      <c r="P199">
        <v>0</v>
      </c>
      <c r="Q199">
        <v>11.7634065858</v>
      </c>
      <c r="R199">
        <v>64.235586856500007</v>
      </c>
      <c r="S199">
        <v>708.24471156343805</v>
      </c>
    </row>
    <row r="200" spans="1:19" ht="15" x14ac:dyDescent="0.25">
      <c r="A200" t="s">
        <v>368</v>
      </c>
      <c r="B200">
        <v>771.17829200000006</v>
      </c>
      <c r="C200">
        <v>381.99964999999997</v>
      </c>
      <c r="D200">
        <v>0</v>
      </c>
      <c r="E200">
        <v>27.653880999999998</v>
      </c>
      <c r="F200">
        <v>98.790169000000006</v>
      </c>
      <c r="G200">
        <v>5.1538639999999996</v>
      </c>
      <c r="H200">
        <v>0</v>
      </c>
      <c r="I200">
        <v>7.6634549999999999</v>
      </c>
      <c r="J200">
        <v>11.976908</v>
      </c>
      <c r="K200">
        <v>40.286619997476798</v>
      </c>
      <c r="L200">
        <v>0</v>
      </c>
      <c r="M200">
        <v>8.0362178186000008</v>
      </c>
      <c r="N200">
        <v>72.847870620600006</v>
      </c>
      <c r="O200">
        <v>9.1305854623999991</v>
      </c>
      <c r="P200">
        <v>0</v>
      </c>
      <c r="Q200">
        <v>24.539915601000001</v>
      </c>
      <c r="R200">
        <v>56.536994214000003</v>
      </c>
      <c r="S200">
        <v>982.55649571407605</v>
      </c>
    </row>
    <row r="201" spans="1:19" ht="15" x14ac:dyDescent="0.25">
      <c r="A201" t="s">
        <v>369</v>
      </c>
      <c r="B201">
        <v>972.29398100000003</v>
      </c>
      <c r="C201">
        <v>243.768306</v>
      </c>
      <c r="D201">
        <v>2.902857</v>
      </c>
      <c r="E201">
        <v>26.243475</v>
      </c>
      <c r="F201">
        <v>107.00876599999999</v>
      </c>
      <c r="G201">
        <v>29.741250999999998</v>
      </c>
      <c r="H201">
        <v>0</v>
      </c>
      <c r="I201">
        <v>4.3955359999999999</v>
      </c>
      <c r="J201">
        <v>20.28</v>
      </c>
      <c r="K201">
        <v>13.1901737036389</v>
      </c>
      <c r="L201">
        <v>0.84357024420000004</v>
      </c>
      <c r="M201">
        <v>7.6263538350000104</v>
      </c>
      <c r="N201">
        <v>78.9082640484</v>
      </c>
      <c r="O201">
        <v>52.6896002716</v>
      </c>
      <c r="P201">
        <v>0</v>
      </c>
      <c r="Q201">
        <v>14.0753853792</v>
      </c>
      <c r="R201">
        <v>95.731740000000002</v>
      </c>
      <c r="S201">
        <v>1235.3590684820399</v>
      </c>
    </row>
    <row r="202" spans="1:19" ht="15" x14ac:dyDescent="0.25">
      <c r="A202" t="s">
        <v>370</v>
      </c>
      <c r="B202">
        <v>4967.0393590000103</v>
      </c>
      <c r="C202">
        <v>880.40032599999995</v>
      </c>
      <c r="D202">
        <v>25.319305</v>
      </c>
      <c r="E202">
        <v>111.76608299999999</v>
      </c>
      <c r="F202">
        <v>550.31012999999996</v>
      </c>
      <c r="G202">
        <v>38.710492000000002</v>
      </c>
      <c r="H202">
        <v>2</v>
      </c>
      <c r="I202">
        <v>34.734834999999997</v>
      </c>
      <c r="J202">
        <v>102.250675</v>
      </c>
      <c r="K202">
        <v>33.8917666490564</v>
      </c>
      <c r="L202">
        <v>7.3577900329999997</v>
      </c>
      <c r="M202">
        <v>32.479223719800103</v>
      </c>
      <c r="N202">
        <v>405.79868986199801</v>
      </c>
      <c r="O202">
        <v>68.579507627200002</v>
      </c>
      <c r="P202">
        <v>4.7286000000000001</v>
      </c>
      <c r="Q202">
        <v>111.22788863700001</v>
      </c>
      <c r="R202">
        <v>482.6743113375</v>
      </c>
      <c r="S202">
        <v>6113.7771368655704</v>
      </c>
    </row>
    <row r="203" spans="1:19" ht="15" x14ac:dyDescent="0.25">
      <c r="A203" t="s">
        <v>372</v>
      </c>
      <c r="B203">
        <v>796.33704599999999</v>
      </c>
      <c r="C203">
        <v>218.92734799999999</v>
      </c>
      <c r="D203">
        <v>2.4696880000000001</v>
      </c>
      <c r="E203">
        <v>21.199448</v>
      </c>
      <c r="F203">
        <v>92.242295999999996</v>
      </c>
      <c r="G203">
        <v>4.2899649999999996</v>
      </c>
      <c r="H203">
        <v>1</v>
      </c>
      <c r="I203">
        <v>5.9828140000000003</v>
      </c>
      <c r="J203">
        <v>13.66</v>
      </c>
      <c r="K203">
        <v>12.9367977296442</v>
      </c>
      <c r="L203">
        <v>0.71769133279999997</v>
      </c>
      <c r="M203">
        <v>6.1605595888</v>
      </c>
      <c r="N203">
        <v>68.019469070400007</v>
      </c>
      <c r="O203">
        <v>7.6001019940000001</v>
      </c>
      <c r="P203">
        <v>2.3643000000000001</v>
      </c>
      <c r="Q203">
        <v>19.158166990800002</v>
      </c>
      <c r="R203">
        <v>64.482029999999995</v>
      </c>
      <c r="S203">
        <v>977.77616270644398</v>
      </c>
    </row>
    <row r="204" spans="1:19" ht="15" x14ac:dyDescent="0.25">
      <c r="A204" t="s">
        <v>373</v>
      </c>
      <c r="B204">
        <v>7374.7749600000798</v>
      </c>
      <c r="C204">
        <v>2057.4432579999998</v>
      </c>
      <c r="D204">
        <v>84.956177999999994</v>
      </c>
      <c r="E204">
        <v>64.078702000000007</v>
      </c>
      <c r="F204">
        <v>646.81596399999898</v>
      </c>
      <c r="G204">
        <v>117.158174</v>
      </c>
      <c r="H204">
        <v>2.8286440000000002</v>
      </c>
      <c r="I204">
        <v>49.930092000000002</v>
      </c>
      <c r="J204">
        <v>157.56545199999999</v>
      </c>
      <c r="K204">
        <v>127.617951100243</v>
      </c>
      <c r="L204">
        <v>24.6882653268</v>
      </c>
      <c r="M204">
        <v>18.621270801200001</v>
      </c>
      <c r="N204">
        <v>476.96209185359601</v>
      </c>
      <c r="O204">
        <v>207.5574210584</v>
      </c>
      <c r="P204">
        <v>6.6877630092000002</v>
      </c>
      <c r="Q204">
        <v>159.88614060239999</v>
      </c>
      <c r="R204">
        <v>743.78771616600102</v>
      </c>
      <c r="S204">
        <v>9140.5835799179295</v>
      </c>
    </row>
    <row r="205" spans="1:19" ht="15" x14ac:dyDescent="0.25">
      <c r="A205" t="s">
        <v>374</v>
      </c>
      <c r="B205">
        <v>6330.5280279999697</v>
      </c>
      <c r="C205">
        <v>810.68409300000098</v>
      </c>
      <c r="D205">
        <v>28.307229</v>
      </c>
      <c r="E205">
        <v>123.866125</v>
      </c>
      <c r="F205">
        <v>414.65043500000002</v>
      </c>
      <c r="G205">
        <v>46.468769999999999</v>
      </c>
      <c r="H205">
        <v>3.5037039999999999</v>
      </c>
      <c r="I205">
        <v>37.942124</v>
      </c>
      <c r="J205">
        <v>91.831343000000004</v>
      </c>
      <c r="K205">
        <v>22.600610967684101</v>
      </c>
      <c r="L205">
        <v>8.2260807473999993</v>
      </c>
      <c r="M205">
        <v>35.995495925</v>
      </c>
      <c r="N205">
        <v>305.76323076899899</v>
      </c>
      <c r="O205">
        <v>82.324072932000007</v>
      </c>
      <c r="P205">
        <v>8.2838073671999997</v>
      </c>
      <c r="Q205">
        <v>121.4982694728</v>
      </c>
      <c r="R205">
        <v>433.48985463150001</v>
      </c>
      <c r="S205">
        <v>7348.7094508125601</v>
      </c>
    </row>
    <row r="206" spans="1:19" ht="15" x14ac:dyDescent="0.25">
      <c r="A206" t="s">
        <v>376</v>
      </c>
      <c r="B206">
        <v>1265.4701299999999</v>
      </c>
      <c r="C206">
        <v>440.744236</v>
      </c>
      <c r="D206">
        <v>0</v>
      </c>
      <c r="E206">
        <v>22.102218000000001</v>
      </c>
      <c r="F206">
        <v>116.606578</v>
      </c>
      <c r="G206">
        <v>18.759782000000001</v>
      </c>
      <c r="H206">
        <v>2</v>
      </c>
      <c r="I206">
        <v>9.6359840000000005</v>
      </c>
      <c r="J206">
        <v>5.62</v>
      </c>
      <c r="K206">
        <v>32.968929204590602</v>
      </c>
      <c r="L206">
        <v>0</v>
      </c>
      <c r="M206">
        <v>6.4229045508000002</v>
      </c>
      <c r="N206">
        <v>85.985690617200007</v>
      </c>
      <c r="O206">
        <v>33.234829791199999</v>
      </c>
      <c r="P206">
        <v>4.7286000000000001</v>
      </c>
      <c r="Q206">
        <v>30.856347964800001</v>
      </c>
      <c r="R206">
        <v>26.529209999999999</v>
      </c>
      <c r="S206">
        <v>1486.1966421285899</v>
      </c>
    </row>
    <row r="207" spans="1:19" ht="15" x14ac:dyDescent="0.25">
      <c r="A207" t="s">
        <v>377</v>
      </c>
      <c r="B207">
        <v>726.197362</v>
      </c>
      <c r="C207">
        <v>302.00858499999998</v>
      </c>
      <c r="D207">
        <v>0.63632299999999997</v>
      </c>
      <c r="E207">
        <v>12.869785</v>
      </c>
      <c r="F207">
        <v>85.549186000000006</v>
      </c>
      <c r="G207">
        <v>20.057040000000001</v>
      </c>
      <c r="H207">
        <v>0</v>
      </c>
      <c r="I207">
        <v>4</v>
      </c>
      <c r="J207">
        <v>6.8955820000000001</v>
      </c>
      <c r="K207">
        <v>27.4999310281177</v>
      </c>
      <c r="L207">
        <v>0.18491546380000001</v>
      </c>
      <c r="M207">
        <v>3.7399595209999998</v>
      </c>
      <c r="N207">
        <v>63.083969756400101</v>
      </c>
      <c r="O207">
        <v>35.533052064000003</v>
      </c>
      <c r="P207">
        <v>0</v>
      </c>
      <c r="Q207">
        <v>12.8088</v>
      </c>
      <c r="R207">
        <v>32.550594830999998</v>
      </c>
      <c r="S207">
        <v>901.59858466431797</v>
      </c>
    </row>
    <row r="208" spans="1:19" ht="15" x14ac:dyDescent="0.25">
      <c r="A208" t="s">
        <v>378</v>
      </c>
      <c r="B208">
        <v>1037.158692</v>
      </c>
      <c r="C208">
        <v>375.771433</v>
      </c>
      <c r="D208">
        <v>3.358419</v>
      </c>
      <c r="E208">
        <v>31.072970999999999</v>
      </c>
      <c r="F208">
        <v>142.598917</v>
      </c>
      <c r="G208">
        <v>5.5605739999999999</v>
      </c>
      <c r="H208">
        <v>0</v>
      </c>
      <c r="I208">
        <v>12.754657</v>
      </c>
      <c r="J208">
        <v>16.697711000000002</v>
      </c>
      <c r="K208">
        <v>29.496771497046002</v>
      </c>
      <c r="L208">
        <v>0.97595656139999998</v>
      </c>
      <c r="M208">
        <v>9.0298053726000003</v>
      </c>
      <c r="N208">
        <v>105.1524413958</v>
      </c>
      <c r="O208">
        <v>9.8511128984000003</v>
      </c>
      <c r="P208">
        <v>0</v>
      </c>
      <c r="Q208">
        <v>40.8429626454</v>
      </c>
      <c r="R208">
        <v>78.821544775500001</v>
      </c>
      <c r="S208">
        <v>1311.3292871461499</v>
      </c>
    </row>
    <row r="209" spans="1:19" ht="15" x14ac:dyDescent="0.25">
      <c r="A209" t="s">
        <v>380</v>
      </c>
      <c r="B209">
        <v>871.82643299999995</v>
      </c>
      <c r="C209">
        <v>552.50213900000006</v>
      </c>
      <c r="D209">
        <v>6.6647780000000001</v>
      </c>
      <c r="E209">
        <v>13.819686000000001</v>
      </c>
      <c r="F209">
        <v>125.798604</v>
      </c>
      <c r="G209">
        <v>4.4772189999999998</v>
      </c>
      <c r="H209">
        <v>0</v>
      </c>
      <c r="I209">
        <v>8.7563139999999997</v>
      </c>
      <c r="J209">
        <v>26.181868999999999</v>
      </c>
      <c r="K209">
        <v>75.7964018596508</v>
      </c>
      <c r="L209">
        <v>1.9367844867999999</v>
      </c>
      <c r="M209">
        <v>4.0160007516</v>
      </c>
      <c r="N209">
        <v>92.763890589599896</v>
      </c>
      <c r="O209">
        <v>7.9318411804000002</v>
      </c>
      <c r="P209">
        <v>0</v>
      </c>
      <c r="Q209">
        <v>28.0394686908</v>
      </c>
      <c r="R209">
        <v>123.5915126145</v>
      </c>
      <c r="S209">
        <v>1205.9023331733499</v>
      </c>
    </row>
    <row r="210" spans="1:19" ht="15" x14ac:dyDescent="0.25">
      <c r="A210" t="s">
        <v>381</v>
      </c>
      <c r="B210">
        <v>1943.7546159999999</v>
      </c>
      <c r="C210">
        <v>758.59147900000096</v>
      </c>
      <c r="D210">
        <v>0</v>
      </c>
      <c r="E210">
        <v>22.732081000000001</v>
      </c>
      <c r="F210">
        <v>249.77414300000001</v>
      </c>
      <c r="G210">
        <v>20.526160999999998</v>
      </c>
      <c r="H210">
        <v>2</v>
      </c>
      <c r="I210">
        <v>13.753026999999999</v>
      </c>
      <c r="J210">
        <v>35.984411999999999</v>
      </c>
      <c r="K210">
        <v>64.430940777786702</v>
      </c>
      <c r="L210">
        <v>0</v>
      </c>
      <c r="M210">
        <v>6.6059427385999996</v>
      </c>
      <c r="N210">
        <v>184.18345304819999</v>
      </c>
      <c r="O210">
        <v>36.364146827600003</v>
      </c>
      <c r="P210">
        <v>4.7286000000000001</v>
      </c>
      <c r="Q210">
        <v>44.039943059400002</v>
      </c>
      <c r="R210">
        <v>169.86441684600001</v>
      </c>
      <c r="S210">
        <v>2453.97205929759</v>
      </c>
    </row>
    <row r="211" spans="1:19" ht="15" x14ac:dyDescent="0.25">
      <c r="A211" t="s">
        <v>382</v>
      </c>
      <c r="B211">
        <v>903.85967100000005</v>
      </c>
      <c r="C211">
        <v>510.815337</v>
      </c>
      <c r="D211">
        <v>0</v>
      </c>
      <c r="E211">
        <v>13.569697</v>
      </c>
      <c r="F211">
        <v>120.76363499999999</v>
      </c>
      <c r="G211">
        <v>13.952425</v>
      </c>
      <c r="H211">
        <v>2</v>
      </c>
      <c r="I211">
        <v>6.5178570000000002</v>
      </c>
      <c r="J211">
        <v>6.5545450000000001</v>
      </c>
      <c r="K211">
        <v>61.680086898977301</v>
      </c>
      <c r="L211">
        <v>0</v>
      </c>
      <c r="M211">
        <v>3.9433539482</v>
      </c>
      <c r="N211">
        <v>89.051104448999894</v>
      </c>
      <c r="O211">
        <v>24.718116129999999</v>
      </c>
      <c r="P211">
        <v>4.7286000000000001</v>
      </c>
      <c r="Q211">
        <v>20.871481685399999</v>
      </c>
      <c r="R211">
        <v>30.940729672500002</v>
      </c>
      <c r="S211">
        <v>1139.79314378408</v>
      </c>
    </row>
    <row r="212" spans="1:19" ht="15" x14ac:dyDescent="0.25">
      <c r="A212" t="s">
        <v>383</v>
      </c>
      <c r="B212">
        <v>1322.023365</v>
      </c>
      <c r="C212">
        <v>611.65853200000004</v>
      </c>
      <c r="D212">
        <v>11.491291</v>
      </c>
      <c r="E212">
        <v>50.942334000000002</v>
      </c>
      <c r="F212">
        <v>128.73685399999999</v>
      </c>
      <c r="G212">
        <v>11.035323999999999</v>
      </c>
      <c r="H212">
        <v>0</v>
      </c>
      <c r="I212">
        <v>12.974891</v>
      </c>
      <c r="J212">
        <v>14.934449000000001</v>
      </c>
      <c r="K212">
        <v>60.426124526340303</v>
      </c>
      <c r="L212">
        <v>3.3393691645999999</v>
      </c>
      <c r="M212">
        <v>14.8038422604</v>
      </c>
      <c r="N212">
        <v>94.930556139599901</v>
      </c>
      <c r="O212">
        <v>19.550179998400001</v>
      </c>
      <c r="P212">
        <v>0</v>
      </c>
      <c r="Q212">
        <v>41.548195960199998</v>
      </c>
      <c r="R212">
        <v>70.498066504500002</v>
      </c>
      <c r="S212">
        <v>1627.1196995540399</v>
      </c>
    </row>
    <row r="213" spans="1:19" ht="15" x14ac:dyDescent="0.25">
      <c r="A213" t="s">
        <v>385</v>
      </c>
      <c r="B213">
        <v>5162.8936999999896</v>
      </c>
      <c r="C213">
        <v>508.695379</v>
      </c>
      <c r="D213">
        <v>37.138821</v>
      </c>
      <c r="E213">
        <v>99.035398000000001</v>
      </c>
      <c r="F213">
        <v>296.92779300000001</v>
      </c>
      <c r="G213">
        <v>31.177415</v>
      </c>
      <c r="H213">
        <v>1.714286</v>
      </c>
      <c r="I213">
        <v>21.585715</v>
      </c>
      <c r="J213">
        <v>82.26052</v>
      </c>
      <c r="K213">
        <v>10.791640376748701</v>
      </c>
      <c r="L213">
        <v>10.7925413826</v>
      </c>
      <c r="M213">
        <v>28.779686658799999</v>
      </c>
      <c r="N213">
        <v>218.95455455819999</v>
      </c>
      <c r="O213">
        <v>55.233908413999998</v>
      </c>
      <c r="P213">
        <v>4.0530863897999998</v>
      </c>
      <c r="Q213">
        <v>69.121776573000005</v>
      </c>
      <c r="R213">
        <v>388.31078466000002</v>
      </c>
      <c r="S213">
        <v>5948.9316790131397</v>
      </c>
    </row>
    <row r="214" spans="1:19" ht="15" x14ac:dyDescent="0.25">
      <c r="A214" t="s">
        <v>386</v>
      </c>
      <c r="B214">
        <v>882.70657100000005</v>
      </c>
      <c r="C214">
        <v>325.56446599999998</v>
      </c>
      <c r="D214">
        <v>0</v>
      </c>
      <c r="E214">
        <v>15.575772000000001</v>
      </c>
      <c r="F214">
        <v>76.948060999999996</v>
      </c>
      <c r="G214">
        <v>14</v>
      </c>
      <c r="H214">
        <v>0</v>
      </c>
      <c r="I214">
        <v>0</v>
      </c>
      <c r="J214">
        <v>7.9309580000000004</v>
      </c>
      <c r="K214">
        <v>25.828505523583299</v>
      </c>
      <c r="L214">
        <v>0</v>
      </c>
      <c r="M214">
        <v>4.5263193432</v>
      </c>
      <c r="N214">
        <v>56.741500181400099</v>
      </c>
      <c r="O214">
        <v>24.802399999999999</v>
      </c>
      <c r="P214">
        <v>0</v>
      </c>
      <c r="Q214">
        <v>0</v>
      </c>
      <c r="R214">
        <v>37.438087238999998</v>
      </c>
      <c r="S214">
        <v>1032.0433832871799</v>
      </c>
    </row>
    <row r="215" spans="1:19" ht="15" x14ac:dyDescent="0.25">
      <c r="A215" t="s">
        <v>387</v>
      </c>
      <c r="B215">
        <v>1598.555153</v>
      </c>
      <c r="C215">
        <v>719.68591200000003</v>
      </c>
      <c r="D215">
        <v>5.0804590000000003</v>
      </c>
      <c r="E215">
        <v>13.450233000000001</v>
      </c>
      <c r="F215">
        <v>155.637677</v>
      </c>
      <c r="G215">
        <v>6.4022990000000002</v>
      </c>
      <c r="H215">
        <v>0</v>
      </c>
      <c r="I215">
        <v>4.6954019999999996</v>
      </c>
      <c r="J215">
        <v>19.946904</v>
      </c>
      <c r="K215">
        <v>68.243880227181194</v>
      </c>
      <c r="L215">
        <v>1.4763813854000001</v>
      </c>
      <c r="M215">
        <v>3.9086377097999998</v>
      </c>
      <c r="N215">
        <v>114.7672230198</v>
      </c>
      <c r="O215">
        <v>11.3423129084</v>
      </c>
      <c r="P215">
        <v>0</v>
      </c>
      <c r="Q215">
        <v>15.0356162844</v>
      </c>
      <c r="R215">
        <v>94.159360332000006</v>
      </c>
      <c r="S215">
        <v>1907.4885648669799</v>
      </c>
    </row>
    <row r="216" spans="1:19" ht="15" x14ac:dyDescent="0.25">
      <c r="A216" t="s">
        <v>388</v>
      </c>
      <c r="B216">
        <v>2361.5192659999998</v>
      </c>
      <c r="C216">
        <v>225.65627799999999</v>
      </c>
      <c r="D216">
        <v>25.596532</v>
      </c>
      <c r="E216">
        <v>75.067728000000002</v>
      </c>
      <c r="F216">
        <v>210.27145899999999</v>
      </c>
      <c r="G216">
        <v>5</v>
      </c>
      <c r="H216">
        <v>2</v>
      </c>
      <c r="I216">
        <v>13.328328000000001</v>
      </c>
      <c r="J216">
        <v>22.873394999999999</v>
      </c>
      <c r="K216">
        <v>4.5854319454348902</v>
      </c>
      <c r="L216">
        <v>7.4383521991999997</v>
      </c>
      <c r="M216">
        <v>21.814681756799999</v>
      </c>
      <c r="N216">
        <v>155.0541738666</v>
      </c>
      <c r="O216">
        <v>8.8580000000000005</v>
      </c>
      <c r="P216">
        <v>4.7286000000000001</v>
      </c>
      <c r="Q216">
        <v>42.6799719216</v>
      </c>
      <c r="R216">
        <v>107.97386109750001</v>
      </c>
      <c r="S216">
        <v>2714.6523387871298</v>
      </c>
    </row>
    <row r="217" spans="1:19" ht="15" x14ac:dyDescent="0.25">
      <c r="A217" t="s">
        <v>389</v>
      </c>
      <c r="B217">
        <v>1511.5996929999999</v>
      </c>
      <c r="C217">
        <v>448.78789399999999</v>
      </c>
      <c r="D217">
        <v>38.884174000000002</v>
      </c>
      <c r="E217">
        <v>40.614037000000003</v>
      </c>
      <c r="F217">
        <v>169.22706700000001</v>
      </c>
      <c r="G217">
        <v>18.420729000000001</v>
      </c>
      <c r="H217">
        <v>3</v>
      </c>
      <c r="I217">
        <v>7.5669659999999999</v>
      </c>
      <c r="J217">
        <v>21.910594</v>
      </c>
      <c r="K217">
        <v>29.174274913438399</v>
      </c>
      <c r="L217">
        <v>11.2997409644</v>
      </c>
      <c r="M217">
        <v>11.8024391522</v>
      </c>
      <c r="N217">
        <v>124.7880392058</v>
      </c>
      <c r="O217">
        <v>32.634163496399999</v>
      </c>
      <c r="P217">
        <v>7.0929000000000002</v>
      </c>
      <c r="Q217">
        <v>24.230938525199999</v>
      </c>
      <c r="R217">
        <v>103.42895897699999</v>
      </c>
      <c r="S217">
        <v>1856.05114823444</v>
      </c>
    </row>
    <row r="218" spans="1:19" ht="15" x14ac:dyDescent="0.25">
      <c r="A218" t="s">
        <v>390</v>
      </c>
      <c r="B218">
        <v>1253.687111</v>
      </c>
      <c r="C218">
        <v>148.95524499999999</v>
      </c>
      <c r="D218">
        <v>2.041569</v>
      </c>
      <c r="E218">
        <v>21.860037999999999</v>
      </c>
      <c r="F218">
        <v>42.044451000000002</v>
      </c>
      <c r="G218">
        <v>8.4678360000000001</v>
      </c>
      <c r="H218">
        <v>0</v>
      </c>
      <c r="I218">
        <v>4</v>
      </c>
      <c r="J218">
        <v>8.8895870000000006</v>
      </c>
      <c r="K218">
        <v>3.9018399540025901</v>
      </c>
      <c r="L218">
        <v>0.59327995140000001</v>
      </c>
      <c r="M218">
        <v>6.3525270428000002</v>
      </c>
      <c r="N218">
        <v>31.003578167400001</v>
      </c>
      <c r="O218">
        <v>15.001618257600001</v>
      </c>
      <c r="P218">
        <v>0</v>
      </c>
      <c r="Q218">
        <v>12.8088</v>
      </c>
      <c r="R218">
        <v>41.963295433500001</v>
      </c>
      <c r="S218">
        <v>1365.3120498067001</v>
      </c>
    </row>
    <row r="219" spans="1:19" ht="15" x14ac:dyDescent="0.25">
      <c r="A219" t="s">
        <v>391</v>
      </c>
      <c r="B219">
        <v>1722.0990200000001</v>
      </c>
      <c r="C219">
        <v>517.88405799999998</v>
      </c>
      <c r="D219">
        <v>25.228386</v>
      </c>
      <c r="E219">
        <v>25.131435</v>
      </c>
      <c r="F219">
        <v>127.09735999999999</v>
      </c>
      <c r="G219">
        <v>15.523049</v>
      </c>
      <c r="H219">
        <v>1</v>
      </c>
      <c r="I219">
        <v>10.467696999999999</v>
      </c>
      <c r="J219">
        <v>17.988249</v>
      </c>
      <c r="K219">
        <v>33.7347330320422</v>
      </c>
      <c r="L219">
        <v>7.3313689715999999</v>
      </c>
      <c r="M219">
        <v>7.3031950109999997</v>
      </c>
      <c r="N219">
        <v>93.721593263999793</v>
      </c>
      <c r="O219">
        <v>27.500633608400001</v>
      </c>
      <c r="P219">
        <v>2.3643000000000001</v>
      </c>
      <c r="Q219">
        <v>33.5196593334</v>
      </c>
      <c r="R219">
        <v>84.913529404499997</v>
      </c>
      <c r="S219">
        <v>2012.4880326249399</v>
      </c>
    </row>
    <row r="220" spans="1:19" ht="15" x14ac:dyDescent="0.25">
      <c r="A220" t="s">
        <v>393</v>
      </c>
      <c r="B220">
        <v>894.17306099999996</v>
      </c>
      <c r="C220">
        <v>257.92465199999998</v>
      </c>
      <c r="D220">
        <v>0.94117700000000004</v>
      </c>
      <c r="E220">
        <v>10.894118000000001</v>
      </c>
      <c r="F220">
        <v>96.274299999999997</v>
      </c>
      <c r="G220">
        <v>14.617787</v>
      </c>
      <c r="H220">
        <v>2</v>
      </c>
      <c r="I220">
        <v>1</v>
      </c>
      <c r="J220">
        <v>9.0764709999999997</v>
      </c>
      <c r="K220">
        <v>16.299610956475899</v>
      </c>
      <c r="L220">
        <v>0.27350603620000002</v>
      </c>
      <c r="M220">
        <v>3.1658306908</v>
      </c>
      <c r="N220">
        <v>70.992668820000006</v>
      </c>
      <c r="O220">
        <v>25.896871449199999</v>
      </c>
      <c r="P220">
        <v>4.7286000000000001</v>
      </c>
      <c r="Q220">
        <v>3.2021999999999999</v>
      </c>
      <c r="R220">
        <v>42.845481355499999</v>
      </c>
      <c r="S220">
        <v>1061.57783030818</v>
      </c>
    </row>
    <row r="221" spans="1:19" ht="15" x14ac:dyDescent="0.25">
      <c r="A221" t="s">
        <v>394</v>
      </c>
      <c r="B221">
        <v>468.04461600000002</v>
      </c>
      <c r="C221">
        <v>442.68701099999998</v>
      </c>
      <c r="D221">
        <v>0</v>
      </c>
      <c r="E221">
        <v>20.969909000000001</v>
      </c>
      <c r="F221">
        <v>55.581409999999998</v>
      </c>
      <c r="G221">
        <v>7.2167079999999997</v>
      </c>
      <c r="H221">
        <v>0.36194799999999999</v>
      </c>
      <c r="I221">
        <v>6.9885060000000001</v>
      </c>
      <c r="J221">
        <v>10.790443</v>
      </c>
      <c r="K221">
        <v>91.458637861318493</v>
      </c>
      <c r="L221">
        <v>0</v>
      </c>
      <c r="M221">
        <v>6.0938555554000002</v>
      </c>
      <c r="N221">
        <v>40.985731733999998</v>
      </c>
      <c r="O221">
        <v>12.785119892799999</v>
      </c>
      <c r="P221">
        <v>0.85575365640000001</v>
      </c>
      <c r="Q221">
        <v>22.3785939132</v>
      </c>
      <c r="R221">
        <v>50.936286181500002</v>
      </c>
      <c r="S221">
        <v>693.53859479461903</v>
      </c>
    </row>
    <row r="222" spans="1:19" ht="15" x14ac:dyDescent="0.25">
      <c r="A222" t="s">
        <v>395</v>
      </c>
      <c r="B222">
        <v>659.76674200000105</v>
      </c>
      <c r="C222">
        <v>123.078411</v>
      </c>
      <c r="D222">
        <v>4.9074150000000003</v>
      </c>
      <c r="E222">
        <v>17</v>
      </c>
      <c r="F222">
        <v>62.429043999999998</v>
      </c>
      <c r="G222">
        <v>3</v>
      </c>
      <c r="H222">
        <v>1.3640190000000001</v>
      </c>
      <c r="I222">
        <v>4.4507519999999996</v>
      </c>
      <c r="J222">
        <v>12.687404000000001</v>
      </c>
      <c r="K222">
        <v>4.8379797219009104</v>
      </c>
      <c r="L222">
        <v>1.4260947989999999</v>
      </c>
      <c r="M222">
        <v>4.9401999999999999</v>
      </c>
      <c r="N222">
        <v>46.035177045600001</v>
      </c>
      <c r="O222">
        <v>5.3148</v>
      </c>
      <c r="P222">
        <v>3.2249501217000001</v>
      </c>
      <c r="Q222">
        <v>14.252198054400001</v>
      </c>
      <c r="R222">
        <v>59.890890581999997</v>
      </c>
      <c r="S222">
        <v>799.68903232460104</v>
      </c>
    </row>
    <row r="223" spans="1:19" ht="15" x14ac:dyDescent="0.25">
      <c r="A223" t="s">
        <v>396</v>
      </c>
      <c r="B223">
        <v>1072.521193</v>
      </c>
      <c r="C223">
        <v>295.49100399999998</v>
      </c>
      <c r="D223">
        <v>2</v>
      </c>
      <c r="E223">
        <v>29.84263</v>
      </c>
      <c r="F223">
        <v>84.234728000000004</v>
      </c>
      <c r="G223">
        <v>7.5297510000000001</v>
      </c>
      <c r="H223">
        <v>1</v>
      </c>
      <c r="I223">
        <v>10.958247999999999</v>
      </c>
      <c r="J223">
        <v>8.5633800000000004</v>
      </c>
      <c r="K223">
        <v>17.417989706548401</v>
      </c>
      <c r="L223">
        <v>0.58120000000000005</v>
      </c>
      <c r="M223">
        <v>8.6722682780000007</v>
      </c>
      <c r="N223">
        <v>62.1146884272001</v>
      </c>
      <c r="O223">
        <v>13.339706871600001</v>
      </c>
      <c r="P223">
        <v>2.3643000000000001</v>
      </c>
      <c r="Q223">
        <v>35.090501745600001</v>
      </c>
      <c r="R223">
        <v>40.42343529</v>
      </c>
      <c r="S223">
        <v>1252.52528331895</v>
      </c>
    </row>
    <row r="224" spans="1:19" ht="15" x14ac:dyDescent="0.25">
      <c r="A224" t="s">
        <v>397</v>
      </c>
      <c r="B224">
        <v>1679.285069</v>
      </c>
      <c r="C224">
        <v>817.74710000000005</v>
      </c>
      <c r="D224">
        <v>2.9368639999999999</v>
      </c>
      <c r="E224">
        <v>59.279021999999998</v>
      </c>
      <c r="F224">
        <v>95.216606999999996</v>
      </c>
      <c r="G224">
        <v>13.664688</v>
      </c>
      <c r="H224">
        <v>0</v>
      </c>
      <c r="I224">
        <v>12.308593999999999</v>
      </c>
      <c r="J224">
        <v>9.86</v>
      </c>
      <c r="K224">
        <v>84.487979953709797</v>
      </c>
      <c r="L224">
        <v>0.85345267840000005</v>
      </c>
      <c r="M224">
        <v>17.2264837932</v>
      </c>
      <c r="N224">
        <v>70.212726001799993</v>
      </c>
      <c r="O224">
        <v>24.2083612608</v>
      </c>
      <c r="P224">
        <v>0</v>
      </c>
      <c r="Q224">
        <v>39.414579706799998</v>
      </c>
      <c r="R224">
        <v>46.544130000000003</v>
      </c>
      <c r="S224">
        <v>1962.2327823947101</v>
      </c>
    </row>
    <row r="225" spans="1:19" ht="15" x14ac:dyDescent="0.25">
      <c r="A225" t="s">
        <v>398</v>
      </c>
      <c r="B225">
        <v>2060.3888040000002</v>
      </c>
      <c r="C225">
        <v>883.02426200000002</v>
      </c>
      <c r="D225">
        <v>29.516214000000002</v>
      </c>
      <c r="E225">
        <v>50.345672999999998</v>
      </c>
      <c r="F225">
        <v>147.24227200000001</v>
      </c>
      <c r="G225">
        <v>12.248979</v>
      </c>
      <c r="H225">
        <v>1</v>
      </c>
      <c r="I225">
        <v>12.646939</v>
      </c>
      <c r="J225">
        <v>15.994049</v>
      </c>
      <c r="K225">
        <v>79.487043176570893</v>
      </c>
      <c r="L225">
        <v>8.5774117883999992</v>
      </c>
      <c r="M225">
        <v>14.6304525738</v>
      </c>
      <c r="N225">
        <v>108.57645137279999</v>
      </c>
      <c r="O225">
        <v>21.700291196399998</v>
      </c>
      <c r="P225">
        <v>2.3643000000000001</v>
      </c>
      <c r="Q225">
        <v>40.4980280658</v>
      </c>
      <c r="R225">
        <v>75.499908304499996</v>
      </c>
      <c r="S225">
        <v>2411.7226904782701</v>
      </c>
    </row>
    <row r="226" spans="1:19" ht="15" x14ac:dyDescent="0.25">
      <c r="A226" t="s">
        <v>399</v>
      </c>
      <c r="B226">
        <v>680.35499800000196</v>
      </c>
      <c r="C226">
        <v>666.05526800000098</v>
      </c>
      <c r="D226">
        <v>0</v>
      </c>
      <c r="E226">
        <v>26.771283</v>
      </c>
      <c r="F226">
        <v>69.737303999999995</v>
      </c>
      <c r="G226">
        <v>5.1836849999999997</v>
      </c>
      <c r="H226">
        <v>0</v>
      </c>
      <c r="I226">
        <v>4.1160449999999997</v>
      </c>
      <c r="J226">
        <v>5</v>
      </c>
      <c r="K226">
        <v>137.60626817134099</v>
      </c>
      <c r="L226">
        <v>0</v>
      </c>
      <c r="M226">
        <v>7.7797348398000103</v>
      </c>
      <c r="N226">
        <v>51.424287969600002</v>
      </c>
      <c r="O226">
        <v>9.1834163459999996</v>
      </c>
      <c r="P226">
        <v>0</v>
      </c>
      <c r="Q226">
        <v>13.180399298999999</v>
      </c>
      <c r="R226">
        <v>23.602499999999999</v>
      </c>
      <c r="S226">
        <v>923.13160462574297</v>
      </c>
    </row>
    <row r="227" spans="1:19" ht="15" x14ac:dyDescent="0.25">
      <c r="A227" t="s">
        <v>400</v>
      </c>
      <c r="B227">
        <v>2216.6306960000002</v>
      </c>
      <c r="C227">
        <v>488.67134099999998</v>
      </c>
      <c r="D227">
        <v>7.3528380000000002</v>
      </c>
      <c r="E227">
        <v>27.707125000000001</v>
      </c>
      <c r="F227">
        <v>132.383982</v>
      </c>
      <c r="G227">
        <v>8.1118389999999998</v>
      </c>
      <c r="H227">
        <v>0</v>
      </c>
      <c r="I227">
        <v>11.86</v>
      </c>
      <c r="J227">
        <v>9.3893599999999999</v>
      </c>
      <c r="K227">
        <v>22.755426444993802</v>
      </c>
      <c r="L227">
        <v>2.1367347228</v>
      </c>
      <c r="M227">
        <v>8.0516905250000104</v>
      </c>
      <c r="N227">
        <v>97.6199483267998</v>
      </c>
      <c r="O227">
        <v>14.3709339724</v>
      </c>
      <c r="P227">
        <v>0</v>
      </c>
      <c r="Q227">
        <v>37.978091999999997</v>
      </c>
      <c r="R227">
        <v>44.322473879999997</v>
      </c>
      <c r="S227">
        <v>2443.86599587199</v>
      </c>
    </row>
    <row r="228" spans="1:19" ht="15" x14ac:dyDescent="0.25">
      <c r="A228" t="s">
        <v>401</v>
      </c>
      <c r="B228">
        <v>921.53543199999899</v>
      </c>
      <c r="C228">
        <v>259.78823899999998</v>
      </c>
      <c r="D228">
        <v>9.7349409999999992</v>
      </c>
      <c r="E228">
        <v>14.465303</v>
      </c>
      <c r="F228">
        <v>95.690888999999999</v>
      </c>
      <c r="G228">
        <v>1</v>
      </c>
      <c r="H228">
        <v>0</v>
      </c>
      <c r="I228">
        <v>8</v>
      </c>
      <c r="J228">
        <v>11.954846999999999</v>
      </c>
      <c r="K228">
        <v>15.421765279158601</v>
      </c>
      <c r="L228">
        <v>2.8289738546000001</v>
      </c>
      <c r="M228">
        <v>4.2036170518000002</v>
      </c>
      <c r="N228">
        <v>70.562461548599998</v>
      </c>
      <c r="O228">
        <v>1.7716000000000001</v>
      </c>
      <c r="P228">
        <v>0</v>
      </c>
      <c r="Q228">
        <v>25.617599999999999</v>
      </c>
      <c r="R228">
        <v>56.432855263500002</v>
      </c>
      <c r="S228">
        <v>1098.3743049976599</v>
      </c>
    </row>
    <row r="229" spans="1:19" ht="15" x14ac:dyDescent="0.25">
      <c r="A229" t="s">
        <v>402</v>
      </c>
      <c r="B229">
        <v>747.75933099999997</v>
      </c>
      <c r="C229">
        <v>267.43816900000002</v>
      </c>
      <c r="D229">
        <v>0</v>
      </c>
      <c r="E229">
        <v>15</v>
      </c>
      <c r="F229">
        <v>72.041416999999996</v>
      </c>
      <c r="G229">
        <v>3</v>
      </c>
      <c r="H229">
        <v>2</v>
      </c>
      <c r="I229">
        <v>3.1789480000000001</v>
      </c>
      <c r="J229">
        <v>9.5529740000000007</v>
      </c>
      <c r="K229">
        <v>20.319274845097802</v>
      </c>
      <c r="L229">
        <v>0</v>
      </c>
      <c r="M229">
        <v>4.359</v>
      </c>
      <c r="N229">
        <v>53.123340895799998</v>
      </c>
      <c r="O229">
        <v>5.3148</v>
      </c>
      <c r="P229">
        <v>4.7286000000000001</v>
      </c>
      <c r="Q229">
        <v>10.179627285600001</v>
      </c>
      <c r="R229">
        <v>45.094813766999998</v>
      </c>
      <c r="S229">
        <v>890.87878779349796</v>
      </c>
    </row>
    <row r="230" spans="1:19" ht="15" x14ac:dyDescent="0.25">
      <c r="A230" t="s">
        <v>403</v>
      </c>
      <c r="B230">
        <v>823.58679900000004</v>
      </c>
      <c r="C230">
        <v>306.959791</v>
      </c>
      <c r="D230">
        <v>0</v>
      </c>
      <c r="E230">
        <v>15.974432</v>
      </c>
      <c r="F230">
        <v>72.820228999999998</v>
      </c>
      <c r="G230">
        <v>2</v>
      </c>
      <c r="H230">
        <v>0.94365600000000005</v>
      </c>
      <c r="I230">
        <v>3.1022449999999999</v>
      </c>
      <c r="J230">
        <v>7.2913990000000002</v>
      </c>
      <c r="K230">
        <v>24.120860259905001</v>
      </c>
      <c r="L230">
        <v>0</v>
      </c>
      <c r="M230">
        <v>4.6421699392000004</v>
      </c>
      <c r="N230">
        <v>53.697636864600099</v>
      </c>
      <c r="O230">
        <v>3.5432000000000001</v>
      </c>
      <c r="P230">
        <v>2.2310858807999998</v>
      </c>
      <c r="Q230">
        <v>9.9340089389999999</v>
      </c>
      <c r="R230">
        <v>34.419048979499998</v>
      </c>
      <c r="S230">
        <v>956.17480986300495</v>
      </c>
    </row>
    <row r="231" spans="1:19" ht="15" x14ac:dyDescent="0.25">
      <c r="A231" t="s">
        <v>404</v>
      </c>
      <c r="B231">
        <v>1662.284656</v>
      </c>
      <c r="C231">
        <v>838.61853499999904</v>
      </c>
      <c r="D231">
        <v>13.671597</v>
      </c>
      <c r="E231">
        <v>32.473371999999998</v>
      </c>
      <c r="F231">
        <v>174.80119500000001</v>
      </c>
      <c r="G231">
        <v>32.476111000000003</v>
      </c>
      <c r="H231">
        <v>0.99076900000000001</v>
      </c>
      <c r="I231">
        <v>2.4674559999999999</v>
      </c>
      <c r="J231">
        <v>16.355146999999999</v>
      </c>
      <c r="K231">
        <v>91.390034357038303</v>
      </c>
      <c r="L231">
        <v>3.9729660882000002</v>
      </c>
      <c r="M231">
        <v>9.4367619032000007</v>
      </c>
      <c r="N231">
        <v>128.89840119300001</v>
      </c>
      <c r="O231">
        <v>57.534678247599999</v>
      </c>
      <c r="P231">
        <v>2.3424751467</v>
      </c>
      <c r="Q231">
        <v>7.9012876032000001</v>
      </c>
      <c r="R231">
        <v>77.204471413500002</v>
      </c>
      <c r="S231">
        <v>2040.9657319524399</v>
      </c>
    </row>
    <row r="232" spans="1:19" ht="15" x14ac:dyDescent="0.25">
      <c r="A232" t="s">
        <v>405</v>
      </c>
      <c r="B232">
        <v>947.69616799999994</v>
      </c>
      <c r="C232">
        <v>389.51693999999998</v>
      </c>
      <c r="D232">
        <v>5</v>
      </c>
      <c r="E232">
        <v>26.627217999999999</v>
      </c>
      <c r="F232">
        <v>106.738923</v>
      </c>
      <c r="G232">
        <v>15.183432</v>
      </c>
      <c r="H232">
        <v>0</v>
      </c>
      <c r="I232">
        <v>4</v>
      </c>
      <c r="J232">
        <v>11</v>
      </c>
      <c r="K232">
        <v>34.619937735615103</v>
      </c>
      <c r="L232">
        <v>1.4530000000000001</v>
      </c>
      <c r="M232">
        <v>7.7378695508000002</v>
      </c>
      <c r="N232">
        <v>78.709281820200005</v>
      </c>
      <c r="O232">
        <v>26.8989681312</v>
      </c>
      <c r="P232">
        <v>0</v>
      </c>
      <c r="Q232">
        <v>12.8088</v>
      </c>
      <c r="R232">
        <v>51.9255</v>
      </c>
      <c r="S232">
        <v>1161.84952523782</v>
      </c>
    </row>
    <row r="233" spans="1:19" ht="15" x14ac:dyDescent="0.25">
      <c r="A233" t="s">
        <v>406</v>
      </c>
      <c r="B233">
        <v>1565.3977150000001</v>
      </c>
      <c r="C233">
        <v>597.56319900000005</v>
      </c>
      <c r="D233">
        <v>5</v>
      </c>
      <c r="E233">
        <v>28.773330999999999</v>
      </c>
      <c r="F233">
        <v>194.530235</v>
      </c>
      <c r="G233">
        <v>24.381157999999999</v>
      </c>
      <c r="H233">
        <v>3.047485</v>
      </c>
      <c r="I233">
        <v>4</v>
      </c>
      <c r="J233">
        <v>30.337636</v>
      </c>
      <c r="K233">
        <v>49.745332275053002</v>
      </c>
      <c r="L233">
        <v>1.4530000000000001</v>
      </c>
      <c r="M233">
        <v>8.3615299885999992</v>
      </c>
      <c r="N233">
        <v>143.44659528899999</v>
      </c>
      <c r="O233">
        <v>43.193659512799996</v>
      </c>
      <c r="P233">
        <v>7.2051687854999997</v>
      </c>
      <c r="Q233">
        <v>12.8088</v>
      </c>
      <c r="R233">
        <v>143.20881073800001</v>
      </c>
      <c r="S233">
        <v>1974.82061158895</v>
      </c>
    </row>
    <row r="234" spans="1:19" ht="15" x14ac:dyDescent="0.25">
      <c r="A234" t="s">
        <v>407</v>
      </c>
      <c r="B234">
        <v>1044.0996150000001</v>
      </c>
      <c r="C234">
        <v>413.98770000000002</v>
      </c>
      <c r="D234">
        <v>0</v>
      </c>
      <c r="E234">
        <v>32.065089</v>
      </c>
      <c r="F234">
        <v>82.006321999999997</v>
      </c>
      <c r="G234">
        <v>5.9673379999999998</v>
      </c>
      <c r="H234">
        <v>0</v>
      </c>
      <c r="I234">
        <v>6.8284019999999996</v>
      </c>
      <c r="J234">
        <v>20.221184000000001</v>
      </c>
      <c r="K234">
        <v>35.223254802096001</v>
      </c>
      <c r="L234">
        <v>0</v>
      </c>
      <c r="M234">
        <v>9.3181148633999999</v>
      </c>
      <c r="N234">
        <v>60.471461842799997</v>
      </c>
      <c r="O234">
        <v>10.5717360008</v>
      </c>
      <c r="P234">
        <v>0</v>
      </c>
      <c r="Q234">
        <v>21.8659088844</v>
      </c>
      <c r="R234">
        <v>95.454099072000005</v>
      </c>
      <c r="S234">
        <v>1277.0041904655</v>
      </c>
    </row>
    <row r="235" spans="1:19" ht="15" x14ac:dyDescent="0.25">
      <c r="A235" t="s">
        <v>408</v>
      </c>
      <c r="B235">
        <v>1403.07024</v>
      </c>
      <c r="C235">
        <v>532.19836699999996</v>
      </c>
      <c r="D235">
        <v>0</v>
      </c>
      <c r="E235">
        <v>30.39789</v>
      </c>
      <c r="F235">
        <v>188.94169600000001</v>
      </c>
      <c r="G235">
        <v>8.5419649999999994</v>
      </c>
      <c r="H235">
        <v>0</v>
      </c>
      <c r="I235">
        <v>8.9464120000000005</v>
      </c>
      <c r="J235">
        <v>19.977215000000001</v>
      </c>
      <c r="K235">
        <v>43.267033698357402</v>
      </c>
      <c r="L235">
        <v>0</v>
      </c>
      <c r="M235">
        <v>8.8336268340000093</v>
      </c>
      <c r="N235">
        <v>139.32560663039999</v>
      </c>
      <c r="O235">
        <v>15.132945193999999</v>
      </c>
      <c r="P235">
        <v>0</v>
      </c>
      <c r="Q235">
        <v>28.648200506399998</v>
      </c>
      <c r="R235">
        <v>94.302443407499993</v>
      </c>
      <c r="S235">
        <v>1732.5800962706601</v>
      </c>
    </row>
    <row r="236" spans="1:19" ht="15" x14ac:dyDescent="0.25">
      <c r="A236" t="s">
        <v>409</v>
      </c>
      <c r="B236">
        <v>920.61003900000003</v>
      </c>
      <c r="C236">
        <v>886.46088399999996</v>
      </c>
      <c r="D236">
        <v>0</v>
      </c>
      <c r="E236">
        <v>29.346249</v>
      </c>
      <c r="F236">
        <v>150.40243699999999</v>
      </c>
      <c r="G236">
        <v>9.6463409999999996</v>
      </c>
      <c r="H236">
        <v>2</v>
      </c>
      <c r="I236">
        <v>5</v>
      </c>
      <c r="J236">
        <v>13.018293</v>
      </c>
      <c r="K236">
        <v>182.06409862755299</v>
      </c>
      <c r="L236">
        <v>0</v>
      </c>
      <c r="M236">
        <v>8.5280199594000106</v>
      </c>
      <c r="N236">
        <v>110.9067570438</v>
      </c>
      <c r="O236">
        <v>17.089457715599998</v>
      </c>
      <c r="P236">
        <v>4.7286000000000001</v>
      </c>
      <c r="Q236">
        <v>16.010999999999999</v>
      </c>
      <c r="R236">
        <v>61.452852106500004</v>
      </c>
      <c r="S236">
        <v>1321.39082445285</v>
      </c>
    </row>
    <row r="237" spans="1:19" ht="15" x14ac:dyDescent="0.25">
      <c r="A237" t="s">
        <v>410</v>
      </c>
      <c r="B237">
        <v>741.88924599999996</v>
      </c>
      <c r="C237">
        <v>711.04125399999998</v>
      </c>
      <c r="D237">
        <v>0</v>
      </c>
      <c r="E237">
        <v>19.319465000000001</v>
      </c>
      <c r="F237">
        <v>110.13475699999999</v>
      </c>
      <c r="G237">
        <v>12.381577</v>
      </c>
      <c r="H237">
        <v>1</v>
      </c>
      <c r="I237">
        <v>5.3092430000000004</v>
      </c>
      <c r="J237">
        <v>12.018190000000001</v>
      </c>
      <c r="K237">
        <v>146.87280260278999</v>
      </c>
      <c r="L237">
        <v>0</v>
      </c>
      <c r="M237">
        <v>5.6142365290000003</v>
      </c>
      <c r="N237">
        <v>81.213369811799893</v>
      </c>
      <c r="O237">
        <v>21.935201813199999</v>
      </c>
      <c r="P237">
        <v>2.3643000000000001</v>
      </c>
      <c r="Q237">
        <v>17.001257934600002</v>
      </c>
      <c r="R237">
        <v>56.731865894999999</v>
      </c>
      <c r="S237">
        <v>1073.6222805863899</v>
      </c>
    </row>
    <row r="238" spans="1:19" ht="15" x14ac:dyDescent="0.25">
      <c r="A238" t="s">
        <v>411</v>
      </c>
      <c r="B238">
        <v>827.04839300000003</v>
      </c>
      <c r="C238">
        <v>72.482783999999995</v>
      </c>
      <c r="D238">
        <v>1.0052000000000001</v>
      </c>
      <c r="E238">
        <v>22</v>
      </c>
      <c r="F238">
        <v>52.315584000000001</v>
      </c>
      <c r="G238">
        <v>1</v>
      </c>
      <c r="H238">
        <v>0</v>
      </c>
      <c r="I238">
        <v>9</v>
      </c>
      <c r="J238">
        <v>4</v>
      </c>
      <c r="K238">
        <v>1.3305080149052799</v>
      </c>
      <c r="L238">
        <v>0.29211112</v>
      </c>
      <c r="M238">
        <v>6.3932000000000002</v>
      </c>
      <c r="N238">
        <v>38.577511641599997</v>
      </c>
      <c r="O238">
        <v>1.7716000000000001</v>
      </c>
      <c r="P238">
        <v>0</v>
      </c>
      <c r="Q238">
        <v>28.819800000000001</v>
      </c>
      <c r="R238">
        <v>18.882000000000001</v>
      </c>
      <c r="S238">
        <v>923.11512377650604</v>
      </c>
    </row>
    <row r="239" spans="1:19" ht="15" x14ac:dyDescent="0.25">
      <c r="A239" t="s">
        <v>412</v>
      </c>
      <c r="B239">
        <v>754.469605</v>
      </c>
      <c r="C239">
        <v>43.634498000000001</v>
      </c>
      <c r="D239">
        <v>2.5259670000000001</v>
      </c>
      <c r="E239">
        <v>6</v>
      </c>
      <c r="F239">
        <v>47.204090999999998</v>
      </c>
      <c r="G239">
        <v>3</v>
      </c>
      <c r="H239">
        <v>0</v>
      </c>
      <c r="I239">
        <v>2.5861320000000001</v>
      </c>
      <c r="J239">
        <v>7.54</v>
      </c>
      <c r="K239">
        <v>0.533318734463606</v>
      </c>
      <c r="L239">
        <v>0.73404601020000004</v>
      </c>
      <c r="M239">
        <v>1.7436</v>
      </c>
      <c r="N239">
        <v>34.808296703400003</v>
      </c>
      <c r="O239">
        <v>5.3148</v>
      </c>
      <c r="P239">
        <v>0</v>
      </c>
      <c r="Q239">
        <v>8.2813118903999996</v>
      </c>
      <c r="R239">
        <v>35.592570000000002</v>
      </c>
      <c r="S239">
        <v>841.47754833846398</v>
      </c>
    </row>
    <row r="240" spans="1:19" ht="15" x14ac:dyDescent="0.25">
      <c r="A240" t="s">
        <v>413</v>
      </c>
      <c r="B240">
        <v>367.09386899999998</v>
      </c>
      <c r="C240">
        <v>57.219690999999997</v>
      </c>
      <c r="D240">
        <v>0</v>
      </c>
      <c r="E240">
        <v>10</v>
      </c>
      <c r="F240">
        <v>21.218311</v>
      </c>
      <c r="G240">
        <v>1</v>
      </c>
      <c r="H240">
        <v>0</v>
      </c>
      <c r="I240">
        <v>1</v>
      </c>
      <c r="J240">
        <v>3.819833</v>
      </c>
      <c r="K240">
        <v>1.87484868532301</v>
      </c>
      <c r="L240">
        <v>0</v>
      </c>
      <c r="M240">
        <v>2.9060000000000001</v>
      </c>
      <c r="N240">
        <v>15.6463825314</v>
      </c>
      <c r="O240">
        <v>1.7716000000000001</v>
      </c>
      <c r="P240">
        <v>0</v>
      </c>
      <c r="Q240">
        <v>3.2021999999999999</v>
      </c>
      <c r="R240">
        <v>18.031521676499999</v>
      </c>
      <c r="S240">
        <v>410.52642189322302</v>
      </c>
    </row>
    <row r="241" spans="1:19" ht="15" x14ac:dyDescent="0.25">
      <c r="A241" t="s">
        <v>414</v>
      </c>
      <c r="B241">
        <v>488.88981100000001</v>
      </c>
      <c r="C241">
        <v>72.864985000000004</v>
      </c>
      <c r="D241">
        <v>0</v>
      </c>
      <c r="E241">
        <v>15.678163</v>
      </c>
      <c r="F241">
        <v>36.519072000000001</v>
      </c>
      <c r="G241">
        <v>1.6593199999999999</v>
      </c>
      <c r="H241">
        <v>0</v>
      </c>
      <c r="I241">
        <v>5</v>
      </c>
      <c r="J241">
        <v>6.5</v>
      </c>
      <c r="K241">
        <v>2.27443985629046</v>
      </c>
      <c r="L241">
        <v>0</v>
      </c>
      <c r="M241">
        <v>4.5560741678000003</v>
      </c>
      <c r="N241">
        <v>26.9291636928</v>
      </c>
      <c r="O241">
        <v>2.9396513120000001</v>
      </c>
      <c r="P241">
        <v>0</v>
      </c>
      <c r="Q241">
        <v>16.010999999999999</v>
      </c>
      <c r="R241">
        <v>30.683250000000001</v>
      </c>
      <c r="S241">
        <v>572.28339002889004</v>
      </c>
    </row>
    <row r="242" spans="1:19" ht="15" x14ac:dyDescent="0.25">
      <c r="A242" t="s">
        <v>415</v>
      </c>
      <c r="B242">
        <v>1572.3079249999901</v>
      </c>
      <c r="C242">
        <v>406.38060300000001</v>
      </c>
      <c r="D242">
        <v>10.378798</v>
      </c>
      <c r="E242">
        <v>33.781961000000003</v>
      </c>
      <c r="F242">
        <v>98.864351999999997</v>
      </c>
      <c r="G242">
        <v>25.175284000000001</v>
      </c>
      <c r="H242">
        <v>1</v>
      </c>
      <c r="I242">
        <v>6.6884420000000002</v>
      </c>
      <c r="J242">
        <v>26.058949999999999</v>
      </c>
      <c r="K242">
        <v>22.521998145307101</v>
      </c>
      <c r="L242">
        <v>3.0160786987999999</v>
      </c>
      <c r="M242">
        <v>9.8170378665999998</v>
      </c>
      <c r="N242">
        <v>72.902573164800003</v>
      </c>
      <c r="O242">
        <v>44.600533134400003</v>
      </c>
      <c r="P242">
        <v>2.3643000000000001</v>
      </c>
      <c r="Q242">
        <v>21.417728972399999</v>
      </c>
      <c r="R242">
        <v>123.011273475</v>
      </c>
      <c r="S242">
        <v>1871.9594484572999</v>
      </c>
    </row>
    <row r="243" spans="1:19" ht="15" x14ac:dyDescent="0.25">
      <c r="A243" t="s">
        <v>416</v>
      </c>
      <c r="B243">
        <v>726.11930299999904</v>
      </c>
      <c r="C243">
        <v>198.182683</v>
      </c>
      <c r="D243">
        <v>0</v>
      </c>
      <c r="E243">
        <v>14.868372000000001</v>
      </c>
      <c r="F243">
        <v>96.055161999999996</v>
      </c>
      <c r="G243">
        <v>1.945816</v>
      </c>
      <c r="H243">
        <v>0</v>
      </c>
      <c r="I243">
        <v>0.69503300000000001</v>
      </c>
      <c r="J243">
        <v>2.934186</v>
      </c>
      <c r="K243">
        <v>11.2878746164085</v>
      </c>
      <c r="L243">
        <v>0</v>
      </c>
      <c r="M243">
        <v>4.3207489032000002</v>
      </c>
      <c r="N243">
        <v>70.831076458799998</v>
      </c>
      <c r="O243">
        <v>3.4472076255999999</v>
      </c>
      <c r="P243">
        <v>0</v>
      </c>
      <c r="Q243">
        <v>2.2256346726</v>
      </c>
      <c r="R243">
        <v>13.850825013</v>
      </c>
      <c r="S243">
        <v>832.08267028960802</v>
      </c>
    </row>
    <row r="244" spans="1:19" ht="15" x14ac:dyDescent="0.25">
      <c r="A244" t="s">
        <v>417</v>
      </c>
      <c r="B244">
        <v>1391.6666230000001</v>
      </c>
      <c r="C244">
        <v>452.68820199999999</v>
      </c>
      <c r="D244">
        <v>0</v>
      </c>
      <c r="E244">
        <v>40.818012000000003</v>
      </c>
      <c r="F244">
        <v>132.21421699999999</v>
      </c>
      <c r="G244">
        <v>5.5334620000000001</v>
      </c>
      <c r="H244">
        <v>3</v>
      </c>
      <c r="I244">
        <v>9.8961889999999997</v>
      </c>
      <c r="J244">
        <v>21.835367999999999</v>
      </c>
      <c r="K244">
        <v>31.679417805897401</v>
      </c>
      <c r="L244">
        <v>0</v>
      </c>
      <c r="M244">
        <v>11.8617142872</v>
      </c>
      <c r="N244">
        <v>97.494763615799798</v>
      </c>
      <c r="O244">
        <v>9.8030812792000006</v>
      </c>
      <c r="P244">
        <v>7.0929000000000002</v>
      </c>
      <c r="Q244">
        <v>31.689576415800001</v>
      </c>
      <c r="R244">
        <v>103.07385464399999</v>
      </c>
      <c r="S244">
        <v>1684.3619310479</v>
      </c>
    </row>
    <row r="245" spans="1:19" ht="15" x14ac:dyDescent="0.25">
      <c r="A245" t="s">
        <v>418</v>
      </c>
      <c r="B245">
        <v>1109.4023500000001</v>
      </c>
      <c r="C245">
        <v>494.42486000000002</v>
      </c>
      <c r="D245">
        <v>0</v>
      </c>
      <c r="E245">
        <v>24.297436000000001</v>
      </c>
      <c r="F245">
        <v>89.7</v>
      </c>
      <c r="G245">
        <v>4.8456409999999996</v>
      </c>
      <c r="H245">
        <v>3</v>
      </c>
      <c r="I245">
        <v>6.3384609999999997</v>
      </c>
      <c r="J245">
        <v>8.9148720000000008</v>
      </c>
      <c r="K245">
        <v>46.747971406542703</v>
      </c>
      <c r="L245">
        <v>0</v>
      </c>
      <c r="M245">
        <v>7.0608349015999998</v>
      </c>
      <c r="N245">
        <v>66.144779999999997</v>
      </c>
      <c r="O245">
        <v>8.5845375956000005</v>
      </c>
      <c r="P245">
        <v>7.0929000000000002</v>
      </c>
      <c r="Q245">
        <v>20.297019814199999</v>
      </c>
      <c r="R245">
        <v>42.082653276000002</v>
      </c>
      <c r="S245">
        <v>1307.41304699394</v>
      </c>
    </row>
    <row r="246" spans="1:19" ht="15" x14ac:dyDescent="0.25">
      <c r="A246" t="s">
        <v>419</v>
      </c>
      <c r="B246">
        <v>744.96653300000003</v>
      </c>
      <c r="C246">
        <v>302.65294299999999</v>
      </c>
      <c r="D246">
        <v>0</v>
      </c>
      <c r="E246">
        <v>15.824961999999999</v>
      </c>
      <c r="F246">
        <v>71.292225000000002</v>
      </c>
      <c r="G246">
        <v>3.0729229999999998</v>
      </c>
      <c r="H246">
        <v>0.95652899999999996</v>
      </c>
      <c r="I246">
        <v>6.8430330000000001</v>
      </c>
      <c r="J246">
        <v>3.032308</v>
      </c>
      <c r="K246">
        <v>26.311923267823602</v>
      </c>
      <c r="L246">
        <v>0</v>
      </c>
      <c r="M246">
        <v>4.5987339572000003</v>
      </c>
      <c r="N246">
        <v>52.570886715</v>
      </c>
      <c r="O246">
        <v>5.4439903868000004</v>
      </c>
      <c r="P246">
        <v>2.2615215147000001</v>
      </c>
      <c r="Q246">
        <v>21.9127602726</v>
      </c>
      <c r="R246">
        <v>14.314009914</v>
      </c>
      <c r="S246">
        <v>872.38035902812396</v>
      </c>
    </row>
    <row r="247" spans="1:19" ht="15" x14ac:dyDescent="0.25">
      <c r="A247" t="s">
        <v>420</v>
      </c>
      <c r="B247">
        <v>2711.3529360000002</v>
      </c>
      <c r="C247">
        <v>1341.2374090000001</v>
      </c>
      <c r="D247">
        <v>1</v>
      </c>
      <c r="E247">
        <v>49.060084000000003</v>
      </c>
      <c r="F247">
        <v>318.47865300000001</v>
      </c>
      <c r="G247">
        <v>20.499009999999998</v>
      </c>
      <c r="H247">
        <v>0</v>
      </c>
      <c r="I247">
        <v>15.620733</v>
      </c>
      <c r="J247">
        <v>30.813092000000001</v>
      </c>
      <c r="K247">
        <v>140.82050703792601</v>
      </c>
      <c r="L247">
        <v>0.29060000000000002</v>
      </c>
      <c r="M247">
        <v>14.2568604104</v>
      </c>
      <c r="N247">
        <v>234.84615872220101</v>
      </c>
      <c r="O247">
        <v>36.316046116000003</v>
      </c>
      <c r="P247">
        <v>0</v>
      </c>
      <c r="Q247">
        <v>50.020711212599998</v>
      </c>
      <c r="R247">
        <v>145.453200786</v>
      </c>
      <c r="S247">
        <v>3333.3570202851201</v>
      </c>
    </row>
    <row r="248" spans="1:19" ht="15" x14ac:dyDescent="0.25">
      <c r="A248" t="s">
        <v>421</v>
      </c>
      <c r="B248">
        <v>711.17191500000195</v>
      </c>
      <c r="C248">
        <v>366.24720100000098</v>
      </c>
      <c r="D248">
        <v>1.5905579999999999</v>
      </c>
      <c r="E248">
        <v>24.293520999999998</v>
      </c>
      <c r="F248">
        <v>104.284228</v>
      </c>
      <c r="G248">
        <v>10.295729</v>
      </c>
      <c r="H248">
        <v>0</v>
      </c>
      <c r="I248">
        <v>5.6790120000000002</v>
      </c>
      <c r="J248">
        <v>6.5287649999999999</v>
      </c>
      <c r="K248">
        <v>40.339743912374601</v>
      </c>
      <c r="L248">
        <v>0.4622161548</v>
      </c>
      <c r="M248">
        <v>7.0596972025999998</v>
      </c>
      <c r="N248">
        <v>76.899189727199897</v>
      </c>
      <c r="O248">
        <v>18.2399134964</v>
      </c>
      <c r="P248">
        <v>0</v>
      </c>
      <c r="Q248">
        <v>18.1853322264</v>
      </c>
      <c r="R248">
        <v>30.819035182499999</v>
      </c>
      <c r="S248">
        <v>903.17704290227698</v>
      </c>
    </row>
    <row r="249" spans="1:19" ht="15" x14ac:dyDescent="0.25">
      <c r="A249" t="s">
        <v>422</v>
      </c>
      <c r="B249">
        <v>3517.2733039999898</v>
      </c>
      <c r="C249">
        <v>1368.3929189999999</v>
      </c>
      <c r="D249">
        <v>16.894902999999999</v>
      </c>
      <c r="E249">
        <v>74.896917999999999</v>
      </c>
      <c r="F249">
        <v>364.69125700000001</v>
      </c>
      <c r="G249">
        <v>34.504666999999998</v>
      </c>
      <c r="H249">
        <v>8.3754770000000001</v>
      </c>
      <c r="I249">
        <v>42.556775000000002</v>
      </c>
      <c r="J249">
        <v>66.271173000000005</v>
      </c>
      <c r="K249">
        <v>116.54920811488201</v>
      </c>
      <c r="L249">
        <v>4.9096588118</v>
      </c>
      <c r="M249">
        <v>21.765044370799998</v>
      </c>
      <c r="N249">
        <v>268.92333291180103</v>
      </c>
      <c r="O249">
        <v>61.128468057200003</v>
      </c>
      <c r="P249">
        <v>19.802140271100001</v>
      </c>
      <c r="Q249">
        <v>136.27530490500001</v>
      </c>
      <c r="R249">
        <v>312.8330721465</v>
      </c>
      <c r="S249">
        <v>4459.4595335890799</v>
      </c>
    </row>
    <row r="250" spans="1:19" ht="15" x14ac:dyDescent="0.25">
      <c r="A250" t="s">
        <v>423</v>
      </c>
      <c r="B250">
        <v>8976.7969900001008</v>
      </c>
      <c r="C250">
        <v>3635.503878</v>
      </c>
      <c r="D250">
        <v>816.52990999999997</v>
      </c>
      <c r="E250">
        <v>146.89712800000001</v>
      </c>
      <c r="F250">
        <v>971.39620299999797</v>
      </c>
      <c r="G250">
        <v>77.438344999999998</v>
      </c>
      <c r="H250">
        <v>6.6841169999999996</v>
      </c>
      <c r="I250">
        <v>51.687998</v>
      </c>
      <c r="J250">
        <v>146.52138400000001</v>
      </c>
      <c r="K250">
        <v>313.93114486184498</v>
      </c>
      <c r="L250">
        <v>237.28359184600399</v>
      </c>
      <c r="M250">
        <v>42.688305396799997</v>
      </c>
      <c r="N250">
        <v>716.30756009219203</v>
      </c>
      <c r="O250">
        <v>137.18977200200001</v>
      </c>
      <c r="P250">
        <v>15.803257823099999</v>
      </c>
      <c r="Q250">
        <v>165.5153071956</v>
      </c>
      <c r="R250">
        <v>691.65419317200099</v>
      </c>
      <c r="S250">
        <v>11297.1701223896</v>
      </c>
    </row>
    <row r="251" spans="1:19" ht="15" x14ac:dyDescent="0.25">
      <c r="A251" t="s">
        <v>424</v>
      </c>
      <c r="B251">
        <v>15954.7226870001</v>
      </c>
      <c r="C251">
        <v>2670.1160949999999</v>
      </c>
      <c r="D251">
        <v>984.24746000000096</v>
      </c>
      <c r="E251">
        <v>215.861063</v>
      </c>
      <c r="F251">
        <v>994.25160400000095</v>
      </c>
      <c r="G251">
        <v>94.943817999999993</v>
      </c>
      <c r="H251">
        <v>9.7151669999999992</v>
      </c>
      <c r="I251">
        <v>92.356538</v>
      </c>
      <c r="J251">
        <v>230.73507799999999</v>
      </c>
      <c r="K251">
        <v>95.495625191507102</v>
      </c>
      <c r="L251">
        <v>286.02231187600199</v>
      </c>
      <c r="M251">
        <v>62.729224907799797</v>
      </c>
      <c r="N251">
        <v>733.16113278959301</v>
      </c>
      <c r="O251">
        <v>168.20246796879999</v>
      </c>
      <c r="P251">
        <v>22.969569338100001</v>
      </c>
      <c r="Q251">
        <v>295.74410598359998</v>
      </c>
      <c r="R251">
        <v>1089.1849356990001</v>
      </c>
      <c r="S251">
        <v>18708.232060754501</v>
      </c>
    </row>
    <row r="252" spans="1:19" ht="15" x14ac:dyDescent="0.25">
      <c r="A252" t="s">
        <v>425</v>
      </c>
      <c r="B252">
        <v>1437.9608800000001</v>
      </c>
      <c r="C252">
        <v>484.49496099999999</v>
      </c>
      <c r="D252">
        <v>9.232488</v>
      </c>
      <c r="E252">
        <v>40.001080999999999</v>
      </c>
      <c r="F252">
        <v>114.406353</v>
      </c>
      <c r="G252">
        <v>5.7464199999999996</v>
      </c>
      <c r="H252">
        <v>1</v>
      </c>
      <c r="I252">
        <v>12.347414000000001</v>
      </c>
      <c r="J252">
        <v>23.68046</v>
      </c>
      <c r="K252">
        <v>35.394358878146903</v>
      </c>
      <c r="L252">
        <v>2.6829610127999999</v>
      </c>
      <c r="M252">
        <v>11.624314138600001</v>
      </c>
      <c r="N252">
        <v>84.363244702199907</v>
      </c>
      <c r="O252">
        <v>10.180357672</v>
      </c>
      <c r="P252">
        <v>2.3643000000000001</v>
      </c>
      <c r="Q252">
        <v>39.5388891108</v>
      </c>
      <c r="R252">
        <v>111.78361142999999</v>
      </c>
      <c r="S252">
        <v>1735.89291694454</v>
      </c>
    </row>
    <row r="253" spans="1:19" ht="15" x14ac:dyDescent="0.25">
      <c r="A253" t="s">
        <v>426</v>
      </c>
      <c r="B253">
        <v>624.00859800000001</v>
      </c>
      <c r="C253">
        <v>608.87861299999997</v>
      </c>
      <c r="D253">
        <v>3.7133720000000001</v>
      </c>
      <c r="E253">
        <v>17.990193000000001</v>
      </c>
      <c r="F253">
        <v>80.964526000000006</v>
      </c>
      <c r="G253">
        <v>5</v>
      </c>
      <c r="H253">
        <v>0</v>
      </c>
      <c r="I253">
        <v>3.1241370000000002</v>
      </c>
      <c r="J253">
        <v>7.0058480000000003</v>
      </c>
      <c r="K253">
        <v>125.793635648074</v>
      </c>
      <c r="L253">
        <v>1.0791059032000001</v>
      </c>
      <c r="M253">
        <v>5.2279500857999999</v>
      </c>
      <c r="N253">
        <v>59.703241472400101</v>
      </c>
      <c r="O253">
        <v>8.8580000000000005</v>
      </c>
      <c r="P253">
        <v>0</v>
      </c>
      <c r="Q253">
        <v>10.004111501400001</v>
      </c>
      <c r="R253">
        <v>33.071105484</v>
      </c>
      <c r="S253">
        <v>867.74574809487399</v>
      </c>
    </row>
    <row r="254" spans="1:19" ht="15" x14ac:dyDescent="0.25">
      <c r="A254" t="s">
        <v>427</v>
      </c>
      <c r="B254">
        <v>2564.0664160000101</v>
      </c>
      <c r="C254">
        <v>606.28338100000099</v>
      </c>
      <c r="D254">
        <v>5.1141300000000003</v>
      </c>
      <c r="E254">
        <v>46.497284999999998</v>
      </c>
      <c r="F254">
        <v>241.688717</v>
      </c>
      <c r="G254">
        <v>11.593529999999999</v>
      </c>
      <c r="H254">
        <v>3.75</v>
      </c>
      <c r="I254">
        <v>15.510870000000001</v>
      </c>
      <c r="J254">
        <v>20.272265999999998</v>
      </c>
      <c r="K254">
        <v>30.5569978570635</v>
      </c>
      <c r="L254">
        <v>1.4861661779999999</v>
      </c>
      <c r="M254">
        <v>13.512111021000001</v>
      </c>
      <c r="N254">
        <v>178.2212599158</v>
      </c>
      <c r="O254">
        <v>20.539097748</v>
      </c>
      <c r="P254">
        <v>8.8661250000000003</v>
      </c>
      <c r="Q254">
        <v>49.668907914000002</v>
      </c>
      <c r="R254">
        <v>95.695231652999993</v>
      </c>
      <c r="S254">
        <v>2962.6123132868702</v>
      </c>
    </row>
    <row r="255" spans="1:19" ht="15" x14ac:dyDescent="0.25">
      <c r="A255" t="s">
        <v>428</v>
      </c>
      <c r="B255">
        <v>2793.9270710000001</v>
      </c>
      <c r="C255">
        <v>780.93496800000003</v>
      </c>
      <c r="D255">
        <v>29.386358999999999</v>
      </c>
      <c r="E255">
        <v>55.486328999999998</v>
      </c>
      <c r="F255">
        <v>174.80568500000001</v>
      </c>
      <c r="G255">
        <v>23.226980000000001</v>
      </c>
      <c r="H255">
        <v>1</v>
      </c>
      <c r="I255">
        <v>20.424323000000001</v>
      </c>
      <c r="J255">
        <v>29.406538999999999</v>
      </c>
      <c r="K255">
        <v>46.8990736650399</v>
      </c>
      <c r="L255">
        <v>8.5396759253999992</v>
      </c>
      <c r="M255">
        <v>16.1243272074</v>
      </c>
      <c r="N255">
        <v>128.901712119</v>
      </c>
      <c r="O255">
        <v>41.148917767999997</v>
      </c>
      <c r="P255">
        <v>2.3643000000000001</v>
      </c>
      <c r="Q255">
        <v>65.402767110599996</v>
      </c>
      <c r="R255">
        <v>138.8135673495</v>
      </c>
      <c r="S255">
        <v>3242.1214121449402</v>
      </c>
    </row>
    <row r="256" spans="1:19" ht="15" x14ac:dyDescent="0.25">
      <c r="A256" t="s">
        <v>429</v>
      </c>
      <c r="B256">
        <v>605.410348</v>
      </c>
      <c r="C256">
        <v>318.26731799999999</v>
      </c>
      <c r="D256">
        <v>0</v>
      </c>
      <c r="E256">
        <v>14</v>
      </c>
      <c r="F256">
        <v>52.779801999999997</v>
      </c>
      <c r="G256">
        <v>6.7987799999999998</v>
      </c>
      <c r="H256">
        <v>2</v>
      </c>
      <c r="I256">
        <v>2.538462</v>
      </c>
      <c r="J256">
        <v>11.389652999999999</v>
      </c>
      <c r="K256">
        <v>35.927459143346098</v>
      </c>
      <c r="L256">
        <v>0</v>
      </c>
      <c r="M256">
        <v>4.0683999999999996</v>
      </c>
      <c r="N256">
        <v>38.9198259948</v>
      </c>
      <c r="O256">
        <v>12.044718648</v>
      </c>
      <c r="P256">
        <v>4.7286000000000001</v>
      </c>
      <c r="Q256">
        <v>8.1286630164000009</v>
      </c>
      <c r="R256">
        <v>53.7648569865</v>
      </c>
      <c r="S256">
        <v>762.99287178904603</v>
      </c>
    </row>
    <row r="257" spans="1:19" ht="15" x14ac:dyDescent="0.25">
      <c r="A257" t="s">
        <v>430</v>
      </c>
      <c r="B257">
        <v>1560.288963</v>
      </c>
      <c r="C257">
        <v>437.28298799999999</v>
      </c>
      <c r="D257">
        <v>2.9719389999999999</v>
      </c>
      <c r="E257">
        <v>31.590259</v>
      </c>
      <c r="F257">
        <v>168.696202</v>
      </c>
      <c r="G257">
        <v>8.1699219999999997</v>
      </c>
      <c r="H257">
        <v>0</v>
      </c>
      <c r="I257">
        <v>22.287448999999999</v>
      </c>
      <c r="J257">
        <v>20.287718000000002</v>
      </c>
      <c r="K257">
        <v>26.5374578222028</v>
      </c>
      <c r="L257">
        <v>0.86364547339999997</v>
      </c>
      <c r="M257">
        <v>9.1801292654000104</v>
      </c>
      <c r="N257">
        <v>124.3965793548</v>
      </c>
      <c r="O257">
        <v>14.473833815200001</v>
      </c>
      <c r="P257">
        <v>0</v>
      </c>
      <c r="Q257">
        <v>71.368869187800001</v>
      </c>
      <c r="R257">
        <v>95.768172819</v>
      </c>
      <c r="S257">
        <v>1902.8776507378</v>
      </c>
    </row>
    <row r="258" spans="1:19" ht="15" x14ac:dyDescent="0.25">
      <c r="A258" t="s">
        <v>431</v>
      </c>
      <c r="B258">
        <v>784.73849100000302</v>
      </c>
      <c r="C258">
        <v>285.72340800000001</v>
      </c>
      <c r="D258">
        <v>0</v>
      </c>
      <c r="E258">
        <v>12.034352999999999</v>
      </c>
      <c r="F258">
        <v>82.127356000000006</v>
      </c>
      <c r="G258">
        <v>11.478939</v>
      </c>
      <c r="H258">
        <v>0</v>
      </c>
      <c r="I258">
        <v>6.5259470000000004</v>
      </c>
      <c r="J258">
        <v>18.936707999999999</v>
      </c>
      <c r="K258">
        <v>22.941954980250301</v>
      </c>
      <c r="L258">
        <v>0</v>
      </c>
      <c r="M258">
        <v>3.4971829818</v>
      </c>
      <c r="N258">
        <v>60.5607123144</v>
      </c>
      <c r="O258">
        <v>20.336088332399999</v>
      </c>
      <c r="P258">
        <v>0</v>
      </c>
      <c r="Q258">
        <v>20.897387483399999</v>
      </c>
      <c r="R258">
        <v>89.390730113999993</v>
      </c>
      <c r="S258">
        <v>1002.36254720625</v>
      </c>
    </row>
    <row r="259" spans="1:19" ht="15" x14ac:dyDescent="0.25">
      <c r="A259" t="s">
        <v>432</v>
      </c>
      <c r="B259">
        <v>1168.567219</v>
      </c>
      <c r="C259">
        <v>199.48967099999999</v>
      </c>
      <c r="D259">
        <v>0</v>
      </c>
      <c r="E259">
        <v>29</v>
      </c>
      <c r="F259">
        <v>67.222904</v>
      </c>
      <c r="G259">
        <v>6.1277970000000002</v>
      </c>
      <c r="H259">
        <v>1</v>
      </c>
      <c r="I259">
        <v>6</v>
      </c>
      <c r="J259">
        <v>14</v>
      </c>
      <c r="K259">
        <v>7.3187941074212297</v>
      </c>
      <c r="L259">
        <v>0</v>
      </c>
      <c r="M259">
        <v>8.4274000000000093</v>
      </c>
      <c r="N259">
        <v>49.570169409600098</v>
      </c>
      <c r="O259">
        <v>10.856005165199999</v>
      </c>
      <c r="P259">
        <v>2.3643000000000001</v>
      </c>
      <c r="Q259">
        <v>19.213200000000001</v>
      </c>
      <c r="R259">
        <v>66.087000000000003</v>
      </c>
      <c r="S259">
        <v>1332.4040876822201</v>
      </c>
    </row>
    <row r="260" spans="1:19" ht="15" x14ac:dyDescent="0.25">
      <c r="A260" t="s">
        <v>433</v>
      </c>
      <c r="B260">
        <v>1524.46964</v>
      </c>
      <c r="C260">
        <v>577.030304</v>
      </c>
      <c r="D260">
        <v>3</v>
      </c>
      <c r="E260">
        <v>63.707931000000002</v>
      </c>
      <c r="F260">
        <v>148.80242200000001</v>
      </c>
      <c r="G260">
        <v>11.356718000000001</v>
      </c>
      <c r="H260">
        <v>0.91812899999999997</v>
      </c>
      <c r="I260">
        <v>18.059961999999999</v>
      </c>
      <c r="J260">
        <v>14.252418</v>
      </c>
      <c r="K260">
        <v>47.166486720356701</v>
      </c>
      <c r="L260">
        <v>0.87180000000000002</v>
      </c>
      <c r="M260">
        <v>18.513524748599998</v>
      </c>
      <c r="N260">
        <v>109.72690598280001</v>
      </c>
      <c r="O260">
        <v>20.119561608800002</v>
      </c>
      <c r="P260">
        <v>2.1707323946999999</v>
      </c>
      <c r="Q260">
        <v>57.831610316400003</v>
      </c>
      <c r="R260">
        <v>67.278539168999998</v>
      </c>
      <c r="S260">
        <v>1848.1488009406501</v>
      </c>
    </row>
    <row r="261" spans="1:19" ht="15" x14ac:dyDescent="0.25">
      <c r="A261" t="s">
        <v>434</v>
      </c>
      <c r="B261">
        <v>2783.0252829999999</v>
      </c>
      <c r="C261">
        <v>1615.8107829999999</v>
      </c>
      <c r="D261">
        <v>234.73241300000001</v>
      </c>
      <c r="E261">
        <v>64.740516</v>
      </c>
      <c r="F261">
        <v>240.96240399999999</v>
      </c>
      <c r="G261">
        <v>10.813534000000001</v>
      </c>
      <c r="H261">
        <v>1</v>
      </c>
      <c r="I261">
        <v>19.053321</v>
      </c>
      <c r="J261">
        <v>27.281457</v>
      </c>
      <c r="K261">
        <v>198.63347398825201</v>
      </c>
      <c r="L261">
        <v>68.213239217799796</v>
      </c>
      <c r="M261">
        <v>18.813593949600001</v>
      </c>
      <c r="N261">
        <v>177.68567670959999</v>
      </c>
      <c r="O261">
        <v>19.157256834399998</v>
      </c>
      <c r="P261">
        <v>2.3643000000000001</v>
      </c>
      <c r="Q261">
        <v>61.012544506200001</v>
      </c>
      <c r="R261">
        <v>128.7821177685</v>
      </c>
      <c r="S261">
        <v>3457.6874859743498</v>
      </c>
    </row>
    <row r="262" spans="1:19" ht="15" x14ac:dyDescent="0.25">
      <c r="A262" t="s">
        <v>435</v>
      </c>
      <c r="B262">
        <v>2977.7024179999999</v>
      </c>
      <c r="C262">
        <v>726.11059200000102</v>
      </c>
      <c r="D262">
        <v>7.9824229999999998</v>
      </c>
      <c r="E262">
        <v>75.769012000000004</v>
      </c>
      <c r="F262">
        <v>212.662353</v>
      </c>
      <c r="G262">
        <v>14.202263</v>
      </c>
      <c r="H262">
        <v>1</v>
      </c>
      <c r="I262">
        <v>27.562588999999999</v>
      </c>
      <c r="J262">
        <v>38.874533999999997</v>
      </c>
      <c r="K262">
        <v>37.973476031946397</v>
      </c>
      <c r="L262">
        <v>2.3196921237999999</v>
      </c>
      <c r="M262">
        <v>22.0184748872</v>
      </c>
      <c r="N262">
        <v>156.8172191022</v>
      </c>
      <c r="O262">
        <v>25.1607291308</v>
      </c>
      <c r="P262">
        <v>2.3643000000000001</v>
      </c>
      <c r="Q262">
        <v>88.260922495800003</v>
      </c>
      <c r="R262">
        <v>183.507237747</v>
      </c>
      <c r="S262">
        <v>3496.1244695187402</v>
      </c>
    </row>
    <row r="263" spans="1:19" ht="15" x14ac:dyDescent="0.25">
      <c r="A263" t="s">
        <v>436</v>
      </c>
      <c r="B263">
        <v>1498.1308160000001</v>
      </c>
      <c r="C263">
        <v>407.73627199999999</v>
      </c>
      <c r="D263">
        <v>0</v>
      </c>
      <c r="E263">
        <v>43.257348</v>
      </c>
      <c r="F263">
        <v>135.19071400000001</v>
      </c>
      <c r="G263">
        <v>3.170105</v>
      </c>
      <c r="H263">
        <v>0</v>
      </c>
      <c r="I263">
        <v>12.560392</v>
      </c>
      <c r="J263">
        <v>26.103947000000002</v>
      </c>
      <c r="K263">
        <v>23.8659379449618</v>
      </c>
      <c r="L263">
        <v>0</v>
      </c>
      <c r="M263">
        <v>12.5705853288</v>
      </c>
      <c r="N263">
        <v>99.689632503599796</v>
      </c>
      <c r="O263">
        <v>5.6161580180000001</v>
      </c>
      <c r="P263">
        <v>0</v>
      </c>
      <c r="Q263">
        <v>40.220887262399998</v>
      </c>
      <c r="R263">
        <v>123.22368181349999</v>
      </c>
      <c r="S263">
        <v>1803.3176988712601</v>
      </c>
    </row>
    <row r="264" spans="1:19" ht="15" x14ac:dyDescent="0.25">
      <c r="A264" t="s">
        <v>437</v>
      </c>
      <c r="B264">
        <v>698.59424000000001</v>
      </c>
      <c r="C264">
        <v>186.291166</v>
      </c>
      <c r="D264">
        <v>0</v>
      </c>
      <c r="E264">
        <v>23.662797000000001</v>
      </c>
      <c r="F264">
        <v>76.972684999999998</v>
      </c>
      <c r="G264">
        <v>5.7841570000000004</v>
      </c>
      <c r="H264">
        <v>0</v>
      </c>
      <c r="I264">
        <v>5.87</v>
      </c>
      <c r="J264">
        <v>8</v>
      </c>
      <c r="K264">
        <v>10.651944157340299</v>
      </c>
      <c r="L264">
        <v>0</v>
      </c>
      <c r="M264">
        <v>6.8764088081999999</v>
      </c>
      <c r="N264">
        <v>56.759657919000098</v>
      </c>
      <c r="O264">
        <v>10.2472125412</v>
      </c>
      <c r="P264">
        <v>0</v>
      </c>
      <c r="Q264">
        <v>18.796914000000001</v>
      </c>
      <c r="R264">
        <v>37.764000000000003</v>
      </c>
      <c r="S264">
        <v>839.69037742574005</v>
      </c>
    </row>
    <row r="265" spans="1:19" ht="15" x14ac:dyDescent="0.25">
      <c r="A265" t="s">
        <v>438</v>
      </c>
      <c r="B265">
        <v>1649.92966</v>
      </c>
      <c r="C265">
        <v>759.39220899999998</v>
      </c>
      <c r="D265">
        <v>8.6153359999999992</v>
      </c>
      <c r="E265">
        <v>38.638888000000001</v>
      </c>
      <c r="F265">
        <v>143.673947</v>
      </c>
      <c r="G265">
        <v>6.6850230000000002</v>
      </c>
      <c r="H265">
        <v>2</v>
      </c>
      <c r="I265">
        <v>25.262722</v>
      </c>
      <c r="J265">
        <v>22.649137</v>
      </c>
      <c r="K265">
        <v>75.606194557036105</v>
      </c>
      <c r="L265">
        <v>2.5036166415999999</v>
      </c>
      <c r="M265">
        <v>11.2284608528</v>
      </c>
      <c r="N265">
        <v>105.9451685178</v>
      </c>
      <c r="O265">
        <v>11.843186746800001</v>
      </c>
      <c r="P265">
        <v>4.7286000000000001</v>
      </c>
      <c r="Q265">
        <v>80.896288388399995</v>
      </c>
      <c r="R265">
        <v>106.9152512085</v>
      </c>
      <c r="S265">
        <v>2049.5964269129399</v>
      </c>
    </row>
    <row r="266" spans="1:19" ht="15" x14ac:dyDescent="0.25">
      <c r="A266" t="s">
        <v>439</v>
      </c>
      <c r="B266">
        <v>2237.3197270000001</v>
      </c>
      <c r="C266">
        <v>694.60478499999999</v>
      </c>
      <c r="D266">
        <v>10.014863</v>
      </c>
      <c r="E266">
        <v>43.010126999999997</v>
      </c>
      <c r="F266">
        <v>300.93915199999998</v>
      </c>
      <c r="G266">
        <v>28.053374000000002</v>
      </c>
      <c r="H266">
        <v>1.2035929999999999</v>
      </c>
      <c r="I266">
        <v>28.131968000000001</v>
      </c>
      <c r="J266">
        <v>42.092298</v>
      </c>
      <c r="K266">
        <v>47.518485802815299</v>
      </c>
      <c r="L266">
        <v>2.9103191877999999</v>
      </c>
      <c r="M266">
        <v>12.4987429062</v>
      </c>
      <c r="N266">
        <v>221.9125306848</v>
      </c>
      <c r="O266">
        <v>49.699357378400002</v>
      </c>
      <c r="P266">
        <v>2.8456549298999998</v>
      </c>
      <c r="Q266">
        <v>90.084187929600006</v>
      </c>
      <c r="R266">
        <v>198.69669270899999</v>
      </c>
      <c r="S266">
        <v>2863.4856985285101</v>
      </c>
    </row>
    <row r="267" spans="1:19" ht="15" x14ac:dyDescent="0.25">
      <c r="A267" t="s">
        <v>440</v>
      </c>
      <c r="B267">
        <v>1399.6479999999999</v>
      </c>
      <c r="C267">
        <v>477.736109</v>
      </c>
      <c r="D267">
        <v>3</v>
      </c>
      <c r="E267">
        <v>28.441110999999999</v>
      </c>
      <c r="F267">
        <v>176.918668</v>
      </c>
      <c r="G267">
        <v>18.447706</v>
      </c>
      <c r="H267">
        <v>0.98913600000000002</v>
      </c>
      <c r="I267">
        <v>12.093567</v>
      </c>
      <c r="J267">
        <v>14.87473</v>
      </c>
      <c r="K267">
        <v>35.578155781651297</v>
      </c>
      <c r="L267">
        <v>0.87180000000000002</v>
      </c>
      <c r="M267">
        <v>8.2649868566000002</v>
      </c>
      <c r="N267">
        <v>130.45982578319999</v>
      </c>
      <c r="O267">
        <v>32.681955949600002</v>
      </c>
      <c r="P267">
        <v>2.3386142448</v>
      </c>
      <c r="Q267">
        <v>38.726020247400001</v>
      </c>
      <c r="R267">
        <v>70.216162964999995</v>
      </c>
      <c r="S267">
        <v>1718.78552182825</v>
      </c>
    </row>
    <row r="268" spans="1:19" ht="15" x14ac:dyDescent="0.25">
      <c r="A268" t="s">
        <v>441</v>
      </c>
      <c r="B268">
        <v>1378.90967</v>
      </c>
      <c r="C268">
        <v>407.08683400000001</v>
      </c>
      <c r="D268">
        <v>0</v>
      </c>
      <c r="E268">
        <v>33.554695000000002</v>
      </c>
      <c r="F268">
        <v>120.551243</v>
      </c>
      <c r="G268">
        <v>15.08465</v>
      </c>
      <c r="H268">
        <v>0</v>
      </c>
      <c r="I268">
        <v>9.3580249999999996</v>
      </c>
      <c r="J268">
        <v>19</v>
      </c>
      <c r="K268">
        <v>25.832061475377799</v>
      </c>
      <c r="L268">
        <v>0</v>
      </c>
      <c r="M268">
        <v>9.7509943670000006</v>
      </c>
      <c r="N268">
        <v>88.894486588199896</v>
      </c>
      <c r="O268">
        <v>26.723965939999999</v>
      </c>
      <c r="P268">
        <v>0</v>
      </c>
      <c r="Q268">
        <v>29.966267654999999</v>
      </c>
      <c r="R268">
        <v>89.689499999999995</v>
      </c>
      <c r="S268">
        <v>1649.76694602558</v>
      </c>
    </row>
    <row r="269" spans="1:19" ht="15" x14ac:dyDescent="0.25">
      <c r="A269" t="s">
        <v>442</v>
      </c>
      <c r="B269">
        <v>715.38104499999997</v>
      </c>
      <c r="C269">
        <v>366.87681300000003</v>
      </c>
      <c r="D269">
        <v>0</v>
      </c>
      <c r="E269">
        <v>15.503875000000001</v>
      </c>
      <c r="F269">
        <v>108.000731</v>
      </c>
      <c r="G269">
        <v>15.915101</v>
      </c>
      <c r="H269">
        <v>0</v>
      </c>
      <c r="I269">
        <v>2</v>
      </c>
      <c r="J269">
        <v>2.4724119999999998</v>
      </c>
      <c r="K269">
        <v>40.675120045115499</v>
      </c>
      <c r="L269">
        <v>0</v>
      </c>
      <c r="M269">
        <v>4.5054260749999999</v>
      </c>
      <c r="N269">
        <v>79.639739039399998</v>
      </c>
      <c r="O269">
        <v>28.195192931600001</v>
      </c>
      <c r="P269">
        <v>0</v>
      </c>
      <c r="Q269">
        <v>6.4043999999999999</v>
      </c>
      <c r="R269">
        <v>11.671020845999999</v>
      </c>
      <c r="S269">
        <v>886.47194393711504</v>
      </c>
    </row>
    <row r="270" spans="1:19" ht="15" x14ac:dyDescent="0.25">
      <c r="A270" t="s">
        <v>443</v>
      </c>
      <c r="B270">
        <v>2746.0117289999998</v>
      </c>
      <c r="C270">
        <v>1081.089342</v>
      </c>
      <c r="D270">
        <v>24.508444999999998</v>
      </c>
      <c r="E270">
        <v>44.693266999999999</v>
      </c>
      <c r="F270">
        <v>348.79602899999998</v>
      </c>
      <c r="G270">
        <v>36.903900999999998</v>
      </c>
      <c r="H270">
        <v>0</v>
      </c>
      <c r="I270">
        <v>37.079545000000003</v>
      </c>
      <c r="J270">
        <v>54.355981</v>
      </c>
      <c r="K270">
        <v>94.414611615920904</v>
      </c>
      <c r="L270">
        <v>7.122154117</v>
      </c>
      <c r="M270">
        <v>12.987863390199999</v>
      </c>
      <c r="N270">
        <v>257.20219178460098</v>
      </c>
      <c r="O270">
        <v>65.378951011599995</v>
      </c>
      <c r="P270">
        <v>0</v>
      </c>
      <c r="Q270">
        <v>118.736118999</v>
      </c>
      <c r="R270">
        <v>256.5874083105</v>
      </c>
      <c r="S270">
        <v>3558.44102822882</v>
      </c>
    </row>
    <row r="271" spans="1:19" ht="15" x14ac:dyDescent="0.25">
      <c r="A271" t="s">
        <v>444</v>
      </c>
      <c r="B271">
        <v>7821.3431909998999</v>
      </c>
      <c r="C271">
        <v>2144.8434129999901</v>
      </c>
      <c r="D271">
        <v>106.55607000000001</v>
      </c>
      <c r="E271">
        <v>161.99637899999999</v>
      </c>
      <c r="F271">
        <v>674.38726100000099</v>
      </c>
      <c r="G271">
        <v>73.716784000000004</v>
      </c>
      <c r="H271">
        <v>8.5297619999999998</v>
      </c>
      <c r="I271">
        <v>65.660476000000003</v>
      </c>
      <c r="J271">
        <v>134.14322300000001</v>
      </c>
      <c r="K271">
        <v>126.84303736041601</v>
      </c>
      <c r="L271">
        <v>30.965193941999999</v>
      </c>
      <c r="M271">
        <v>47.0761477373999</v>
      </c>
      <c r="N271">
        <v>497.29316626139598</v>
      </c>
      <c r="O271">
        <v>130.59665453439999</v>
      </c>
      <c r="P271">
        <v>20.1669162966</v>
      </c>
      <c r="Q271">
        <v>210.25797624719999</v>
      </c>
      <c r="R271">
        <v>633.223084171501</v>
      </c>
      <c r="S271">
        <v>9517.76536755081</v>
      </c>
    </row>
    <row r="272" spans="1:19" ht="15" x14ac:dyDescent="0.25">
      <c r="A272" t="s">
        <v>445</v>
      </c>
      <c r="B272">
        <v>935.56469300000003</v>
      </c>
      <c r="C272">
        <v>288.284584</v>
      </c>
      <c r="D272">
        <v>0</v>
      </c>
      <c r="E272">
        <v>20.512962000000002</v>
      </c>
      <c r="F272">
        <v>72.084854000000007</v>
      </c>
      <c r="G272">
        <v>4</v>
      </c>
      <c r="H272">
        <v>1</v>
      </c>
      <c r="I272">
        <v>2.410682</v>
      </c>
      <c r="J272">
        <v>9.0179039999999997</v>
      </c>
      <c r="K272">
        <v>18.543557080937902</v>
      </c>
      <c r="L272">
        <v>0</v>
      </c>
      <c r="M272">
        <v>5.9610667572000002</v>
      </c>
      <c r="N272">
        <v>53.155371339600002</v>
      </c>
      <c r="O272">
        <v>7.0864000000000003</v>
      </c>
      <c r="P272">
        <v>2.3643000000000001</v>
      </c>
      <c r="Q272">
        <v>7.7194859003999996</v>
      </c>
      <c r="R272">
        <v>42.569015831999998</v>
      </c>
      <c r="S272">
        <v>1072.9638899101401</v>
      </c>
    </row>
    <row r="273" spans="1:19" ht="15" x14ac:dyDescent="0.25">
      <c r="A273" t="s">
        <v>446</v>
      </c>
      <c r="B273">
        <v>1280.7199210000001</v>
      </c>
      <c r="C273">
        <v>361.82745799999998</v>
      </c>
      <c r="D273">
        <v>1</v>
      </c>
      <c r="E273">
        <v>41.637233999999999</v>
      </c>
      <c r="F273">
        <v>98.562546999999995</v>
      </c>
      <c r="G273">
        <v>15.422715999999999</v>
      </c>
      <c r="H273">
        <v>0</v>
      </c>
      <c r="I273">
        <v>8.35</v>
      </c>
      <c r="J273">
        <v>10.759895999999999</v>
      </c>
      <c r="K273">
        <v>21.9261605215681</v>
      </c>
      <c r="L273">
        <v>0.29060000000000002</v>
      </c>
      <c r="M273">
        <v>12.0997802004</v>
      </c>
      <c r="N273">
        <v>72.680022157799996</v>
      </c>
      <c r="O273">
        <v>27.322883665599999</v>
      </c>
      <c r="P273">
        <v>0</v>
      </c>
      <c r="Q273">
        <v>26.73837</v>
      </c>
      <c r="R273">
        <v>50.792089068000003</v>
      </c>
      <c r="S273">
        <v>1492.56982661337</v>
      </c>
    </row>
    <row r="274" spans="1:19" ht="15" x14ac:dyDescent="0.25">
      <c r="A274" t="s">
        <v>447</v>
      </c>
      <c r="B274">
        <v>1667.9968059999901</v>
      </c>
      <c r="C274">
        <v>290.93305800000002</v>
      </c>
      <c r="D274">
        <v>1</v>
      </c>
      <c r="E274">
        <v>37.290506999999998</v>
      </c>
      <c r="F274">
        <v>147.77030600000001</v>
      </c>
      <c r="G274">
        <v>8.1317360000000001</v>
      </c>
      <c r="H274">
        <v>3.087545</v>
      </c>
      <c r="I274">
        <v>10.451212</v>
      </c>
      <c r="J274">
        <v>15.864476</v>
      </c>
      <c r="K274">
        <v>11.0056335016678</v>
      </c>
      <c r="L274">
        <v>0.29060000000000002</v>
      </c>
      <c r="M274">
        <v>10.8366213342</v>
      </c>
      <c r="N274">
        <v>108.9658236444</v>
      </c>
      <c r="O274">
        <v>14.406183497600001</v>
      </c>
      <c r="P274">
        <v>7.2998826435000002</v>
      </c>
      <c r="Q274">
        <v>33.466871066400003</v>
      </c>
      <c r="R274">
        <v>74.888258957999994</v>
      </c>
      <c r="S274">
        <v>1929.1566806457599</v>
      </c>
    </row>
    <row r="275" spans="1:19" ht="15" x14ac:dyDescent="0.25">
      <c r="A275" t="s">
        <v>448</v>
      </c>
      <c r="B275">
        <v>1197.4482410000001</v>
      </c>
      <c r="C275">
        <v>475.42862400000001</v>
      </c>
      <c r="D275">
        <v>0</v>
      </c>
      <c r="E275">
        <v>56.345331000000002</v>
      </c>
      <c r="F275">
        <v>187.56827699999999</v>
      </c>
      <c r="G275">
        <v>10.427339</v>
      </c>
      <c r="H275">
        <v>0</v>
      </c>
      <c r="I275">
        <v>6.5466369999999996</v>
      </c>
      <c r="J275">
        <v>12.727524000000001</v>
      </c>
      <c r="K275">
        <v>40.5323090878356</v>
      </c>
      <c r="L275">
        <v>0</v>
      </c>
      <c r="M275">
        <v>16.373953188600002</v>
      </c>
      <c r="N275">
        <v>138.3128474598</v>
      </c>
      <c r="O275">
        <v>18.473073772399999</v>
      </c>
      <c r="P275">
        <v>0</v>
      </c>
      <c r="Q275">
        <v>20.963641001399999</v>
      </c>
      <c r="R275">
        <v>60.080277041999999</v>
      </c>
      <c r="S275">
        <v>1492.1843425520301</v>
      </c>
    </row>
    <row r="276" spans="1:19" ht="15" x14ac:dyDescent="0.25">
      <c r="A276" t="s">
        <v>449</v>
      </c>
      <c r="B276">
        <v>1652.688752</v>
      </c>
      <c r="C276">
        <v>675.80440699999997</v>
      </c>
      <c r="D276">
        <v>2.3994080000000002</v>
      </c>
      <c r="E276">
        <v>56.012248</v>
      </c>
      <c r="F276">
        <v>164.70118500000001</v>
      </c>
      <c r="G276">
        <v>5.727811</v>
      </c>
      <c r="H276">
        <v>1</v>
      </c>
      <c r="I276">
        <v>8.5</v>
      </c>
      <c r="J276">
        <v>21.005915999999999</v>
      </c>
      <c r="K276">
        <v>58.740606069300497</v>
      </c>
      <c r="L276">
        <v>0.69726796479999997</v>
      </c>
      <c r="M276">
        <v>16.277159268799998</v>
      </c>
      <c r="N276">
        <v>121.450653819</v>
      </c>
      <c r="O276">
        <v>10.147389967600001</v>
      </c>
      <c r="P276">
        <v>2.3643000000000001</v>
      </c>
      <c r="Q276">
        <v>27.218699999999998</v>
      </c>
      <c r="R276">
        <v>99.158426477999996</v>
      </c>
      <c r="S276">
        <v>1988.7432555675</v>
      </c>
    </row>
    <row r="277" spans="1:19" ht="15" x14ac:dyDescent="0.25">
      <c r="A277" t="s">
        <v>450</v>
      </c>
      <c r="B277">
        <v>1158.293122</v>
      </c>
      <c r="C277">
        <v>365.90058199999999</v>
      </c>
      <c r="D277">
        <v>0</v>
      </c>
      <c r="E277">
        <v>10.035088</v>
      </c>
      <c r="F277">
        <v>97.603070000000002</v>
      </c>
      <c r="G277">
        <v>3.3859650000000001</v>
      </c>
      <c r="H277">
        <v>0</v>
      </c>
      <c r="I277">
        <v>2</v>
      </c>
      <c r="J277">
        <v>16.242688999999999</v>
      </c>
      <c r="K277">
        <v>24.336920998493401</v>
      </c>
      <c r="L277">
        <v>0</v>
      </c>
      <c r="M277">
        <v>2.9161965728000001</v>
      </c>
      <c r="N277">
        <v>71.972503818000007</v>
      </c>
      <c r="O277">
        <v>5.9985755940000001</v>
      </c>
      <c r="P277">
        <v>0</v>
      </c>
      <c r="Q277">
        <v>6.4043999999999999</v>
      </c>
      <c r="R277">
        <v>76.673613424500004</v>
      </c>
      <c r="S277">
        <v>1346.59533240779</v>
      </c>
    </row>
    <row r="278" spans="1:19" ht="15" x14ac:dyDescent="0.25">
      <c r="A278" t="s">
        <v>451</v>
      </c>
      <c r="B278">
        <v>781.53149099999996</v>
      </c>
      <c r="C278">
        <v>753.15533600000003</v>
      </c>
      <c r="D278">
        <v>0</v>
      </c>
      <c r="E278">
        <v>23.663377000000001</v>
      </c>
      <c r="F278">
        <v>93.438357999999994</v>
      </c>
      <c r="G278">
        <v>5.9092149999999997</v>
      </c>
      <c r="H278">
        <v>1</v>
      </c>
      <c r="I278">
        <v>10.110077</v>
      </c>
      <c r="J278">
        <v>8.6580220000000008</v>
      </c>
      <c r="K278">
        <v>155.03263838781899</v>
      </c>
      <c r="L278">
        <v>0</v>
      </c>
      <c r="M278">
        <v>6.8765773562000003</v>
      </c>
      <c r="N278">
        <v>68.901445189200004</v>
      </c>
      <c r="O278">
        <v>10.468765294000001</v>
      </c>
      <c r="P278">
        <v>2.3643000000000001</v>
      </c>
      <c r="Q278">
        <v>32.3744885694</v>
      </c>
      <c r="R278">
        <v>40.870192850999999</v>
      </c>
      <c r="S278">
        <v>1098.4198986476199</v>
      </c>
    </row>
    <row r="279" spans="1:19" ht="15" x14ac:dyDescent="0.25">
      <c r="A279" t="s">
        <v>452</v>
      </c>
      <c r="B279">
        <v>1154.082862</v>
      </c>
      <c r="C279">
        <v>455.70508699999999</v>
      </c>
      <c r="D279">
        <v>2.3259560000000001</v>
      </c>
      <c r="E279">
        <v>22</v>
      </c>
      <c r="F279">
        <v>77.520578</v>
      </c>
      <c r="G279">
        <v>4.6312550000000003</v>
      </c>
      <c r="H279">
        <v>0.42454799999999998</v>
      </c>
      <c r="I279">
        <v>8.6680299999999999</v>
      </c>
      <c r="J279">
        <v>13.605612000000001</v>
      </c>
      <c r="K279">
        <v>38.631106610525102</v>
      </c>
      <c r="L279">
        <v>0.67592281359999995</v>
      </c>
      <c r="M279">
        <v>6.3932000000000002</v>
      </c>
      <c r="N279">
        <v>57.163674217200096</v>
      </c>
      <c r="O279">
        <v>8.2047313580000001</v>
      </c>
      <c r="P279">
        <v>1.0037588364000001</v>
      </c>
      <c r="Q279">
        <v>27.756765666</v>
      </c>
      <c r="R279">
        <v>64.225291446</v>
      </c>
      <c r="S279">
        <v>1358.1373129477299</v>
      </c>
    </row>
    <row r="280" spans="1:19" ht="15" x14ac:dyDescent="0.25">
      <c r="A280" t="s">
        <v>453</v>
      </c>
      <c r="B280">
        <v>1218.8944779999999</v>
      </c>
      <c r="C280">
        <v>690.180297</v>
      </c>
      <c r="D280">
        <v>0</v>
      </c>
      <c r="E280">
        <v>36.223247999999998</v>
      </c>
      <c r="F280">
        <v>95.399574000000001</v>
      </c>
      <c r="G280">
        <v>13.502172</v>
      </c>
      <c r="H280">
        <v>1</v>
      </c>
      <c r="I280">
        <v>3.9143249999999998</v>
      </c>
      <c r="J280">
        <v>16</v>
      </c>
      <c r="K280">
        <v>83.309433309435803</v>
      </c>
      <c r="L280">
        <v>0</v>
      </c>
      <c r="M280">
        <v>10.5264758688</v>
      </c>
      <c r="N280">
        <v>70.347645867599994</v>
      </c>
      <c r="O280">
        <v>23.9204479152</v>
      </c>
      <c r="P280">
        <v>2.3643000000000001</v>
      </c>
      <c r="Q280">
        <v>12.534451515000001</v>
      </c>
      <c r="R280">
        <v>75.528000000000006</v>
      </c>
      <c r="S280">
        <v>1497.42523247603</v>
      </c>
    </row>
    <row r="281" spans="1:19" ht="15" x14ac:dyDescent="0.25">
      <c r="A281" t="s">
        <v>454</v>
      </c>
      <c r="B281">
        <v>1744.0198330000001</v>
      </c>
      <c r="C281">
        <v>966.49506199999996</v>
      </c>
      <c r="D281">
        <v>0</v>
      </c>
      <c r="E281">
        <v>47.786101000000002</v>
      </c>
      <c r="F281">
        <v>135.76219599999999</v>
      </c>
      <c r="G281">
        <v>7.4104979999999996</v>
      </c>
      <c r="H281">
        <v>1</v>
      </c>
      <c r="I281">
        <v>11.085366</v>
      </c>
      <c r="J281">
        <v>19.371950999999999</v>
      </c>
      <c r="K281">
        <v>113.902489293686</v>
      </c>
      <c r="L281">
        <v>0</v>
      </c>
      <c r="M281">
        <v>13.8866409506</v>
      </c>
      <c r="N281">
        <v>100.11104333039999</v>
      </c>
      <c r="O281">
        <v>13.128438256800001</v>
      </c>
      <c r="P281">
        <v>2.3643000000000001</v>
      </c>
      <c r="Q281">
        <v>35.497559005200003</v>
      </c>
      <c r="R281">
        <v>91.445294695499996</v>
      </c>
      <c r="S281">
        <v>2114.35559853218</v>
      </c>
    </row>
    <row r="282" spans="1:19" ht="15" x14ac:dyDescent="0.25">
      <c r="A282" t="s">
        <v>455</v>
      </c>
      <c r="B282">
        <v>604.026026</v>
      </c>
      <c r="C282">
        <v>177.97212200000001</v>
      </c>
      <c r="D282">
        <v>0</v>
      </c>
      <c r="E282">
        <v>19.256474000000001</v>
      </c>
      <c r="F282">
        <v>67.095247999999998</v>
      </c>
      <c r="G282">
        <v>2.2876430000000001</v>
      </c>
      <c r="H282">
        <v>0</v>
      </c>
      <c r="I282">
        <v>1</v>
      </c>
      <c r="J282">
        <v>10</v>
      </c>
      <c r="K282">
        <v>11.2523398608813</v>
      </c>
      <c r="L282">
        <v>0</v>
      </c>
      <c r="M282">
        <v>5.5959313444000003</v>
      </c>
      <c r="N282">
        <v>49.476035875200097</v>
      </c>
      <c r="O282">
        <v>4.0527883388000001</v>
      </c>
      <c r="P282">
        <v>0</v>
      </c>
      <c r="Q282">
        <v>3.2021999999999999</v>
      </c>
      <c r="R282">
        <v>47.204999999999998</v>
      </c>
      <c r="S282">
        <v>724.81032141928199</v>
      </c>
    </row>
    <row r="283" spans="1:19" ht="15" x14ac:dyDescent="0.25">
      <c r="A283" t="s">
        <v>456</v>
      </c>
      <c r="B283">
        <v>923.343009999998</v>
      </c>
      <c r="C283">
        <v>227.33453399999999</v>
      </c>
      <c r="D283">
        <v>0</v>
      </c>
      <c r="E283">
        <v>16.313590000000001</v>
      </c>
      <c r="F283">
        <v>90.889778000000007</v>
      </c>
      <c r="G283">
        <v>2.8385370000000001</v>
      </c>
      <c r="H283">
        <v>0</v>
      </c>
      <c r="I283">
        <v>5.89</v>
      </c>
      <c r="J283">
        <v>13.768971000000001</v>
      </c>
      <c r="K283">
        <v>11.919173793608399</v>
      </c>
      <c r="L283">
        <v>0</v>
      </c>
      <c r="M283">
        <v>4.7407292539999997</v>
      </c>
      <c r="N283">
        <v>67.022122297199999</v>
      </c>
      <c r="O283">
        <v>5.0287521491999998</v>
      </c>
      <c r="P283">
        <v>0</v>
      </c>
      <c r="Q283">
        <v>18.860958</v>
      </c>
      <c r="R283">
        <v>64.996427605500003</v>
      </c>
      <c r="S283">
        <v>1095.9111730995101</v>
      </c>
    </row>
    <row r="284" spans="1:19" ht="15" x14ac:dyDescent="0.25">
      <c r="A284" t="s">
        <v>457</v>
      </c>
      <c r="B284">
        <v>1094.0430309999999</v>
      </c>
      <c r="C284">
        <v>333.03934299999997</v>
      </c>
      <c r="D284">
        <v>0</v>
      </c>
      <c r="E284">
        <v>35.274610000000003</v>
      </c>
      <c r="F284">
        <v>111.554242</v>
      </c>
      <c r="G284">
        <v>10.368544</v>
      </c>
      <c r="H284">
        <v>0</v>
      </c>
      <c r="I284">
        <v>8.9707840000000001</v>
      </c>
      <c r="J284">
        <v>16.167567999999999</v>
      </c>
      <c r="K284">
        <v>22.009101377144599</v>
      </c>
      <c r="L284">
        <v>0</v>
      </c>
      <c r="M284">
        <v>10.250801665999999</v>
      </c>
      <c r="N284">
        <v>82.260098050799897</v>
      </c>
      <c r="O284">
        <v>18.368912550400001</v>
      </c>
      <c r="P284">
        <v>0</v>
      </c>
      <c r="Q284">
        <v>28.726244524799998</v>
      </c>
      <c r="R284">
        <v>76.319004743999997</v>
      </c>
      <c r="S284">
        <v>1331.9771939131399</v>
      </c>
    </row>
    <row r="285" spans="1:19" ht="15" x14ac:dyDescent="0.25">
      <c r="A285" t="s">
        <v>458</v>
      </c>
      <c r="B285">
        <v>806.23665900000003</v>
      </c>
      <c r="C285">
        <v>190.38075799999999</v>
      </c>
      <c r="D285">
        <v>4</v>
      </c>
      <c r="E285">
        <v>14.635477</v>
      </c>
      <c r="F285">
        <v>41.5</v>
      </c>
      <c r="G285">
        <v>4</v>
      </c>
      <c r="H285">
        <v>1</v>
      </c>
      <c r="I285">
        <v>4</v>
      </c>
      <c r="J285">
        <v>8.5584799999999994</v>
      </c>
      <c r="K285">
        <v>9.6048753393925494</v>
      </c>
      <c r="L285">
        <v>1.1624000000000001</v>
      </c>
      <c r="M285">
        <v>4.2530696162000003</v>
      </c>
      <c r="N285">
        <v>30.6021</v>
      </c>
      <c r="O285">
        <v>7.0864000000000003</v>
      </c>
      <c r="P285">
        <v>2.3643000000000001</v>
      </c>
      <c r="Q285">
        <v>12.8088</v>
      </c>
      <c r="R285">
        <v>40.400304839999997</v>
      </c>
      <c r="S285">
        <v>914.51890879559301</v>
      </c>
    </row>
    <row r="286" spans="1:19" ht="15" x14ac:dyDescent="0.25">
      <c r="A286" t="s">
        <v>459</v>
      </c>
      <c r="B286">
        <v>1075.399649</v>
      </c>
      <c r="C286">
        <v>80.418623999999994</v>
      </c>
      <c r="D286">
        <v>12</v>
      </c>
      <c r="E286">
        <v>24.821705999999999</v>
      </c>
      <c r="F286">
        <v>61.252020000000002</v>
      </c>
      <c r="G286">
        <v>6.4978020000000001</v>
      </c>
      <c r="H286">
        <v>0</v>
      </c>
      <c r="I286">
        <v>7.8432769999999996</v>
      </c>
      <c r="J286">
        <v>13.25732</v>
      </c>
      <c r="K286">
        <v>1.2810181148198201</v>
      </c>
      <c r="L286">
        <v>3.4872000000000001</v>
      </c>
      <c r="M286">
        <v>7.2131877635999997</v>
      </c>
      <c r="N286">
        <v>45.167239547999998</v>
      </c>
      <c r="O286">
        <v>11.511506023200001</v>
      </c>
      <c r="P286">
        <v>0</v>
      </c>
      <c r="Q286">
        <v>25.115741609400001</v>
      </c>
      <c r="R286">
        <v>62.581179059999997</v>
      </c>
      <c r="S286">
        <v>1231.7567211190201</v>
      </c>
    </row>
    <row r="287" spans="1:19" ht="15" x14ac:dyDescent="0.25">
      <c r="A287" t="s">
        <v>460</v>
      </c>
      <c r="B287">
        <v>3348.9266069999999</v>
      </c>
      <c r="C287">
        <v>445.60507000000001</v>
      </c>
      <c r="D287">
        <v>11.74</v>
      </c>
      <c r="E287">
        <v>74.933657999999994</v>
      </c>
      <c r="F287">
        <v>299.59119199999998</v>
      </c>
      <c r="G287">
        <v>19.279724999999999</v>
      </c>
      <c r="H287">
        <v>1.3703700000000001</v>
      </c>
      <c r="I287">
        <v>18.243100999999999</v>
      </c>
      <c r="J287">
        <v>78.173762999999994</v>
      </c>
      <c r="K287">
        <v>12.879553009864701</v>
      </c>
      <c r="L287">
        <v>3.4116439999999999</v>
      </c>
      <c r="M287">
        <v>21.775721014799998</v>
      </c>
      <c r="N287">
        <v>220.91854498079999</v>
      </c>
      <c r="O287">
        <v>34.155960810000003</v>
      </c>
      <c r="P287">
        <v>3.2399657909999999</v>
      </c>
      <c r="Q287">
        <v>58.4180580222</v>
      </c>
      <c r="R287">
        <v>369.01924824150001</v>
      </c>
      <c r="S287">
        <v>4072.7453028701598</v>
      </c>
    </row>
    <row r="288" spans="1:19" ht="15" x14ac:dyDescent="0.25">
      <c r="A288" t="s">
        <v>461</v>
      </c>
      <c r="B288">
        <v>1962.72875</v>
      </c>
      <c r="C288">
        <v>237.93336500000001</v>
      </c>
      <c r="D288">
        <v>42.363967000000002</v>
      </c>
      <c r="E288">
        <v>17.818459000000001</v>
      </c>
      <c r="F288">
        <v>189.76306400000001</v>
      </c>
      <c r="G288">
        <v>8.1494250000000008</v>
      </c>
      <c r="H288">
        <v>0</v>
      </c>
      <c r="I288">
        <v>22.361469</v>
      </c>
      <c r="J288">
        <v>37.066642999999999</v>
      </c>
      <c r="K288">
        <v>6.2508294181826702</v>
      </c>
      <c r="L288">
        <v>12.3109688102</v>
      </c>
      <c r="M288">
        <v>5.1780441854000001</v>
      </c>
      <c r="N288">
        <v>139.93128339360001</v>
      </c>
      <c r="O288">
        <v>14.437521329999999</v>
      </c>
      <c r="P288">
        <v>0</v>
      </c>
      <c r="Q288">
        <v>71.6058960318</v>
      </c>
      <c r="R288">
        <v>174.9730882815</v>
      </c>
      <c r="S288">
        <v>2387.4163814506801</v>
      </c>
    </row>
    <row r="289" spans="1:19" ht="15" x14ac:dyDescent="0.25">
      <c r="A289" t="s">
        <v>462</v>
      </c>
      <c r="B289">
        <v>677.52447900000004</v>
      </c>
      <c r="C289">
        <v>492.422639</v>
      </c>
      <c r="D289">
        <v>4.0797549999999996</v>
      </c>
      <c r="E289">
        <v>7.95092</v>
      </c>
      <c r="F289">
        <v>58.380859000000001</v>
      </c>
      <c r="G289">
        <v>11.558282</v>
      </c>
      <c r="H289">
        <v>0.25153399999999998</v>
      </c>
      <c r="I289">
        <v>11.809816</v>
      </c>
      <c r="J289">
        <v>12.141104</v>
      </c>
      <c r="K289">
        <v>77.306902469953101</v>
      </c>
      <c r="L289">
        <v>1.185576803</v>
      </c>
      <c r="M289">
        <v>2.3105373519999999</v>
      </c>
      <c r="N289">
        <v>43.050045426600001</v>
      </c>
      <c r="O289">
        <v>20.476652391199998</v>
      </c>
      <c r="P289">
        <v>0.59470183619999994</v>
      </c>
      <c r="Q289">
        <v>37.8173927952</v>
      </c>
      <c r="R289">
        <v>57.312081431999999</v>
      </c>
      <c r="S289">
        <v>917.57836950615297</v>
      </c>
    </row>
    <row r="290" spans="1:19" ht="15" x14ac:dyDescent="0.25">
      <c r="A290" t="s">
        <v>463</v>
      </c>
      <c r="B290">
        <v>4462.166757</v>
      </c>
      <c r="C290">
        <v>515.92230099999995</v>
      </c>
      <c r="D290">
        <v>97.483429999999998</v>
      </c>
      <c r="E290">
        <v>41.717866999999998</v>
      </c>
      <c r="F290">
        <v>264.82237199999997</v>
      </c>
      <c r="G290">
        <v>36.598571999999997</v>
      </c>
      <c r="H290">
        <v>2</v>
      </c>
      <c r="I290">
        <v>20.489428</v>
      </c>
      <c r="J290">
        <v>84.365216000000004</v>
      </c>
      <c r="K290">
        <v>13.0158516643741</v>
      </c>
      <c r="L290">
        <v>28.328684758000001</v>
      </c>
      <c r="M290">
        <v>12.123212150200001</v>
      </c>
      <c r="N290">
        <v>195.28001711280001</v>
      </c>
      <c r="O290">
        <v>64.838030155200002</v>
      </c>
      <c r="P290">
        <v>4.7286000000000001</v>
      </c>
      <c r="Q290">
        <v>65.611246341599994</v>
      </c>
      <c r="R290">
        <v>398.24600212799999</v>
      </c>
      <c r="S290">
        <v>5244.3384013101704</v>
      </c>
    </row>
    <row r="291" spans="1:19" ht="15" x14ac:dyDescent="0.25">
      <c r="A291" t="s">
        <v>464</v>
      </c>
      <c r="B291">
        <v>794.46476099999995</v>
      </c>
      <c r="C291">
        <v>245.95531800000001</v>
      </c>
      <c r="D291">
        <v>0</v>
      </c>
      <c r="E291">
        <v>30</v>
      </c>
      <c r="F291">
        <v>63.031351000000001</v>
      </c>
      <c r="G291">
        <v>5.2296360000000002</v>
      </c>
      <c r="H291">
        <v>0.47153499999999998</v>
      </c>
      <c r="I291">
        <v>3</v>
      </c>
      <c r="J291">
        <v>0</v>
      </c>
      <c r="K291">
        <v>16.2239091247544</v>
      </c>
      <c r="L291">
        <v>0</v>
      </c>
      <c r="M291">
        <v>8.7180000000000106</v>
      </c>
      <c r="N291">
        <v>46.4793182274001</v>
      </c>
      <c r="O291">
        <v>9.2648231376000005</v>
      </c>
      <c r="P291">
        <v>1.1148502005000001</v>
      </c>
      <c r="Q291">
        <v>9.6066000000000003</v>
      </c>
      <c r="R291">
        <v>0</v>
      </c>
      <c r="S291">
        <v>885.87226169025405</v>
      </c>
    </row>
    <row r="292" spans="1:19" ht="15" x14ac:dyDescent="0.25">
      <c r="A292" t="s">
        <v>465</v>
      </c>
      <c r="B292">
        <v>1079.552099</v>
      </c>
      <c r="C292">
        <v>166.45679200000001</v>
      </c>
      <c r="D292">
        <v>1</v>
      </c>
      <c r="E292">
        <v>25.086354</v>
      </c>
      <c r="F292">
        <v>43.760306</v>
      </c>
      <c r="G292">
        <v>3.5142150000000001</v>
      </c>
      <c r="H292">
        <v>0.86</v>
      </c>
      <c r="I292">
        <v>6</v>
      </c>
      <c r="J292">
        <v>7.0454860000000004</v>
      </c>
      <c r="K292">
        <v>5.4937155252974703</v>
      </c>
      <c r="L292">
        <v>0.29060000000000002</v>
      </c>
      <c r="M292">
        <v>7.2900944724000096</v>
      </c>
      <c r="N292">
        <v>32.268849644399999</v>
      </c>
      <c r="O292">
        <v>6.2257832940000002</v>
      </c>
      <c r="P292">
        <v>2.0332979999999998</v>
      </c>
      <c r="Q292">
        <v>19.213200000000001</v>
      </c>
      <c r="R292">
        <v>33.258216662999999</v>
      </c>
      <c r="S292">
        <v>1185.6258565991</v>
      </c>
    </row>
    <row r="293" spans="1:19" ht="15" x14ac:dyDescent="0.25">
      <c r="A293" t="s">
        <v>466</v>
      </c>
      <c r="B293">
        <v>489.41065300000002</v>
      </c>
      <c r="C293">
        <v>79.733429999999998</v>
      </c>
      <c r="D293">
        <v>1.87</v>
      </c>
      <c r="E293">
        <v>5.2397660000000004</v>
      </c>
      <c r="F293">
        <v>34.955032000000003</v>
      </c>
      <c r="G293">
        <v>7.2927559999999998</v>
      </c>
      <c r="H293">
        <v>0</v>
      </c>
      <c r="I293">
        <v>2</v>
      </c>
      <c r="J293">
        <v>1</v>
      </c>
      <c r="K293">
        <v>2.8472117261708898</v>
      </c>
      <c r="L293">
        <v>0.54342199999999996</v>
      </c>
      <c r="M293">
        <v>1.5226759996000001</v>
      </c>
      <c r="N293">
        <v>25.775840596799998</v>
      </c>
      <c r="O293">
        <v>12.919846529599999</v>
      </c>
      <c r="P293">
        <v>0</v>
      </c>
      <c r="Q293">
        <v>6.4043999999999999</v>
      </c>
      <c r="R293">
        <v>4.7205000000000004</v>
      </c>
      <c r="S293">
        <v>544.14454985217105</v>
      </c>
    </row>
    <row r="294" spans="1:19" ht="15" x14ac:dyDescent="0.25">
      <c r="A294" t="s">
        <v>467</v>
      </c>
      <c r="B294">
        <v>637.95806300000095</v>
      </c>
      <c r="C294">
        <v>343.63104800000002</v>
      </c>
      <c r="D294">
        <v>8.813091</v>
      </c>
      <c r="E294">
        <v>16.684673</v>
      </c>
      <c r="F294">
        <v>51.117412999999999</v>
      </c>
      <c r="G294">
        <v>11.410311</v>
      </c>
      <c r="H294">
        <v>0</v>
      </c>
      <c r="I294">
        <v>14.326577</v>
      </c>
      <c r="J294">
        <v>6.2045709999999996</v>
      </c>
      <c r="K294">
        <v>40.449815520007803</v>
      </c>
      <c r="L294">
        <v>2.5610842445999999</v>
      </c>
      <c r="M294">
        <v>4.8485659738000004</v>
      </c>
      <c r="N294">
        <v>37.6939803462</v>
      </c>
      <c r="O294">
        <v>20.214506967599998</v>
      </c>
      <c r="P294">
        <v>0</v>
      </c>
      <c r="Q294">
        <v>45.876564869399999</v>
      </c>
      <c r="R294">
        <v>29.2886774055</v>
      </c>
      <c r="S294">
        <v>818.89125832710795</v>
      </c>
    </row>
    <row r="295" spans="1:19" ht="15" x14ac:dyDescent="0.25">
      <c r="A295" t="s">
        <v>468</v>
      </c>
      <c r="B295">
        <v>780.66126699999904</v>
      </c>
      <c r="C295">
        <v>251.23380700000001</v>
      </c>
      <c r="D295">
        <v>1</v>
      </c>
      <c r="E295">
        <v>15.078493999999999</v>
      </c>
      <c r="F295">
        <v>65.970671999999993</v>
      </c>
      <c r="G295">
        <v>1.9366460000000001</v>
      </c>
      <c r="H295">
        <v>0.88</v>
      </c>
      <c r="I295">
        <v>7.5</v>
      </c>
      <c r="J295">
        <v>7.453182</v>
      </c>
      <c r="K295">
        <v>17.290239593729201</v>
      </c>
      <c r="L295">
        <v>0.29060000000000002</v>
      </c>
      <c r="M295">
        <v>4.3818103563999999</v>
      </c>
      <c r="N295">
        <v>48.646773532799997</v>
      </c>
      <c r="O295">
        <v>3.4309620536000001</v>
      </c>
      <c r="P295">
        <v>2.080584</v>
      </c>
      <c r="Q295">
        <v>24.016500000000001</v>
      </c>
      <c r="R295">
        <v>35.182745631000003</v>
      </c>
      <c r="S295">
        <v>915.98148216752895</v>
      </c>
    </row>
    <row r="296" spans="1:19" ht="15" x14ac:dyDescent="0.25">
      <c r="A296" t="s">
        <v>469</v>
      </c>
      <c r="B296">
        <v>703.67107700000099</v>
      </c>
      <c r="C296">
        <v>139.245013</v>
      </c>
      <c r="D296">
        <v>0</v>
      </c>
      <c r="E296">
        <v>13</v>
      </c>
      <c r="F296">
        <v>36.671774999999997</v>
      </c>
      <c r="G296">
        <v>0.83869700000000003</v>
      </c>
      <c r="H296">
        <v>0</v>
      </c>
      <c r="I296">
        <v>1</v>
      </c>
      <c r="J296">
        <v>3.86</v>
      </c>
      <c r="K296">
        <v>5.8087433406206799</v>
      </c>
      <c r="L296">
        <v>0</v>
      </c>
      <c r="M296">
        <v>3.7778</v>
      </c>
      <c r="N296">
        <v>27.041766885000001</v>
      </c>
      <c r="O296">
        <v>1.4858356051999999</v>
      </c>
      <c r="P296">
        <v>0</v>
      </c>
      <c r="Q296">
        <v>3.2021999999999999</v>
      </c>
      <c r="R296">
        <v>18.221129999999999</v>
      </c>
      <c r="S296">
        <v>763.20855283082096</v>
      </c>
    </row>
    <row r="297" spans="1:19" ht="15" x14ac:dyDescent="0.25">
      <c r="A297" t="s">
        <v>470</v>
      </c>
      <c r="B297">
        <v>919.02267200000006</v>
      </c>
      <c r="C297">
        <v>259.18610899999999</v>
      </c>
      <c r="D297">
        <v>3.621429</v>
      </c>
      <c r="E297">
        <v>20.883179999999999</v>
      </c>
      <c r="F297">
        <v>82.818190000000001</v>
      </c>
      <c r="G297">
        <v>12.606930999999999</v>
      </c>
      <c r="H297">
        <v>0</v>
      </c>
      <c r="I297">
        <v>3</v>
      </c>
      <c r="J297">
        <v>9.3736460000000008</v>
      </c>
      <c r="K297">
        <v>15.681257014162799</v>
      </c>
      <c r="L297">
        <v>1.0523872674000001</v>
      </c>
      <c r="M297">
        <v>6.0686521080000002</v>
      </c>
      <c r="N297">
        <v>61.070133306000102</v>
      </c>
      <c r="O297">
        <v>22.3344389596</v>
      </c>
      <c r="P297">
        <v>0</v>
      </c>
      <c r="Q297">
        <v>9.6066000000000003</v>
      </c>
      <c r="R297">
        <v>44.248295943000002</v>
      </c>
      <c r="S297">
        <v>1079.08443659816</v>
      </c>
    </row>
    <row r="298" spans="1:19" ht="15" x14ac:dyDescent="0.25">
      <c r="A298" t="s">
        <v>471</v>
      </c>
      <c r="B298">
        <v>1008.293647</v>
      </c>
      <c r="C298">
        <v>166.56969000000001</v>
      </c>
      <c r="D298">
        <v>0</v>
      </c>
      <c r="E298">
        <v>21</v>
      </c>
      <c r="F298">
        <v>97.458297000000002</v>
      </c>
      <c r="G298">
        <v>6.4694060000000002</v>
      </c>
      <c r="H298">
        <v>0</v>
      </c>
      <c r="I298">
        <v>2</v>
      </c>
      <c r="J298">
        <v>7.89</v>
      </c>
      <c r="K298">
        <v>5.9058326131422296</v>
      </c>
      <c r="L298">
        <v>0</v>
      </c>
      <c r="M298">
        <v>6.1025999999999998</v>
      </c>
      <c r="N298">
        <v>71.865748207799996</v>
      </c>
      <c r="O298">
        <v>11.461199669599999</v>
      </c>
      <c r="P298">
        <v>0</v>
      </c>
      <c r="Q298">
        <v>6.4043999999999999</v>
      </c>
      <c r="R298">
        <v>37.244745000000002</v>
      </c>
      <c r="S298">
        <v>1147.2781724905401</v>
      </c>
    </row>
    <row r="299" spans="1:19" ht="15" x14ac:dyDescent="0.25">
      <c r="A299" t="s">
        <v>472</v>
      </c>
      <c r="B299">
        <v>3831.3519959999899</v>
      </c>
      <c r="C299">
        <v>614.09876399999996</v>
      </c>
      <c r="D299">
        <v>36.376781999999999</v>
      </c>
      <c r="E299">
        <v>48.011363000000003</v>
      </c>
      <c r="F299">
        <v>254.924668</v>
      </c>
      <c r="G299">
        <v>19.447716</v>
      </c>
      <c r="H299">
        <v>0.65909099999999998</v>
      </c>
      <c r="I299">
        <v>21.254971999999999</v>
      </c>
      <c r="J299">
        <v>43.226796999999998</v>
      </c>
      <c r="K299">
        <v>21.230820676615298</v>
      </c>
      <c r="L299">
        <v>10.571092849199999</v>
      </c>
      <c r="M299">
        <v>13.9521020878</v>
      </c>
      <c r="N299">
        <v>187.9814501832</v>
      </c>
      <c r="O299">
        <v>34.453573665599997</v>
      </c>
      <c r="P299">
        <v>1.5582888512999999</v>
      </c>
      <c r="Q299">
        <v>68.062671338399994</v>
      </c>
      <c r="R299">
        <v>204.05209523849999</v>
      </c>
      <c r="S299">
        <v>4373.2140908906104</v>
      </c>
    </row>
    <row r="300" spans="1:19" ht="15" x14ac:dyDescent="0.25">
      <c r="A300" t="s">
        <v>473</v>
      </c>
      <c r="B300">
        <v>2133.4804549999999</v>
      </c>
      <c r="C300">
        <v>323.36226499999998</v>
      </c>
      <c r="D300">
        <v>9</v>
      </c>
      <c r="E300">
        <v>48.024172</v>
      </c>
      <c r="F300">
        <v>204.77747500000001</v>
      </c>
      <c r="G300">
        <v>0</v>
      </c>
      <c r="H300">
        <v>0</v>
      </c>
      <c r="I300">
        <v>17.455954999999999</v>
      </c>
      <c r="J300">
        <v>31.025435999999999</v>
      </c>
      <c r="K300">
        <v>10.444612221702499</v>
      </c>
      <c r="L300">
        <v>2.6154000000000002</v>
      </c>
      <c r="M300">
        <v>13.9558243832</v>
      </c>
      <c r="N300">
        <v>151.00291006500001</v>
      </c>
      <c r="O300">
        <v>0</v>
      </c>
      <c r="P300">
        <v>0</v>
      </c>
      <c r="Q300">
        <v>55.897459101000003</v>
      </c>
      <c r="R300">
        <v>146.45557063800001</v>
      </c>
      <c r="S300">
        <v>2513.8522314089</v>
      </c>
    </row>
    <row r="301" spans="1:19" ht="15" x14ac:dyDescent="0.25">
      <c r="A301" t="s">
        <v>474</v>
      </c>
      <c r="B301">
        <v>21272.058708999899</v>
      </c>
      <c r="C301">
        <v>1365.7131300000001</v>
      </c>
      <c r="D301">
        <v>507.72421600000001</v>
      </c>
      <c r="E301">
        <v>334.96803199999999</v>
      </c>
      <c r="F301">
        <v>1929.9978550000001</v>
      </c>
      <c r="G301">
        <v>65.523629</v>
      </c>
      <c r="H301">
        <v>23.683077999999998</v>
      </c>
      <c r="I301">
        <v>84.904966000000002</v>
      </c>
      <c r="J301">
        <v>446.10269699999998</v>
      </c>
      <c r="K301">
        <v>19.083492714146001</v>
      </c>
      <c r="L301">
        <v>147.54465716959999</v>
      </c>
      <c r="M301">
        <v>97.341710099199801</v>
      </c>
      <c r="N301">
        <v>1423.1804182769699</v>
      </c>
      <c r="O301">
        <v>116.0816611364</v>
      </c>
      <c r="P301">
        <v>55.993901315400002</v>
      </c>
      <c r="Q301">
        <v>271.88268212520001</v>
      </c>
      <c r="R301">
        <v>2105.82778118848</v>
      </c>
      <c r="S301">
        <v>25508.995013025298</v>
      </c>
    </row>
    <row r="302" spans="1:19" ht="15" x14ac:dyDescent="0.25">
      <c r="A302" t="s">
        <v>475</v>
      </c>
      <c r="B302">
        <v>1406.5572239999999</v>
      </c>
      <c r="C302">
        <v>426.61103300000002</v>
      </c>
      <c r="D302">
        <v>6.1778899999999997</v>
      </c>
      <c r="E302">
        <v>32.851962999999998</v>
      </c>
      <c r="F302">
        <v>96.353478999999993</v>
      </c>
      <c r="G302">
        <v>5.4485400000000004</v>
      </c>
      <c r="H302">
        <v>1</v>
      </c>
      <c r="I302">
        <v>7.9881409999999997</v>
      </c>
      <c r="J302">
        <v>15.165789</v>
      </c>
      <c r="K302">
        <v>27.359189742850599</v>
      </c>
      <c r="L302">
        <v>1.7952948339999999</v>
      </c>
      <c r="M302">
        <v>9.5467804478000104</v>
      </c>
      <c r="N302">
        <v>71.0510554146</v>
      </c>
      <c r="O302">
        <v>9.6526334640000009</v>
      </c>
      <c r="P302">
        <v>2.3643000000000001</v>
      </c>
      <c r="Q302">
        <v>25.579625110199999</v>
      </c>
      <c r="R302">
        <v>71.590106974500003</v>
      </c>
      <c r="S302">
        <v>1625.4962099879499</v>
      </c>
    </row>
    <row r="303" spans="1:19" ht="15" x14ac:dyDescent="0.25">
      <c r="A303" t="s">
        <v>1491</v>
      </c>
      <c r="B303">
        <v>7.7272730000000003</v>
      </c>
      <c r="C303">
        <v>0</v>
      </c>
      <c r="D303">
        <v>0</v>
      </c>
      <c r="E303">
        <v>0</v>
      </c>
      <c r="F303">
        <v>0</v>
      </c>
      <c r="G303">
        <v>0.57575799999999999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1.0200128728</v>
      </c>
      <c r="P303">
        <v>0</v>
      </c>
      <c r="Q303">
        <v>0</v>
      </c>
      <c r="R303">
        <v>0</v>
      </c>
      <c r="S303">
        <v>8.7472858727999991</v>
      </c>
    </row>
    <row r="304" spans="1:19" ht="15" x14ac:dyDescent="0.25">
      <c r="A304" t="s">
        <v>476</v>
      </c>
      <c r="B304">
        <v>1081.2697920000001</v>
      </c>
      <c r="C304">
        <v>237.61644200000001</v>
      </c>
      <c r="D304">
        <v>1</v>
      </c>
      <c r="E304">
        <v>57.520563000000003</v>
      </c>
      <c r="F304">
        <v>116.467781</v>
      </c>
      <c r="G304">
        <v>1.9693449999999999</v>
      </c>
      <c r="H304">
        <v>2</v>
      </c>
      <c r="I304">
        <v>9</v>
      </c>
      <c r="J304">
        <v>15</v>
      </c>
      <c r="K304">
        <v>11.1786474310728</v>
      </c>
      <c r="L304">
        <v>0.29060000000000002</v>
      </c>
      <c r="M304">
        <v>16.715475607799998</v>
      </c>
      <c r="N304">
        <v>85.8833417093999</v>
      </c>
      <c r="O304">
        <v>3.4888916019999998</v>
      </c>
      <c r="P304">
        <v>4.7286000000000001</v>
      </c>
      <c r="Q304">
        <v>28.819800000000001</v>
      </c>
      <c r="R304">
        <v>70.807500000000005</v>
      </c>
      <c r="S304">
        <v>1303.18264835027</v>
      </c>
    </row>
    <row r="305" spans="1:19" ht="15" x14ac:dyDescent="0.25">
      <c r="A305" t="s">
        <v>477</v>
      </c>
      <c r="B305">
        <v>1783.321267</v>
      </c>
      <c r="C305">
        <v>415.373536</v>
      </c>
      <c r="D305">
        <v>7.4600720000000003</v>
      </c>
      <c r="E305">
        <v>37.553106999999997</v>
      </c>
      <c r="F305">
        <v>98.568359000000001</v>
      </c>
      <c r="G305">
        <v>14.173904</v>
      </c>
      <c r="H305">
        <v>3</v>
      </c>
      <c r="I305">
        <v>13.137510000000001</v>
      </c>
      <c r="J305">
        <v>23.101562999999999</v>
      </c>
      <c r="K305">
        <v>20.6968788637095</v>
      </c>
      <c r="L305">
        <v>2.1678969231999998</v>
      </c>
      <c r="M305">
        <v>10.912932894200001</v>
      </c>
      <c r="N305">
        <v>72.684307926599999</v>
      </c>
      <c r="O305">
        <v>25.110488326399999</v>
      </c>
      <c r="P305">
        <v>7.0929000000000002</v>
      </c>
      <c r="Q305">
        <v>42.068934521999999</v>
      </c>
      <c r="R305">
        <v>109.05092814149999</v>
      </c>
      <c r="S305">
        <v>2073.1065345976099</v>
      </c>
    </row>
    <row r="306" spans="1:19" ht="15" x14ac:dyDescent="0.25">
      <c r="A306" t="s">
        <v>478</v>
      </c>
      <c r="B306">
        <v>1678.011362</v>
      </c>
      <c r="C306">
        <v>645.89436899999998</v>
      </c>
      <c r="D306">
        <v>0</v>
      </c>
      <c r="E306">
        <v>38.123457000000002</v>
      </c>
      <c r="F306">
        <v>159.84642600000001</v>
      </c>
      <c r="G306">
        <v>5.2985199999999999</v>
      </c>
      <c r="H306">
        <v>1</v>
      </c>
      <c r="I306">
        <v>7.7006170000000003</v>
      </c>
      <c r="J306">
        <v>28.646155</v>
      </c>
      <c r="K306">
        <v>53.065163695582697</v>
      </c>
      <c r="L306">
        <v>0</v>
      </c>
      <c r="M306">
        <v>11.0786766042</v>
      </c>
      <c r="N306">
        <v>117.8707545324</v>
      </c>
      <c r="O306">
        <v>9.3868580319999992</v>
      </c>
      <c r="P306">
        <v>2.3643000000000001</v>
      </c>
      <c r="Q306">
        <v>24.658915757399999</v>
      </c>
      <c r="R306">
        <v>135.2241746775</v>
      </c>
      <c r="S306">
        <v>2031.66020529908</v>
      </c>
    </row>
    <row r="307" spans="1:19" ht="15" x14ac:dyDescent="0.25">
      <c r="A307" t="s">
        <v>479</v>
      </c>
      <c r="B307">
        <v>1397.9280799999999</v>
      </c>
      <c r="C307">
        <v>545.23343</v>
      </c>
      <c r="D307">
        <v>0</v>
      </c>
      <c r="E307">
        <v>10.787127999999999</v>
      </c>
      <c r="F307">
        <v>160.712863</v>
      </c>
      <c r="G307">
        <v>3.9702959999999998</v>
      </c>
      <c r="H307">
        <v>3</v>
      </c>
      <c r="I307">
        <v>11.950493</v>
      </c>
      <c r="J307">
        <v>20.178218000000001</v>
      </c>
      <c r="K307">
        <v>45.581837898762402</v>
      </c>
      <c r="L307">
        <v>0</v>
      </c>
      <c r="M307">
        <v>3.1347393968000001</v>
      </c>
      <c r="N307">
        <v>118.5096651762</v>
      </c>
      <c r="O307">
        <v>7.0337763936000002</v>
      </c>
      <c r="P307">
        <v>7.0929000000000002</v>
      </c>
      <c r="Q307">
        <v>38.267868684600003</v>
      </c>
      <c r="R307">
        <v>95.251278068999994</v>
      </c>
      <c r="S307">
        <v>1712.80014561896</v>
      </c>
    </row>
    <row r="308" spans="1:19" ht="15" x14ac:dyDescent="0.25">
      <c r="A308" t="s">
        <v>480</v>
      </c>
      <c r="B308">
        <v>750.57844499999999</v>
      </c>
      <c r="C308">
        <v>292.28412400000002</v>
      </c>
      <c r="D308">
        <v>0</v>
      </c>
      <c r="E308">
        <v>31.540043000000001</v>
      </c>
      <c r="F308">
        <v>86.155598999999995</v>
      </c>
      <c r="G308">
        <v>10.650413</v>
      </c>
      <c r="H308">
        <v>1</v>
      </c>
      <c r="I308">
        <v>4</v>
      </c>
      <c r="J308">
        <v>10.575359000000001</v>
      </c>
      <c r="K308">
        <v>24.935272384370201</v>
      </c>
      <c r="L308">
        <v>0</v>
      </c>
      <c r="M308">
        <v>9.1655364957999996</v>
      </c>
      <c r="N308">
        <v>63.531138702600103</v>
      </c>
      <c r="O308">
        <v>18.868271670799999</v>
      </c>
      <c r="P308">
        <v>2.3643000000000001</v>
      </c>
      <c r="Q308">
        <v>12.8088</v>
      </c>
      <c r="R308">
        <v>49.920982159499999</v>
      </c>
      <c r="S308">
        <v>932.17274641306994</v>
      </c>
    </row>
    <row r="309" spans="1:19" ht="15" x14ac:dyDescent="0.25">
      <c r="A309" t="s">
        <v>481</v>
      </c>
      <c r="B309">
        <v>2148.166463</v>
      </c>
      <c r="C309">
        <v>320.54618699999997</v>
      </c>
      <c r="D309">
        <v>5.6242840000000003</v>
      </c>
      <c r="E309">
        <v>21.888672</v>
      </c>
      <c r="F309">
        <v>142.532602</v>
      </c>
      <c r="G309">
        <v>6</v>
      </c>
      <c r="H309">
        <v>1</v>
      </c>
      <c r="I309">
        <v>8.2004140000000003</v>
      </c>
      <c r="J309">
        <v>19.791269</v>
      </c>
      <c r="K309">
        <v>10.147042068851</v>
      </c>
      <c r="L309">
        <v>1.6344169304</v>
      </c>
      <c r="M309">
        <v>6.3608480831999996</v>
      </c>
      <c r="N309">
        <v>105.1035407148</v>
      </c>
      <c r="O309">
        <v>10.6296</v>
      </c>
      <c r="P309">
        <v>2.3643000000000001</v>
      </c>
      <c r="Q309">
        <v>26.259365710800001</v>
      </c>
      <c r="R309">
        <v>93.424685314499996</v>
      </c>
      <c r="S309">
        <v>2404.09026182255</v>
      </c>
    </row>
    <row r="310" spans="1:19" ht="15" x14ac:dyDescent="0.25">
      <c r="A310" t="s">
        <v>482</v>
      </c>
      <c r="B310">
        <v>1906.7728119999999</v>
      </c>
      <c r="C310">
        <v>690.705421</v>
      </c>
      <c r="D310">
        <v>0</v>
      </c>
      <c r="E310">
        <v>30.980128000000001</v>
      </c>
      <c r="F310">
        <v>194.56098700000001</v>
      </c>
      <c r="G310">
        <v>27.154529</v>
      </c>
      <c r="H310">
        <v>1</v>
      </c>
      <c r="I310">
        <v>11.99417</v>
      </c>
      <c r="J310">
        <v>28.473424999999999</v>
      </c>
      <c r="K310">
        <v>54.070701152887402</v>
      </c>
      <c r="L310">
        <v>0</v>
      </c>
      <c r="M310">
        <v>9.0028251967999999</v>
      </c>
      <c r="N310">
        <v>143.46927181379999</v>
      </c>
      <c r="O310">
        <v>48.106963576399998</v>
      </c>
      <c r="P310">
        <v>2.3643000000000001</v>
      </c>
      <c r="Q310">
        <v>38.407731173999998</v>
      </c>
      <c r="R310">
        <v>134.40880271250001</v>
      </c>
      <c r="S310">
        <v>2336.60340762639</v>
      </c>
    </row>
    <row r="311" spans="1:19" ht="15" x14ac:dyDescent="0.25">
      <c r="A311" t="s">
        <v>483</v>
      </c>
      <c r="B311">
        <v>1159.2341779999999</v>
      </c>
      <c r="C311">
        <v>345.809955</v>
      </c>
      <c r="D311">
        <v>2.0924559999999999</v>
      </c>
      <c r="E311">
        <v>35.107317999999999</v>
      </c>
      <c r="F311">
        <v>142.26183499999999</v>
      </c>
      <c r="G311">
        <v>7.1845239999999997</v>
      </c>
      <c r="H311">
        <v>3.4792900000000002</v>
      </c>
      <c r="I311">
        <v>6.6904769999999996</v>
      </c>
      <c r="J311">
        <v>10.384615</v>
      </c>
      <c r="K311">
        <v>22.3439941444718</v>
      </c>
      <c r="L311">
        <v>0.6080677136</v>
      </c>
      <c r="M311">
        <v>10.2021866108</v>
      </c>
      <c r="N311">
        <v>104.90387712899999</v>
      </c>
      <c r="O311">
        <v>12.728102718400001</v>
      </c>
      <c r="P311">
        <v>8.2260853469999997</v>
      </c>
      <c r="Q311">
        <v>21.424245449400001</v>
      </c>
      <c r="R311">
        <v>49.020575107500001</v>
      </c>
      <c r="S311">
        <v>1388.6913122201699</v>
      </c>
    </row>
    <row r="312" spans="1:19" ht="15" x14ac:dyDescent="0.25">
      <c r="A312" t="s">
        <v>484</v>
      </c>
      <c r="B312">
        <v>10232.349652000001</v>
      </c>
      <c r="C312">
        <v>2934.0782100000001</v>
      </c>
      <c r="D312">
        <v>454.27819599999998</v>
      </c>
      <c r="E312">
        <v>181.62105099999999</v>
      </c>
      <c r="F312">
        <v>817.16625099999999</v>
      </c>
      <c r="G312">
        <v>79.823027999999994</v>
      </c>
      <c r="H312">
        <v>8.6897179999999992</v>
      </c>
      <c r="I312">
        <v>58.644083999999999</v>
      </c>
      <c r="J312">
        <v>263.42668099999997</v>
      </c>
      <c r="K312">
        <v>182.07100568549001</v>
      </c>
      <c r="L312">
        <v>132.01324375760001</v>
      </c>
      <c r="M312">
        <v>52.779077420599897</v>
      </c>
      <c r="N312">
        <v>602.57839348739196</v>
      </c>
      <c r="O312">
        <v>141.41447640480001</v>
      </c>
      <c r="P312">
        <v>20.545100267399999</v>
      </c>
      <c r="Q312">
        <v>187.7900857848</v>
      </c>
      <c r="R312">
        <v>1243.5056476605</v>
      </c>
      <c r="S312">
        <v>12795.046682468599</v>
      </c>
    </row>
    <row r="313" spans="1:19" ht="15" x14ac:dyDescent="0.25">
      <c r="A313" t="s">
        <v>485</v>
      </c>
      <c r="B313">
        <v>466.897312</v>
      </c>
      <c r="C313">
        <v>185.24798999999999</v>
      </c>
      <c r="D313">
        <v>1</v>
      </c>
      <c r="E313">
        <v>12.999999000000001</v>
      </c>
      <c r="F313">
        <v>64.849108999999999</v>
      </c>
      <c r="G313">
        <v>6.5401889999999998</v>
      </c>
      <c r="H313">
        <v>0.57596999999999998</v>
      </c>
      <c r="I313">
        <v>2.586376</v>
      </c>
      <c r="J313">
        <v>8.4840049999999998</v>
      </c>
      <c r="K313">
        <v>16.030817731177901</v>
      </c>
      <c r="L313">
        <v>0.29060000000000002</v>
      </c>
      <c r="M313">
        <v>3.7777997094</v>
      </c>
      <c r="N313">
        <v>47.819732976600001</v>
      </c>
      <c r="O313">
        <v>11.5865988324</v>
      </c>
      <c r="P313">
        <v>1.361765871</v>
      </c>
      <c r="Q313">
        <v>8.2820932272000007</v>
      </c>
      <c r="R313">
        <v>40.048745602499999</v>
      </c>
      <c r="S313">
        <v>596.09546595027803</v>
      </c>
    </row>
    <row r="314" spans="1:19" ht="15" x14ac:dyDescent="0.25">
      <c r="A314" t="s">
        <v>486</v>
      </c>
      <c r="B314">
        <v>2397.8163179999901</v>
      </c>
      <c r="C314">
        <v>921.23024600000201</v>
      </c>
      <c r="D314">
        <v>18.059307</v>
      </c>
      <c r="E314">
        <v>43.436497000000003</v>
      </c>
      <c r="F314">
        <v>196.96656899999999</v>
      </c>
      <c r="G314">
        <v>14.503885</v>
      </c>
      <c r="H314">
        <v>2.87</v>
      </c>
      <c r="I314">
        <v>17.249603</v>
      </c>
      <c r="J314">
        <v>33.527282</v>
      </c>
      <c r="K314">
        <v>75.838642214106699</v>
      </c>
      <c r="L314">
        <v>5.2480346141999998</v>
      </c>
      <c r="M314">
        <v>12.6226460282</v>
      </c>
      <c r="N314">
        <v>145.24314798060001</v>
      </c>
      <c r="O314">
        <v>25.695082666000001</v>
      </c>
      <c r="P314">
        <v>6.7855410000000003</v>
      </c>
      <c r="Q314">
        <v>55.236678726599997</v>
      </c>
      <c r="R314">
        <v>158.26553468099999</v>
      </c>
      <c r="S314">
        <v>2882.7516259107001</v>
      </c>
    </row>
    <row r="315" spans="1:19" ht="15" x14ac:dyDescent="0.25">
      <c r="A315" t="s">
        <v>487</v>
      </c>
      <c r="B315">
        <v>3668.7213510000001</v>
      </c>
      <c r="C315">
        <v>1108.6147390000001</v>
      </c>
      <c r="D315">
        <v>160.336029</v>
      </c>
      <c r="E315">
        <v>67.663447000000005</v>
      </c>
      <c r="F315">
        <v>316.64713799999998</v>
      </c>
      <c r="G315">
        <v>36.159593000000001</v>
      </c>
      <c r="H315">
        <v>4.9054849999999997</v>
      </c>
      <c r="I315">
        <v>18.267541000000001</v>
      </c>
      <c r="J315">
        <v>78.516289999999998</v>
      </c>
      <c r="K315">
        <v>73.063350074991703</v>
      </c>
      <c r="L315">
        <v>46.593650027399903</v>
      </c>
      <c r="M315">
        <v>19.662997698200002</v>
      </c>
      <c r="N315">
        <v>233.49559956120001</v>
      </c>
      <c r="O315">
        <v>64.060334958799999</v>
      </c>
      <c r="P315">
        <v>11.5980381855</v>
      </c>
      <c r="Q315">
        <v>58.496319790199998</v>
      </c>
      <c r="R315">
        <v>370.63614694500001</v>
      </c>
      <c r="S315">
        <v>4546.3277882412904</v>
      </c>
    </row>
    <row r="316" spans="1:19" ht="15" x14ac:dyDescent="0.25">
      <c r="A316" t="s">
        <v>488</v>
      </c>
      <c r="B316">
        <v>2922.118532</v>
      </c>
      <c r="C316">
        <v>1215.1123</v>
      </c>
      <c r="D316">
        <v>47.338427000000003</v>
      </c>
      <c r="E316">
        <v>65.030015000000006</v>
      </c>
      <c r="F316">
        <v>230.20589200000001</v>
      </c>
      <c r="G316">
        <v>13.353141000000001</v>
      </c>
      <c r="H316">
        <v>7.6304999999999998E-2</v>
      </c>
      <c r="I316">
        <v>14.790766</v>
      </c>
      <c r="J316">
        <v>44.867770999999998</v>
      </c>
      <c r="K316">
        <v>107.27442964583599</v>
      </c>
      <c r="L316">
        <v>13.756546886200001</v>
      </c>
      <c r="M316">
        <v>18.897722358999999</v>
      </c>
      <c r="N316">
        <v>169.7538247608</v>
      </c>
      <c r="O316">
        <v>23.656424595600001</v>
      </c>
      <c r="P316">
        <v>0.18040791149999999</v>
      </c>
      <c r="Q316">
        <v>47.362990885199999</v>
      </c>
      <c r="R316">
        <v>211.79831300550001</v>
      </c>
      <c r="S316">
        <v>3514.7991920496302</v>
      </c>
    </row>
    <row r="317" spans="1:19" ht="15" x14ac:dyDescent="0.25">
      <c r="A317" t="s">
        <v>489</v>
      </c>
      <c r="B317">
        <v>7566.9063269999997</v>
      </c>
      <c r="C317">
        <v>1887.829203</v>
      </c>
      <c r="D317">
        <v>319.639297</v>
      </c>
      <c r="E317">
        <v>99.242048999999994</v>
      </c>
      <c r="F317">
        <v>766.63374899999997</v>
      </c>
      <c r="G317">
        <v>70.154278000000005</v>
      </c>
      <c r="H317">
        <v>8.6035509999999995</v>
      </c>
      <c r="I317">
        <v>59.650888000000002</v>
      </c>
      <c r="J317">
        <v>136.99112199999999</v>
      </c>
      <c r="K317">
        <v>101.527505062408</v>
      </c>
      <c r="L317">
        <v>92.887179708199596</v>
      </c>
      <c r="M317">
        <v>28.839739439399999</v>
      </c>
      <c r="N317">
        <v>565.31572651259296</v>
      </c>
      <c r="O317">
        <v>124.28531890479999</v>
      </c>
      <c r="P317">
        <v>20.3413756293</v>
      </c>
      <c r="Q317">
        <v>191.01407355360001</v>
      </c>
      <c r="R317">
        <v>646.66659140100103</v>
      </c>
      <c r="S317">
        <v>9337.7838372113001</v>
      </c>
    </row>
    <row r="318" spans="1:19" ht="15" x14ac:dyDescent="0.25">
      <c r="A318" t="s">
        <v>490</v>
      </c>
      <c r="B318">
        <v>5677.5787610000398</v>
      </c>
      <c r="C318">
        <v>3690.28488500001</v>
      </c>
      <c r="D318">
        <v>272.44332500000002</v>
      </c>
      <c r="E318">
        <v>177.222498</v>
      </c>
      <c r="F318">
        <v>579.387562</v>
      </c>
      <c r="G318">
        <v>67.477497999999997</v>
      </c>
      <c r="H318">
        <v>3.1152350000000002</v>
      </c>
      <c r="I318">
        <v>48.658222000000002</v>
      </c>
      <c r="J318">
        <v>139.25806700000001</v>
      </c>
      <c r="K318">
        <v>516.22349790202702</v>
      </c>
      <c r="L318">
        <v>79.172030244999803</v>
      </c>
      <c r="M318">
        <v>51.500857918799902</v>
      </c>
      <c r="N318">
        <v>427.24038821879702</v>
      </c>
      <c r="O318">
        <v>119.5431354568</v>
      </c>
      <c r="P318">
        <v>7.3653501104999997</v>
      </c>
      <c r="Q318">
        <v>155.81335848840001</v>
      </c>
      <c r="R318">
        <v>657.36770527350097</v>
      </c>
      <c r="S318">
        <v>7691.8050846138603</v>
      </c>
    </row>
    <row r="319" spans="1:19" ht="15" x14ac:dyDescent="0.25">
      <c r="A319" t="s">
        <v>491</v>
      </c>
      <c r="B319">
        <v>4933.145829</v>
      </c>
      <c r="C319">
        <v>366.70303100000001</v>
      </c>
      <c r="D319">
        <v>134.08363900000001</v>
      </c>
      <c r="E319">
        <v>111.017968</v>
      </c>
      <c r="F319">
        <v>340.73460999999998</v>
      </c>
      <c r="G319">
        <v>47.976801999999999</v>
      </c>
      <c r="H319">
        <v>1</v>
      </c>
      <c r="I319">
        <v>21.260622999999999</v>
      </c>
      <c r="J319">
        <v>99.929402999999994</v>
      </c>
      <c r="K319">
        <v>5.9398203879437403</v>
      </c>
      <c r="L319">
        <v>38.964705493399997</v>
      </c>
      <c r="M319">
        <v>32.261821500800103</v>
      </c>
      <c r="N319">
        <v>251.25770141400099</v>
      </c>
      <c r="O319">
        <v>84.9957024232001</v>
      </c>
      <c r="P319">
        <v>2.3643000000000001</v>
      </c>
      <c r="Q319">
        <v>68.080766970599996</v>
      </c>
      <c r="R319">
        <v>471.71674686149998</v>
      </c>
      <c r="S319">
        <v>5888.7273940514497</v>
      </c>
    </row>
    <row r="320" spans="1:19" ht="15" x14ac:dyDescent="0.25">
      <c r="A320" t="s">
        <v>492</v>
      </c>
      <c r="B320">
        <v>7163.1517050000302</v>
      </c>
      <c r="C320">
        <v>4307.1281010000102</v>
      </c>
      <c r="D320">
        <v>729.56317799999999</v>
      </c>
      <c r="E320">
        <v>146.71557100000001</v>
      </c>
      <c r="F320">
        <v>511.80939799999999</v>
      </c>
      <c r="G320">
        <v>30.224252</v>
      </c>
      <c r="H320">
        <v>4.5</v>
      </c>
      <c r="I320">
        <v>19.856289</v>
      </c>
      <c r="J320">
        <v>146.70676599999999</v>
      </c>
      <c r="K320">
        <v>549.93305953611002</v>
      </c>
      <c r="L320">
        <v>212.01105952680101</v>
      </c>
      <c r="M320">
        <v>42.635544932599998</v>
      </c>
      <c r="N320">
        <v>377.40825008519801</v>
      </c>
      <c r="O320">
        <v>53.545284843200001</v>
      </c>
      <c r="P320">
        <v>10.63935</v>
      </c>
      <c r="Q320">
        <v>63.583808635799997</v>
      </c>
      <c r="R320">
        <v>692.52928890300097</v>
      </c>
      <c r="S320">
        <v>9165.4373514627405</v>
      </c>
    </row>
    <row r="321" spans="1:19" ht="15" x14ac:dyDescent="0.25">
      <c r="A321" t="s">
        <v>493</v>
      </c>
      <c r="B321">
        <v>15874.1659160001</v>
      </c>
      <c r="C321">
        <v>3101.7497760000001</v>
      </c>
      <c r="D321">
        <v>1092.221912</v>
      </c>
      <c r="E321">
        <v>390.24960499999997</v>
      </c>
      <c r="F321">
        <v>1576.582529</v>
      </c>
      <c r="G321">
        <v>84.696748999999997</v>
      </c>
      <c r="H321">
        <v>8.0052640000000004</v>
      </c>
      <c r="I321">
        <v>68.429670999999999</v>
      </c>
      <c r="J321">
        <v>281.92577799999998</v>
      </c>
      <c r="K321">
        <v>129.05490638543</v>
      </c>
      <c r="L321">
        <v>317.39968762720099</v>
      </c>
      <c r="M321">
        <v>113.406535212999</v>
      </c>
      <c r="N321">
        <v>1162.57195688458</v>
      </c>
      <c r="O321">
        <v>150.04876052840001</v>
      </c>
      <c r="P321">
        <v>18.926845675199999</v>
      </c>
      <c r="Q321">
        <v>219.12549247620001</v>
      </c>
      <c r="R321">
        <v>1330.830635049</v>
      </c>
      <c r="S321">
        <v>19315.5307358391</v>
      </c>
    </row>
    <row r="322" spans="1:19" ht="15" x14ac:dyDescent="0.25">
      <c r="A322" t="s">
        <v>494</v>
      </c>
      <c r="B322">
        <v>15642.317548999699</v>
      </c>
      <c r="C322">
        <v>1858.382376</v>
      </c>
      <c r="D322">
        <v>1188.9148890000099</v>
      </c>
      <c r="E322">
        <v>105.712046</v>
      </c>
      <c r="F322">
        <v>1238.003876</v>
      </c>
      <c r="G322">
        <v>121.422912</v>
      </c>
      <c r="H322">
        <v>9.1431020000000007</v>
      </c>
      <c r="I322">
        <v>98.111194999999995</v>
      </c>
      <c r="J322">
        <v>446.75600200000002</v>
      </c>
      <c r="K322">
        <v>48.105732491143598</v>
      </c>
      <c r="L322">
        <v>345.498666743402</v>
      </c>
      <c r="M322">
        <v>30.719920567599999</v>
      </c>
      <c r="N322">
        <v>912.90405816238399</v>
      </c>
      <c r="O322">
        <v>215.11283089919999</v>
      </c>
      <c r="P322">
        <v>21.6170360586</v>
      </c>
      <c r="Q322">
        <v>314.17166862900001</v>
      </c>
      <c r="R322">
        <v>2108.9117074409901</v>
      </c>
      <c r="S322">
        <v>19639.359169992</v>
      </c>
    </row>
    <row r="323" spans="1:19" ht="15" x14ac:dyDescent="0.25">
      <c r="A323" t="s">
        <v>495</v>
      </c>
      <c r="B323">
        <v>1156.4383009999999</v>
      </c>
      <c r="C323">
        <v>216.37589600000001</v>
      </c>
      <c r="D323">
        <v>6</v>
      </c>
      <c r="E323">
        <v>10</v>
      </c>
      <c r="F323">
        <v>70.609162999999995</v>
      </c>
      <c r="G323">
        <v>5.9718869999999997</v>
      </c>
      <c r="H323">
        <v>0</v>
      </c>
      <c r="I323">
        <v>2</v>
      </c>
      <c r="J323">
        <v>12</v>
      </c>
      <c r="K323">
        <v>8.5961121470562496</v>
      </c>
      <c r="L323">
        <v>1.7436</v>
      </c>
      <c r="M323">
        <v>2.9060000000000001</v>
      </c>
      <c r="N323">
        <v>52.067196796200101</v>
      </c>
      <c r="O323">
        <v>10.5797950092</v>
      </c>
      <c r="P323">
        <v>0</v>
      </c>
      <c r="Q323">
        <v>6.4043999999999999</v>
      </c>
      <c r="R323">
        <v>56.646000000000001</v>
      </c>
      <c r="S323">
        <v>1295.3814049524599</v>
      </c>
    </row>
    <row r="324" spans="1:19" ht="15" x14ac:dyDescent="0.25">
      <c r="A324" t="s">
        <v>496</v>
      </c>
      <c r="B324">
        <v>1139.6373840000001</v>
      </c>
      <c r="C324">
        <v>215.2449</v>
      </c>
      <c r="D324">
        <v>3</v>
      </c>
      <c r="E324">
        <v>19.426565</v>
      </c>
      <c r="F324">
        <v>121.17618</v>
      </c>
      <c r="G324">
        <v>2.8120539999999998</v>
      </c>
      <c r="H324">
        <v>1</v>
      </c>
      <c r="I324">
        <v>8.5081670000000003</v>
      </c>
      <c r="J324">
        <v>8</v>
      </c>
      <c r="K324">
        <v>8.7131375528664208</v>
      </c>
      <c r="L324">
        <v>0.87180000000000002</v>
      </c>
      <c r="M324">
        <v>5.6453597889999996</v>
      </c>
      <c r="N324">
        <v>89.355315131999902</v>
      </c>
      <c r="O324">
        <v>4.9818348663999998</v>
      </c>
      <c r="P324">
        <v>2.3643000000000001</v>
      </c>
      <c r="Q324">
        <v>27.2448523674</v>
      </c>
      <c r="R324">
        <v>37.764000000000003</v>
      </c>
      <c r="S324">
        <v>1316.57798370767</v>
      </c>
    </row>
    <row r="325" spans="1:19" ht="15" x14ac:dyDescent="0.25">
      <c r="A325" t="s">
        <v>497</v>
      </c>
      <c r="B325">
        <v>387.62826799999999</v>
      </c>
      <c r="C325">
        <v>154.36677299999999</v>
      </c>
      <c r="D325">
        <v>7.7657990000000003</v>
      </c>
      <c r="E325">
        <v>18.596784</v>
      </c>
      <c r="F325">
        <v>42.508077999999998</v>
      </c>
      <c r="G325">
        <v>6.5643719999999997</v>
      </c>
      <c r="H325">
        <v>2</v>
      </c>
      <c r="I325">
        <v>4.3608609999999999</v>
      </c>
      <c r="J325">
        <v>6.9903630000000003</v>
      </c>
      <c r="K325">
        <v>13.581236296362899</v>
      </c>
      <c r="L325">
        <v>2.2567411894</v>
      </c>
      <c r="M325">
        <v>5.4042254304000004</v>
      </c>
      <c r="N325">
        <v>31.345456717200001</v>
      </c>
      <c r="O325">
        <v>11.6294414352</v>
      </c>
      <c r="P325">
        <v>4.7286000000000001</v>
      </c>
      <c r="Q325">
        <v>13.964349094199999</v>
      </c>
      <c r="R325">
        <v>32.998008541499999</v>
      </c>
      <c r="S325">
        <v>503.53632670426299</v>
      </c>
    </row>
    <row r="326" spans="1:19" ht="15" x14ac:dyDescent="0.25">
      <c r="A326" t="s">
        <v>498</v>
      </c>
      <c r="B326">
        <v>488.93321600000002</v>
      </c>
      <c r="C326">
        <v>114.054715</v>
      </c>
      <c r="D326">
        <v>0</v>
      </c>
      <c r="E326">
        <v>6</v>
      </c>
      <c r="F326">
        <v>30.970735999999999</v>
      </c>
      <c r="G326">
        <v>3.422539</v>
      </c>
      <c r="H326">
        <v>0</v>
      </c>
      <c r="I326">
        <v>4.8730700000000002</v>
      </c>
      <c r="J326">
        <v>5</v>
      </c>
      <c r="K326">
        <v>5.8965335586687999</v>
      </c>
      <c r="L326">
        <v>0</v>
      </c>
      <c r="M326">
        <v>1.7436</v>
      </c>
      <c r="N326">
        <v>22.8378207264</v>
      </c>
      <c r="O326">
        <v>6.0633700923999996</v>
      </c>
      <c r="P326">
        <v>0</v>
      </c>
      <c r="Q326">
        <v>15.604544754000001</v>
      </c>
      <c r="R326">
        <v>23.602499999999999</v>
      </c>
      <c r="S326">
        <v>564.68158513146898</v>
      </c>
    </row>
    <row r="327" spans="1:19" ht="15" x14ac:dyDescent="0.25">
      <c r="A327" t="s">
        <v>499</v>
      </c>
      <c r="B327">
        <v>1127.72028</v>
      </c>
      <c r="C327">
        <v>265.69823000000002</v>
      </c>
      <c r="D327">
        <v>16</v>
      </c>
      <c r="E327">
        <v>27.523748999999999</v>
      </c>
      <c r="F327">
        <v>105.659706</v>
      </c>
      <c r="G327">
        <v>13.291518999999999</v>
      </c>
      <c r="H327">
        <v>3</v>
      </c>
      <c r="I327">
        <v>9.5154940000000003</v>
      </c>
      <c r="J327">
        <v>9.0984350000000003</v>
      </c>
      <c r="K327">
        <v>13.459179679103199</v>
      </c>
      <c r="L327">
        <v>4.6496000000000004</v>
      </c>
      <c r="M327">
        <v>7.9984014594000099</v>
      </c>
      <c r="N327">
        <v>77.913467204399893</v>
      </c>
      <c r="O327">
        <v>23.547255060400001</v>
      </c>
      <c r="P327">
        <v>7.0929000000000002</v>
      </c>
      <c r="Q327">
        <v>30.4705148868</v>
      </c>
      <c r="R327">
        <v>42.949162417499998</v>
      </c>
      <c r="S327">
        <v>1335.8007607075999</v>
      </c>
    </row>
    <row r="328" spans="1:19" ht="15" x14ac:dyDescent="0.25">
      <c r="A328" t="s">
        <v>500</v>
      </c>
      <c r="B328">
        <v>1117.7647509999999</v>
      </c>
      <c r="C328">
        <v>386.85801400000003</v>
      </c>
      <c r="D328">
        <v>1.87</v>
      </c>
      <c r="E328">
        <v>28.508611999999999</v>
      </c>
      <c r="F328">
        <v>138.11411799999999</v>
      </c>
      <c r="G328">
        <v>10.856301</v>
      </c>
      <c r="H328">
        <v>0</v>
      </c>
      <c r="I328">
        <v>3.1563400000000001</v>
      </c>
      <c r="J328">
        <v>25.528496000000001</v>
      </c>
      <c r="K328">
        <v>29.200353249365499</v>
      </c>
      <c r="L328">
        <v>0.54342199999999996</v>
      </c>
      <c r="M328">
        <v>8.2846026472000105</v>
      </c>
      <c r="N328">
        <v>101.8453506132</v>
      </c>
      <c r="O328">
        <v>19.233022851600001</v>
      </c>
      <c r="P328">
        <v>0</v>
      </c>
      <c r="Q328">
        <v>10.107231948000001</v>
      </c>
      <c r="R328">
        <v>120.50726536800001</v>
      </c>
      <c r="S328">
        <v>1407.48599967737</v>
      </c>
    </row>
    <row r="329" spans="1:19" ht="15" x14ac:dyDescent="0.25">
      <c r="A329" t="s">
        <v>501</v>
      </c>
      <c r="B329">
        <v>1301.002594</v>
      </c>
      <c r="C329">
        <v>262.71839</v>
      </c>
      <c r="D329">
        <v>0.988506</v>
      </c>
      <c r="E329">
        <v>26.436781</v>
      </c>
      <c r="F329">
        <v>110.27606900000001</v>
      </c>
      <c r="G329">
        <v>12.057471</v>
      </c>
      <c r="H329">
        <v>1</v>
      </c>
      <c r="I329">
        <v>3</v>
      </c>
      <c r="J329">
        <v>15.5</v>
      </c>
      <c r="K329">
        <v>11.3338279059423</v>
      </c>
      <c r="L329">
        <v>0.28725984360000001</v>
      </c>
      <c r="M329">
        <v>7.6825285585999996</v>
      </c>
      <c r="N329">
        <v>81.317573280599902</v>
      </c>
      <c r="O329">
        <v>21.3610156236</v>
      </c>
      <c r="P329">
        <v>2.3643000000000001</v>
      </c>
      <c r="Q329">
        <v>9.6066000000000003</v>
      </c>
      <c r="R329">
        <v>73.167749999999998</v>
      </c>
      <c r="S329">
        <v>1508.1234492123399</v>
      </c>
    </row>
    <row r="330" spans="1:19" ht="15" x14ac:dyDescent="0.25">
      <c r="A330" t="s">
        <v>503</v>
      </c>
      <c r="B330">
        <v>817.861717</v>
      </c>
      <c r="C330">
        <v>308.86727100000002</v>
      </c>
      <c r="D330">
        <v>22.458244000000001</v>
      </c>
      <c r="E330">
        <v>17.826716999999999</v>
      </c>
      <c r="F330">
        <v>97.837681000000003</v>
      </c>
      <c r="G330">
        <v>16.572129</v>
      </c>
      <c r="H330">
        <v>0</v>
      </c>
      <c r="I330">
        <v>4</v>
      </c>
      <c r="J330">
        <v>7.6680739999999998</v>
      </c>
      <c r="K330">
        <v>25.207533280370399</v>
      </c>
      <c r="L330">
        <v>6.5263657064</v>
      </c>
      <c r="M330">
        <v>5.1804439601999999</v>
      </c>
      <c r="N330">
        <v>72.145505969400006</v>
      </c>
      <c r="O330">
        <v>29.359183736399999</v>
      </c>
      <c r="P330">
        <v>0</v>
      </c>
      <c r="Q330">
        <v>12.8088</v>
      </c>
      <c r="R330">
        <v>36.197143316999998</v>
      </c>
      <c r="S330">
        <v>1005.28669296977</v>
      </c>
    </row>
    <row r="331" spans="1:19" ht="15" x14ac:dyDescent="0.25">
      <c r="A331" t="s">
        <v>504</v>
      </c>
      <c r="B331">
        <v>2647.054529</v>
      </c>
      <c r="C331">
        <v>361.42210399999999</v>
      </c>
      <c r="D331">
        <v>13.705202</v>
      </c>
      <c r="E331">
        <v>40.261288999999998</v>
      </c>
      <c r="F331">
        <v>154.66070400000001</v>
      </c>
      <c r="G331">
        <v>13.885557</v>
      </c>
      <c r="H331">
        <v>4</v>
      </c>
      <c r="I331">
        <v>8.8550299999999993</v>
      </c>
      <c r="J331">
        <v>32.319670000000002</v>
      </c>
      <c r="K331">
        <v>10.5749249003869</v>
      </c>
      <c r="L331">
        <v>3.9827317012000001</v>
      </c>
      <c r="M331">
        <v>11.6999305834</v>
      </c>
      <c r="N331">
        <v>114.04680312959999</v>
      </c>
      <c r="O331">
        <v>24.5996527812</v>
      </c>
      <c r="P331">
        <v>9.4572000000000003</v>
      </c>
      <c r="Q331">
        <v>28.355577065999999</v>
      </c>
      <c r="R331">
        <v>152.56500223500001</v>
      </c>
      <c r="S331">
        <v>3002.3363513967902</v>
      </c>
    </row>
    <row r="332" spans="1:19" ht="15" x14ac:dyDescent="0.25">
      <c r="A332" t="s">
        <v>505</v>
      </c>
      <c r="B332">
        <v>2546.9219779999999</v>
      </c>
      <c r="C332">
        <v>174.08504500000001</v>
      </c>
      <c r="D332">
        <v>4.7573100000000004</v>
      </c>
      <c r="E332">
        <v>35.920113000000001</v>
      </c>
      <c r="F332">
        <v>167.43558400000001</v>
      </c>
      <c r="G332">
        <v>25.406433</v>
      </c>
      <c r="H332">
        <v>1.298246</v>
      </c>
      <c r="I332">
        <v>6.1240880000000004</v>
      </c>
      <c r="J332">
        <v>27.12744</v>
      </c>
      <c r="K332">
        <v>2.57833281157848</v>
      </c>
      <c r="L332">
        <v>1.3824742860000001</v>
      </c>
      <c r="M332">
        <v>10.438384837799999</v>
      </c>
      <c r="N332">
        <v>123.4669996416</v>
      </c>
      <c r="O332">
        <v>45.010036702800001</v>
      </c>
      <c r="P332">
        <v>3.0694430177999998</v>
      </c>
      <c r="Q332">
        <v>19.6105545936</v>
      </c>
      <c r="R332">
        <v>128.05508051999999</v>
      </c>
      <c r="S332">
        <v>2880.5332844111799</v>
      </c>
    </row>
    <row r="333" spans="1:19" ht="15" x14ac:dyDescent="0.25">
      <c r="A333" t="s">
        <v>506</v>
      </c>
      <c r="B333">
        <v>2026.350189</v>
      </c>
      <c r="C333">
        <v>258.733632</v>
      </c>
      <c r="D333">
        <v>10.097701000000001</v>
      </c>
      <c r="E333">
        <v>33.977010999999997</v>
      </c>
      <c r="F333">
        <v>152.591556</v>
      </c>
      <c r="G333">
        <v>15.050255999999999</v>
      </c>
      <c r="H333">
        <v>2</v>
      </c>
      <c r="I333">
        <v>5.5</v>
      </c>
      <c r="J333">
        <v>22.62</v>
      </c>
      <c r="K333">
        <v>7.0967483322017104</v>
      </c>
      <c r="L333">
        <v>2.9343919106</v>
      </c>
      <c r="M333">
        <v>9.8737193966000003</v>
      </c>
      <c r="N333">
        <v>112.5210133944</v>
      </c>
      <c r="O333">
        <v>26.6630335296</v>
      </c>
      <c r="P333">
        <v>4.7286000000000001</v>
      </c>
      <c r="Q333">
        <v>17.612100000000002</v>
      </c>
      <c r="R333">
        <v>106.77771</v>
      </c>
      <c r="S333">
        <v>2314.5575055633999</v>
      </c>
    </row>
    <row r="334" spans="1:19" ht="15" x14ac:dyDescent="0.25">
      <c r="A334" t="s">
        <v>507</v>
      </c>
      <c r="B334">
        <v>7656.0909039999297</v>
      </c>
      <c r="C334">
        <v>860.68810900000096</v>
      </c>
      <c r="D334">
        <v>111.873529</v>
      </c>
      <c r="E334">
        <v>189.526185</v>
      </c>
      <c r="F334">
        <v>738.486682000001</v>
      </c>
      <c r="G334">
        <v>66.162655999999998</v>
      </c>
      <c r="H334">
        <v>2</v>
      </c>
      <c r="I334">
        <v>82.526500999999996</v>
      </c>
      <c r="J334">
        <v>155.404741</v>
      </c>
      <c r="K334">
        <v>21.1100204767476</v>
      </c>
      <c r="L334">
        <v>32.510447527400103</v>
      </c>
      <c r="M334">
        <v>55.0763093609999</v>
      </c>
      <c r="N334">
        <v>544.56007930679505</v>
      </c>
      <c r="O334">
        <v>117.21376136959999</v>
      </c>
      <c r="P334">
        <v>4.7286000000000001</v>
      </c>
      <c r="Q334">
        <v>264.26636150220003</v>
      </c>
      <c r="R334">
        <v>733.58807989050104</v>
      </c>
      <c r="S334">
        <v>9429.1445634341799</v>
      </c>
    </row>
    <row r="335" spans="1:19" ht="15" x14ac:dyDescent="0.25">
      <c r="A335" t="s">
        <v>508</v>
      </c>
      <c r="B335">
        <v>556.66104499999994</v>
      </c>
      <c r="C335">
        <v>112.011127</v>
      </c>
      <c r="D335">
        <v>0.92141799999999996</v>
      </c>
      <c r="E335">
        <v>16.600211000000002</v>
      </c>
      <c r="F335">
        <v>43.131607000000002</v>
      </c>
      <c r="G335">
        <v>4.7417360000000004</v>
      </c>
      <c r="H335">
        <v>1</v>
      </c>
      <c r="I335">
        <v>4</v>
      </c>
      <c r="J335">
        <v>4.5600560000000003</v>
      </c>
      <c r="K335">
        <v>4.8951923453590798</v>
      </c>
      <c r="L335">
        <v>0.26776407079999998</v>
      </c>
      <c r="M335">
        <v>4.8240213165999997</v>
      </c>
      <c r="N335">
        <v>31.805247001800002</v>
      </c>
      <c r="O335">
        <v>8.4004594976</v>
      </c>
      <c r="P335">
        <v>2.3643000000000001</v>
      </c>
      <c r="Q335">
        <v>12.8088</v>
      </c>
      <c r="R335">
        <v>21.525744348</v>
      </c>
      <c r="S335">
        <v>643.55257358015899</v>
      </c>
    </row>
    <row r="336" spans="1:19" ht="15" x14ac:dyDescent="0.25">
      <c r="A336" t="s">
        <v>509</v>
      </c>
      <c r="B336">
        <v>1295.226756</v>
      </c>
      <c r="C336">
        <v>355.81473699999998</v>
      </c>
      <c r="D336">
        <v>0</v>
      </c>
      <c r="E336">
        <v>39.804000000000002</v>
      </c>
      <c r="F336">
        <v>108.324853</v>
      </c>
      <c r="G336">
        <v>14.175026000000001</v>
      </c>
      <c r="H336">
        <v>0</v>
      </c>
      <c r="I336">
        <v>3.926698</v>
      </c>
      <c r="J336">
        <v>13.796571999999999</v>
      </c>
      <c r="K336">
        <v>21.326681432454102</v>
      </c>
      <c r="L336">
        <v>0</v>
      </c>
      <c r="M336">
        <v>11.5670424</v>
      </c>
      <c r="N336">
        <v>79.878746602199996</v>
      </c>
      <c r="O336">
        <v>25.112476061599999</v>
      </c>
      <c r="P336">
        <v>0</v>
      </c>
      <c r="Q336">
        <v>12.5740723356</v>
      </c>
      <c r="R336">
        <v>65.126718126</v>
      </c>
      <c r="S336">
        <v>1510.8124929578501</v>
      </c>
    </row>
    <row r="337" spans="1:19" ht="15" x14ac:dyDescent="0.25">
      <c r="A337" t="s">
        <v>510</v>
      </c>
      <c r="B337">
        <v>2557.1435919999999</v>
      </c>
      <c r="C337">
        <v>343.80623600000001</v>
      </c>
      <c r="D337">
        <v>40.206622000000003</v>
      </c>
      <c r="E337">
        <v>52.990150999999997</v>
      </c>
      <c r="F337">
        <v>171.165018</v>
      </c>
      <c r="G337">
        <v>13.714119999999999</v>
      </c>
      <c r="H337">
        <v>0</v>
      </c>
      <c r="I337">
        <v>16.859591000000002</v>
      </c>
      <c r="J337">
        <v>38.301383000000001</v>
      </c>
      <c r="K337">
        <v>10.069991809229901</v>
      </c>
      <c r="L337">
        <v>11.684044353199999</v>
      </c>
      <c r="M337">
        <v>15.3989378806</v>
      </c>
      <c r="N337">
        <v>126.2170842732</v>
      </c>
      <c r="O337">
        <v>24.295934991999999</v>
      </c>
      <c r="P337">
        <v>0</v>
      </c>
      <c r="Q337">
        <v>53.987782300200003</v>
      </c>
      <c r="R337">
        <v>180.80167845150001</v>
      </c>
      <c r="S337">
        <v>2979.5990460599301</v>
      </c>
    </row>
    <row r="338" spans="1:19" ht="15" x14ac:dyDescent="0.25">
      <c r="A338" t="s">
        <v>511</v>
      </c>
      <c r="B338">
        <v>1523.174767</v>
      </c>
      <c r="C338">
        <v>1250.2147199999999</v>
      </c>
      <c r="D338">
        <v>4.7184189999999999</v>
      </c>
      <c r="E338">
        <v>52.338273000000001</v>
      </c>
      <c r="F338">
        <v>143.10174599999999</v>
      </c>
      <c r="G338">
        <v>8.0539950000000005</v>
      </c>
      <c r="H338">
        <v>1</v>
      </c>
      <c r="I338">
        <v>9.7187160000000006</v>
      </c>
      <c r="J338">
        <v>21.451791</v>
      </c>
      <c r="K338">
        <v>218.657157128948</v>
      </c>
      <c r="L338">
        <v>1.3711725614000001</v>
      </c>
      <c r="M338">
        <v>15.209502133799999</v>
      </c>
      <c r="N338">
        <v>105.5232275004</v>
      </c>
      <c r="O338">
        <v>14.268457542</v>
      </c>
      <c r="P338">
        <v>2.3643000000000001</v>
      </c>
      <c r="Q338">
        <v>31.1212723752</v>
      </c>
      <c r="R338">
        <v>101.26317941550001</v>
      </c>
      <c r="S338">
        <v>2012.95303565725</v>
      </c>
    </row>
    <row r="339" spans="1:19" ht="15" x14ac:dyDescent="0.25">
      <c r="A339" t="s">
        <v>512</v>
      </c>
      <c r="B339">
        <v>1234.138535</v>
      </c>
      <c r="C339">
        <v>580.64620200000002</v>
      </c>
      <c r="D339">
        <v>78.206230000000005</v>
      </c>
      <c r="E339">
        <v>21.958083999999999</v>
      </c>
      <c r="F339">
        <v>134.721079</v>
      </c>
      <c r="G339">
        <v>14.300084</v>
      </c>
      <c r="H339">
        <v>0</v>
      </c>
      <c r="I339">
        <v>9.3859650000000006</v>
      </c>
      <c r="J339">
        <v>23.280846</v>
      </c>
      <c r="K339">
        <v>58.487682836853303</v>
      </c>
      <c r="L339">
        <v>22.726730438000001</v>
      </c>
      <c r="M339">
        <v>6.3810192103999999</v>
      </c>
      <c r="N339">
        <v>99.3433236545998</v>
      </c>
      <c r="O339">
        <v>25.3340288144</v>
      </c>
      <c r="P339">
        <v>0</v>
      </c>
      <c r="Q339">
        <v>30.055737123</v>
      </c>
      <c r="R339">
        <v>109.897233543</v>
      </c>
      <c r="S339">
        <v>1586.3642906202499</v>
      </c>
    </row>
    <row r="340" spans="1:19" ht="15" x14ac:dyDescent="0.25">
      <c r="A340" t="s">
        <v>513</v>
      </c>
      <c r="B340">
        <v>6951.3646100000096</v>
      </c>
      <c r="C340">
        <v>808.18348900000001</v>
      </c>
      <c r="D340">
        <v>53.105505000000001</v>
      </c>
      <c r="E340">
        <v>101.06005500000001</v>
      </c>
      <c r="F340">
        <v>392.12921299999999</v>
      </c>
      <c r="G340">
        <v>31.963792000000002</v>
      </c>
      <c r="H340">
        <v>1.6607149999999999</v>
      </c>
      <c r="I340">
        <v>28.078120999999999</v>
      </c>
      <c r="J340">
        <v>104.36964999999999</v>
      </c>
      <c r="K340">
        <v>20.221961364419901</v>
      </c>
      <c r="L340">
        <v>15.432459753</v>
      </c>
      <c r="M340">
        <v>29.368051983000001</v>
      </c>
      <c r="N340">
        <v>289.15608166620001</v>
      </c>
      <c r="O340">
        <v>56.627053907200001</v>
      </c>
      <c r="P340">
        <v>3.9264284745000002</v>
      </c>
      <c r="Q340">
        <v>89.911759066200005</v>
      </c>
      <c r="R340">
        <v>492.67693282500102</v>
      </c>
      <c r="S340">
        <v>7948.6853390395299</v>
      </c>
    </row>
    <row r="341" spans="1:19" ht="15" x14ac:dyDescent="0.25">
      <c r="A341" t="s">
        <v>514</v>
      </c>
      <c r="B341">
        <v>7976.0509709997996</v>
      </c>
      <c r="C341">
        <v>5714.28363299989</v>
      </c>
      <c r="D341">
        <v>393.386078</v>
      </c>
      <c r="E341">
        <v>136.349842</v>
      </c>
      <c r="F341">
        <v>942.73383200000205</v>
      </c>
      <c r="G341">
        <v>104.912924</v>
      </c>
      <c r="H341">
        <v>11</v>
      </c>
      <c r="I341">
        <v>49.471820000000001</v>
      </c>
      <c r="J341">
        <v>126.2637</v>
      </c>
      <c r="K341">
        <v>877.56586649488895</v>
      </c>
      <c r="L341">
        <v>114.3179942668</v>
      </c>
      <c r="M341">
        <v>39.623264085199999</v>
      </c>
      <c r="N341">
        <v>695.17192771679402</v>
      </c>
      <c r="O341">
        <v>185.8637361584</v>
      </c>
      <c r="P341">
        <v>26.007300000000001</v>
      </c>
      <c r="Q341">
        <v>158.418662004</v>
      </c>
      <c r="R341">
        <v>596.02779585000098</v>
      </c>
      <c r="S341">
        <v>10669.0475175759</v>
      </c>
    </row>
    <row r="342" spans="1:19" ht="15" x14ac:dyDescent="0.25">
      <c r="A342" t="s">
        <v>515</v>
      </c>
      <c r="B342">
        <v>7398.2121689999904</v>
      </c>
      <c r="C342">
        <v>1670.9113930000001</v>
      </c>
      <c r="D342">
        <v>81.766553999999999</v>
      </c>
      <c r="E342">
        <v>106.03909400000001</v>
      </c>
      <c r="F342">
        <v>766.31392200000005</v>
      </c>
      <c r="G342">
        <v>80.097960999999998</v>
      </c>
      <c r="H342">
        <v>9.8461540000000003</v>
      </c>
      <c r="I342">
        <v>95.865871999999996</v>
      </c>
      <c r="J342">
        <v>110.195179</v>
      </c>
      <c r="K342">
        <v>81.905391010225102</v>
      </c>
      <c r="L342">
        <v>23.761360592399999</v>
      </c>
      <c r="M342">
        <v>30.814960716400002</v>
      </c>
      <c r="N342">
        <v>565.079886082793</v>
      </c>
      <c r="O342">
        <v>141.9015477076</v>
      </c>
      <c r="P342">
        <v>23.279261902199998</v>
      </c>
      <c r="Q342">
        <v>306.9816953184</v>
      </c>
      <c r="R342">
        <v>520.17634246950001</v>
      </c>
      <c r="S342">
        <v>9092.1126147995092</v>
      </c>
    </row>
    <row r="343" spans="1:19" ht="15" x14ac:dyDescent="0.25">
      <c r="A343" t="s">
        <v>516</v>
      </c>
      <c r="B343">
        <v>3832.8113280000298</v>
      </c>
      <c r="C343">
        <v>1262.6891869999999</v>
      </c>
      <c r="D343">
        <v>15.595252</v>
      </c>
      <c r="E343">
        <v>62.582247000000002</v>
      </c>
      <c r="F343">
        <v>361.61432500000001</v>
      </c>
      <c r="G343">
        <v>24.461065999999999</v>
      </c>
      <c r="H343">
        <v>3.816891</v>
      </c>
      <c r="I343">
        <v>26.375226999999999</v>
      </c>
      <c r="J343">
        <v>46.375076</v>
      </c>
      <c r="K343">
        <v>89.506038083316099</v>
      </c>
      <c r="L343">
        <v>4.5319802312000004</v>
      </c>
      <c r="M343">
        <v>18.186400978199998</v>
      </c>
      <c r="N343">
        <v>266.65440325499998</v>
      </c>
      <c r="O343">
        <v>43.335224525599997</v>
      </c>
      <c r="P343">
        <v>9.0242753912999998</v>
      </c>
      <c r="Q343">
        <v>84.458751899399999</v>
      </c>
      <c r="R343">
        <v>218.913546258</v>
      </c>
      <c r="S343">
        <v>4567.42194862204</v>
      </c>
    </row>
    <row r="344" spans="1:19" ht="15" x14ac:dyDescent="0.25">
      <c r="A344" t="s">
        <v>517</v>
      </c>
      <c r="B344">
        <v>2093.4910770000001</v>
      </c>
      <c r="C344">
        <v>589.72517000000005</v>
      </c>
      <c r="D344">
        <v>2.9306809999999999</v>
      </c>
      <c r="E344">
        <v>65.705014000000006</v>
      </c>
      <c r="F344">
        <v>217.18775600000001</v>
      </c>
      <c r="G344">
        <v>25.592642000000001</v>
      </c>
      <c r="H344">
        <v>1.653543</v>
      </c>
      <c r="I344">
        <v>19.470566999999999</v>
      </c>
      <c r="J344">
        <v>30.627479000000001</v>
      </c>
      <c r="K344">
        <v>35.787836649181898</v>
      </c>
      <c r="L344">
        <v>0.85165589860000002</v>
      </c>
      <c r="M344">
        <v>19.093877068400001</v>
      </c>
      <c r="N344">
        <v>160.1542512744</v>
      </c>
      <c r="O344">
        <v>45.339924567200001</v>
      </c>
      <c r="P344">
        <v>3.9094717149</v>
      </c>
      <c r="Q344">
        <v>62.348649647400002</v>
      </c>
      <c r="R344">
        <v>144.57701461950001</v>
      </c>
      <c r="S344">
        <v>2565.5537584395902</v>
      </c>
    </row>
    <row r="345" spans="1:19" ht="15" x14ac:dyDescent="0.25">
      <c r="A345" t="s">
        <v>518</v>
      </c>
      <c r="B345">
        <v>531.81525399999998</v>
      </c>
      <c r="C345">
        <v>204.288589</v>
      </c>
      <c r="D345">
        <v>2</v>
      </c>
      <c r="E345">
        <v>7.4055049999999998</v>
      </c>
      <c r="F345">
        <v>36.764212999999998</v>
      </c>
      <c r="G345">
        <v>0</v>
      </c>
      <c r="H345">
        <v>0</v>
      </c>
      <c r="I345">
        <v>0</v>
      </c>
      <c r="J345">
        <v>3</v>
      </c>
      <c r="K345">
        <v>16.371424652684802</v>
      </c>
      <c r="L345">
        <v>0.58120000000000005</v>
      </c>
      <c r="M345">
        <v>2.1520397529999999</v>
      </c>
      <c r="N345">
        <v>27.1099306662</v>
      </c>
      <c r="O345">
        <v>0</v>
      </c>
      <c r="P345">
        <v>0</v>
      </c>
      <c r="Q345">
        <v>0</v>
      </c>
      <c r="R345">
        <v>14.1615</v>
      </c>
      <c r="S345">
        <v>592.19134907188504</v>
      </c>
    </row>
    <row r="346" spans="1:19" ht="15" x14ac:dyDescent="0.25">
      <c r="A346" t="s">
        <v>519</v>
      </c>
      <c r="B346">
        <v>535.63623800000005</v>
      </c>
      <c r="C346">
        <v>116.32457599999999</v>
      </c>
      <c r="D346">
        <v>0</v>
      </c>
      <c r="E346">
        <v>10.236582</v>
      </c>
      <c r="F346">
        <v>49.972434</v>
      </c>
      <c r="G346">
        <v>2</v>
      </c>
      <c r="H346">
        <v>0</v>
      </c>
      <c r="I346">
        <v>1</v>
      </c>
      <c r="J346">
        <v>5.696142</v>
      </c>
      <c r="K346">
        <v>5.3088986379223604</v>
      </c>
      <c r="L346">
        <v>0</v>
      </c>
      <c r="M346">
        <v>2.9747507292000002</v>
      </c>
      <c r="N346">
        <v>36.849672831600003</v>
      </c>
      <c r="O346">
        <v>3.5432000000000001</v>
      </c>
      <c r="P346">
        <v>0</v>
      </c>
      <c r="Q346">
        <v>3.2021999999999999</v>
      </c>
      <c r="R346">
        <v>26.888638311000001</v>
      </c>
      <c r="S346">
        <v>614.40359850972197</v>
      </c>
    </row>
    <row r="347" spans="1:19" ht="15" x14ac:dyDescent="0.25">
      <c r="A347" t="s">
        <v>520</v>
      </c>
      <c r="B347">
        <v>500.25921699999998</v>
      </c>
      <c r="C347">
        <v>174.96116499999999</v>
      </c>
      <c r="D347">
        <v>0</v>
      </c>
      <c r="E347">
        <v>4</v>
      </c>
      <c r="F347">
        <v>60.499980999999998</v>
      </c>
      <c r="G347">
        <v>6.1663870000000003</v>
      </c>
      <c r="H347">
        <v>0</v>
      </c>
      <c r="I347">
        <v>5</v>
      </c>
      <c r="J347">
        <v>7</v>
      </c>
      <c r="K347">
        <v>13.2320825693764</v>
      </c>
      <c r="L347">
        <v>0</v>
      </c>
      <c r="M347">
        <v>1.1624000000000001</v>
      </c>
      <c r="N347">
        <v>44.612685989399999</v>
      </c>
      <c r="O347">
        <v>10.9243712092</v>
      </c>
      <c r="P347">
        <v>0</v>
      </c>
      <c r="Q347">
        <v>16.010999999999999</v>
      </c>
      <c r="R347">
        <v>33.043500000000002</v>
      </c>
      <c r="S347">
        <v>619.245256767976</v>
      </c>
    </row>
    <row r="348" spans="1:19" ht="15" x14ac:dyDescent="0.25">
      <c r="A348" t="s">
        <v>521</v>
      </c>
      <c r="B348">
        <v>1489.9330580000001</v>
      </c>
      <c r="C348">
        <v>233.029808</v>
      </c>
      <c r="D348">
        <v>6.9069760000000002</v>
      </c>
      <c r="E348">
        <v>33.436047000000002</v>
      </c>
      <c r="F348">
        <v>76.697457</v>
      </c>
      <c r="G348">
        <v>3</v>
      </c>
      <c r="H348">
        <v>0</v>
      </c>
      <c r="I348">
        <v>6</v>
      </c>
      <c r="J348">
        <v>11.007180999999999</v>
      </c>
      <c r="K348">
        <v>7.62675022901393</v>
      </c>
      <c r="L348">
        <v>2.0071672255999999</v>
      </c>
      <c r="M348">
        <v>9.7165152581999994</v>
      </c>
      <c r="N348">
        <v>56.556704791800001</v>
      </c>
      <c r="O348">
        <v>5.3148</v>
      </c>
      <c r="P348">
        <v>0</v>
      </c>
      <c r="Q348">
        <v>19.213200000000001</v>
      </c>
      <c r="R348">
        <v>51.959397910500002</v>
      </c>
      <c r="S348">
        <v>1642.32759341511</v>
      </c>
    </row>
    <row r="349" spans="1:19" ht="15" x14ac:dyDescent="0.25">
      <c r="A349" t="s">
        <v>522</v>
      </c>
      <c r="B349">
        <v>628.27857800000004</v>
      </c>
      <c r="C349">
        <v>148.782061</v>
      </c>
      <c r="D349">
        <v>9.6780659999999994</v>
      </c>
      <c r="E349">
        <v>12.73917</v>
      </c>
      <c r="F349">
        <v>46.425421999999998</v>
      </c>
      <c r="G349">
        <v>4.6402599999999996</v>
      </c>
      <c r="H349">
        <v>0</v>
      </c>
      <c r="I349">
        <v>3.776065</v>
      </c>
      <c r="J349">
        <v>6</v>
      </c>
      <c r="K349">
        <v>7.4258592535968004</v>
      </c>
      <c r="L349">
        <v>2.8124459796000001</v>
      </c>
      <c r="M349">
        <v>3.702002802</v>
      </c>
      <c r="N349">
        <v>34.234106182799998</v>
      </c>
      <c r="O349">
        <v>8.2206846159999998</v>
      </c>
      <c r="P349">
        <v>0</v>
      </c>
      <c r="Q349">
        <v>12.091715343000001</v>
      </c>
      <c r="R349">
        <v>28.323</v>
      </c>
      <c r="S349">
        <v>725.08839217699699</v>
      </c>
    </row>
    <row r="350" spans="1:19" ht="15" x14ac:dyDescent="0.25">
      <c r="A350" t="s">
        <v>523</v>
      </c>
      <c r="B350">
        <v>1000.796529</v>
      </c>
      <c r="C350">
        <v>70.379519999999999</v>
      </c>
      <c r="D350">
        <v>10.318327999999999</v>
      </c>
      <c r="E350">
        <v>23.962486999999999</v>
      </c>
      <c r="F350">
        <v>57.777219000000002</v>
      </c>
      <c r="G350">
        <v>2.1560649999999999</v>
      </c>
      <c r="H350">
        <v>0</v>
      </c>
      <c r="I350">
        <v>5</v>
      </c>
      <c r="J350">
        <v>14.584555</v>
      </c>
      <c r="K350">
        <v>1.0249963665839099</v>
      </c>
      <c r="L350">
        <v>2.9985061167999998</v>
      </c>
      <c r="M350">
        <v>6.9634987221999998</v>
      </c>
      <c r="N350">
        <v>42.604921290599997</v>
      </c>
      <c r="O350">
        <v>3.8196847539999998</v>
      </c>
      <c r="P350">
        <v>0</v>
      </c>
      <c r="Q350">
        <v>16.010999999999999</v>
      </c>
      <c r="R350">
        <v>68.846391877499997</v>
      </c>
      <c r="S350">
        <v>1143.06552812768</v>
      </c>
    </row>
    <row r="351" spans="1:19" ht="15" x14ac:dyDescent="0.25">
      <c r="A351" t="s">
        <v>524</v>
      </c>
      <c r="B351">
        <v>149.68656200000001</v>
      </c>
      <c r="C351">
        <v>55.277450999999999</v>
      </c>
      <c r="D351">
        <v>0</v>
      </c>
      <c r="E351">
        <v>2</v>
      </c>
      <c r="F351">
        <v>18</v>
      </c>
      <c r="G351">
        <v>0</v>
      </c>
      <c r="H351">
        <v>0</v>
      </c>
      <c r="I351">
        <v>1</v>
      </c>
      <c r="J351">
        <v>0</v>
      </c>
      <c r="K351">
        <v>4.2173646401991496</v>
      </c>
      <c r="L351">
        <v>0</v>
      </c>
      <c r="M351">
        <v>0.58120000000000005</v>
      </c>
      <c r="N351">
        <v>13.273199999999999</v>
      </c>
      <c r="O351">
        <v>0</v>
      </c>
      <c r="P351">
        <v>0</v>
      </c>
      <c r="Q351">
        <v>3.2021999999999999</v>
      </c>
      <c r="R351">
        <v>0</v>
      </c>
      <c r="S351">
        <v>170.96052664019899</v>
      </c>
    </row>
    <row r="352" spans="1:19" ht="15" x14ac:dyDescent="0.25">
      <c r="A352" t="s">
        <v>525</v>
      </c>
      <c r="B352">
        <v>372.17037599999998</v>
      </c>
      <c r="C352">
        <v>104.354153</v>
      </c>
      <c r="D352">
        <v>0</v>
      </c>
      <c r="E352">
        <v>6</v>
      </c>
      <c r="F352">
        <v>23.703757</v>
      </c>
      <c r="G352">
        <v>2</v>
      </c>
      <c r="H352">
        <v>0</v>
      </c>
      <c r="I352">
        <v>0</v>
      </c>
      <c r="J352">
        <v>2</v>
      </c>
      <c r="K352">
        <v>6.1030586800231399</v>
      </c>
      <c r="L352">
        <v>0</v>
      </c>
      <c r="M352">
        <v>1.7436</v>
      </c>
      <c r="N352">
        <v>17.479150411799999</v>
      </c>
      <c r="O352">
        <v>3.5432000000000001</v>
      </c>
      <c r="P352">
        <v>0</v>
      </c>
      <c r="Q352">
        <v>0</v>
      </c>
      <c r="R352">
        <v>9.4410000000000007</v>
      </c>
      <c r="S352">
        <v>410.480385091823</v>
      </c>
    </row>
    <row r="353" spans="1:19" ht="15" x14ac:dyDescent="0.25">
      <c r="A353" t="s">
        <v>526</v>
      </c>
      <c r="B353">
        <v>490.89584000000002</v>
      </c>
      <c r="C353">
        <v>188.79324700000001</v>
      </c>
      <c r="D353">
        <v>0</v>
      </c>
      <c r="E353">
        <v>5.706842</v>
      </c>
      <c r="F353">
        <v>38.507562999999998</v>
      </c>
      <c r="G353">
        <v>1</v>
      </c>
      <c r="H353">
        <v>0</v>
      </c>
      <c r="I353">
        <v>1</v>
      </c>
      <c r="J353">
        <v>7</v>
      </c>
      <c r="K353">
        <v>15.1596108373072</v>
      </c>
      <c r="L353">
        <v>0</v>
      </c>
      <c r="M353">
        <v>1.6584082851999999</v>
      </c>
      <c r="N353">
        <v>28.3954769562</v>
      </c>
      <c r="O353">
        <v>1.7716000000000001</v>
      </c>
      <c r="P353">
        <v>0</v>
      </c>
      <c r="Q353">
        <v>3.2021999999999999</v>
      </c>
      <c r="R353">
        <v>33.043500000000002</v>
      </c>
      <c r="S353">
        <v>574.12663607870695</v>
      </c>
    </row>
    <row r="354" spans="1:19" ht="15" x14ac:dyDescent="0.25">
      <c r="A354" t="s">
        <v>527</v>
      </c>
      <c r="B354">
        <v>979.22107100000005</v>
      </c>
      <c r="C354">
        <v>264.383377</v>
      </c>
      <c r="D354">
        <v>0.274648</v>
      </c>
      <c r="E354">
        <v>15.246479000000001</v>
      </c>
      <c r="F354">
        <v>104.47268699999999</v>
      </c>
      <c r="G354">
        <v>9.0022219999999997</v>
      </c>
      <c r="H354">
        <v>1</v>
      </c>
      <c r="I354">
        <v>9</v>
      </c>
      <c r="J354">
        <v>8</v>
      </c>
      <c r="K354">
        <v>15.3637085768476</v>
      </c>
      <c r="L354">
        <v>7.9812708800000007E-2</v>
      </c>
      <c r="M354">
        <v>4.4306267974000004</v>
      </c>
      <c r="N354">
        <v>77.038159393800001</v>
      </c>
      <c r="O354">
        <v>15.9483364952</v>
      </c>
      <c r="P354">
        <v>2.3643000000000001</v>
      </c>
      <c r="Q354">
        <v>28.819800000000001</v>
      </c>
      <c r="R354">
        <v>37.764000000000003</v>
      </c>
      <c r="S354">
        <v>1161.02981497205</v>
      </c>
    </row>
    <row r="355" spans="1:19" ht="15" x14ac:dyDescent="0.25">
      <c r="A355" t="s">
        <v>528</v>
      </c>
      <c r="B355">
        <v>382.09622300000098</v>
      </c>
      <c r="C355">
        <v>213.729015</v>
      </c>
      <c r="D355">
        <v>4</v>
      </c>
      <c r="E355">
        <v>4.0617279999999996</v>
      </c>
      <c r="F355">
        <v>85.211872999999997</v>
      </c>
      <c r="G355">
        <v>1</v>
      </c>
      <c r="H355">
        <v>2</v>
      </c>
      <c r="I355">
        <v>1.6803840000000001</v>
      </c>
      <c r="J355">
        <v>5</v>
      </c>
      <c r="K355">
        <v>25.8178533317943</v>
      </c>
      <c r="L355">
        <v>1.1624000000000001</v>
      </c>
      <c r="M355">
        <v>1.1803381568</v>
      </c>
      <c r="N355">
        <v>62.835235150199999</v>
      </c>
      <c r="O355">
        <v>1.7716000000000001</v>
      </c>
      <c r="P355">
        <v>4.7286000000000001</v>
      </c>
      <c r="Q355">
        <v>5.3809256447999996</v>
      </c>
      <c r="R355">
        <v>23.602499999999999</v>
      </c>
      <c r="S355">
        <v>508.57567528359499</v>
      </c>
    </row>
    <row r="356" spans="1:19" ht="15" x14ac:dyDescent="0.25">
      <c r="A356" t="s">
        <v>529</v>
      </c>
      <c r="B356">
        <v>473.88504</v>
      </c>
      <c r="C356">
        <v>228.73594199999999</v>
      </c>
      <c r="D356">
        <v>0</v>
      </c>
      <c r="E356">
        <v>34.554876999999998</v>
      </c>
      <c r="F356">
        <v>52.589930000000003</v>
      </c>
      <c r="G356">
        <v>1</v>
      </c>
      <c r="H356">
        <v>0</v>
      </c>
      <c r="I356">
        <v>0</v>
      </c>
      <c r="J356">
        <v>1</v>
      </c>
      <c r="K356">
        <v>22.9096422974139</v>
      </c>
      <c r="L356">
        <v>0</v>
      </c>
      <c r="M356">
        <v>10.041647256199999</v>
      </c>
      <c r="N356">
        <v>38.779814381999998</v>
      </c>
      <c r="O356">
        <v>1.7716000000000001</v>
      </c>
      <c r="P356">
        <v>0</v>
      </c>
      <c r="Q356">
        <v>0</v>
      </c>
      <c r="R356">
        <v>4.7205000000000004</v>
      </c>
      <c r="S356">
        <v>552.10824393561404</v>
      </c>
    </row>
    <row r="357" spans="1:19" ht="15" x14ac:dyDescent="0.25">
      <c r="A357" t="s">
        <v>530</v>
      </c>
      <c r="B357">
        <v>418.52072199999998</v>
      </c>
      <c r="C357">
        <v>92.500373999999994</v>
      </c>
      <c r="D357">
        <v>4.2471009999999998</v>
      </c>
      <c r="E357">
        <v>8</v>
      </c>
      <c r="F357">
        <v>44.095568999999998</v>
      </c>
      <c r="G357">
        <v>4.5177209999999999</v>
      </c>
      <c r="H357">
        <v>0</v>
      </c>
      <c r="I357">
        <v>1</v>
      </c>
      <c r="J357">
        <v>4.9938149999999997</v>
      </c>
      <c r="K357">
        <v>4.5887608256479799</v>
      </c>
      <c r="L357">
        <v>1.2342075506000001</v>
      </c>
      <c r="M357">
        <v>2.3248000000000002</v>
      </c>
      <c r="N357">
        <v>32.516072580600003</v>
      </c>
      <c r="O357">
        <v>8.0035945236000003</v>
      </c>
      <c r="P357">
        <v>0</v>
      </c>
      <c r="Q357">
        <v>3.2021999999999999</v>
      </c>
      <c r="R357">
        <v>23.573303707499999</v>
      </c>
      <c r="S357">
        <v>493.96366118794799</v>
      </c>
    </row>
    <row r="358" spans="1:19" ht="15" x14ac:dyDescent="0.25">
      <c r="A358" t="s">
        <v>531</v>
      </c>
      <c r="B358">
        <v>970.46895800000004</v>
      </c>
      <c r="C358">
        <v>196.70073300000001</v>
      </c>
      <c r="D358">
        <v>0.83772599999999997</v>
      </c>
      <c r="E358">
        <v>17</v>
      </c>
      <c r="F358">
        <v>95.905878000000001</v>
      </c>
      <c r="G358">
        <v>19.575127999999999</v>
      </c>
      <c r="H358">
        <v>0</v>
      </c>
      <c r="I358">
        <v>9.8497459999999997</v>
      </c>
      <c r="J358">
        <v>15.778954000000001</v>
      </c>
      <c r="K358">
        <v>8.7993842284260797</v>
      </c>
      <c r="L358">
        <v>0.24344317560000001</v>
      </c>
      <c r="M358">
        <v>4.9401999999999999</v>
      </c>
      <c r="N358">
        <v>70.720994437200005</v>
      </c>
      <c r="O358">
        <v>34.6792967648</v>
      </c>
      <c r="P358">
        <v>0</v>
      </c>
      <c r="Q358">
        <v>31.540856641200001</v>
      </c>
      <c r="R358">
        <v>74.484552356999998</v>
      </c>
      <c r="S358">
        <v>1195.87768560423</v>
      </c>
    </row>
    <row r="359" spans="1:19" ht="15" x14ac:dyDescent="0.25">
      <c r="A359" t="s">
        <v>532</v>
      </c>
      <c r="B359">
        <v>806.03319399999896</v>
      </c>
      <c r="C359">
        <v>187.96078700000001</v>
      </c>
      <c r="D359">
        <v>0.89</v>
      </c>
      <c r="E359">
        <v>17.566953999999999</v>
      </c>
      <c r="F359">
        <v>93.473758000000004</v>
      </c>
      <c r="G359">
        <v>1.309124</v>
      </c>
      <c r="H359">
        <v>0</v>
      </c>
      <c r="I359">
        <v>3</v>
      </c>
      <c r="J359">
        <v>2.89</v>
      </c>
      <c r="K359">
        <v>9.1185095006060397</v>
      </c>
      <c r="L359">
        <v>0.25863399999999998</v>
      </c>
      <c r="M359">
        <v>5.1049568324000001</v>
      </c>
      <c r="N359">
        <v>68.927549149200004</v>
      </c>
      <c r="O359">
        <v>2.3192440784000001</v>
      </c>
      <c r="P359">
        <v>0</v>
      </c>
      <c r="Q359">
        <v>9.6066000000000003</v>
      </c>
      <c r="R359">
        <v>13.642245000000001</v>
      </c>
      <c r="S359">
        <v>915.01093256060506</v>
      </c>
    </row>
    <row r="360" spans="1:19" ht="15" x14ac:dyDescent="0.25">
      <c r="A360" t="s">
        <v>533</v>
      </c>
      <c r="B360">
        <v>699.72779900000103</v>
      </c>
      <c r="C360">
        <v>362.89689199999998</v>
      </c>
      <c r="D360">
        <v>0</v>
      </c>
      <c r="E360">
        <v>25.911118999999999</v>
      </c>
      <c r="F360">
        <v>74.168937</v>
      </c>
      <c r="G360">
        <v>7.0342029999999998</v>
      </c>
      <c r="H360">
        <v>0.88002000000000002</v>
      </c>
      <c r="I360">
        <v>3.1679719999999998</v>
      </c>
      <c r="J360">
        <v>12</v>
      </c>
      <c r="K360">
        <v>40.606664325412602</v>
      </c>
      <c r="L360">
        <v>0</v>
      </c>
      <c r="M360">
        <v>7.5297711814000001</v>
      </c>
      <c r="N360">
        <v>54.692174143800003</v>
      </c>
      <c r="O360">
        <v>12.4617940348</v>
      </c>
      <c r="P360">
        <v>2.080631286</v>
      </c>
      <c r="Q360">
        <v>10.1444799384</v>
      </c>
      <c r="R360">
        <v>56.646000000000001</v>
      </c>
      <c r="S360">
        <v>883.88931390981304</v>
      </c>
    </row>
    <row r="361" spans="1:19" ht="15" x14ac:dyDescent="0.25">
      <c r="A361" t="s">
        <v>534</v>
      </c>
      <c r="B361">
        <v>892.96168499999999</v>
      </c>
      <c r="C361">
        <v>286.50056799999999</v>
      </c>
      <c r="D361">
        <v>1</v>
      </c>
      <c r="E361">
        <v>28.457004999999999</v>
      </c>
      <c r="F361">
        <v>115.07984500000001</v>
      </c>
      <c r="G361">
        <v>4.6336579999999996</v>
      </c>
      <c r="H361">
        <v>0</v>
      </c>
      <c r="I361">
        <v>4.9700059999999997</v>
      </c>
      <c r="J361">
        <v>10.468857</v>
      </c>
      <c r="K361">
        <v>19.524213841026398</v>
      </c>
      <c r="L361">
        <v>0.29060000000000002</v>
      </c>
      <c r="M361">
        <v>8.2696056529999993</v>
      </c>
      <c r="N361">
        <v>84.859877702999896</v>
      </c>
      <c r="O361">
        <v>8.2089885127999995</v>
      </c>
      <c r="P361">
        <v>0</v>
      </c>
      <c r="Q361">
        <v>15.9149532132</v>
      </c>
      <c r="R361">
        <v>49.418239468499998</v>
      </c>
      <c r="S361">
        <v>1079.44816339153</v>
      </c>
    </row>
    <row r="362" spans="1:19" ht="15" x14ac:dyDescent="0.25">
      <c r="A362" t="s">
        <v>535</v>
      </c>
      <c r="B362">
        <v>1095.9244329999999</v>
      </c>
      <c r="C362">
        <v>385.34513600000002</v>
      </c>
      <c r="D362">
        <v>0</v>
      </c>
      <c r="E362">
        <v>38.439833</v>
      </c>
      <c r="F362">
        <v>122.936222</v>
      </c>
      <c r="G362">
        <v>9.8307599999999997</v>
      </c>
      <c r="H362">
        <v>1</v>
      </c>
      <c r="I362">
        <v>7.1382289999999999</v>
      </c>
      <c r="J362">
        <v>18.375624999999999</v>
      </c>
      <c r="K362">
        <v>29.534300411241102</v>
      </c>
      <c r="L362">
        <v>0</v>
      </c>
      <c r="M362">
        <v>11.1706154698</v>
      </c>
      <c r="N362">
        <v>90.653170102799905</v>
      </c>
      <c r="O362">
        <v>17.416174416</v>
      </c>
      <c r="P362">
        <v>2.3643000000000001</v>
      </c>
      <c r="Q362">
        <v>22.858036903799999</v>
      </c>
      <c r="R362">
        <v>86.742137812500005</v>
      </c>
      <c r="S362">
        <v>1356.66316811614</v>
      </c>
    </row>
    <row r="363" spans="1:19" ht="15" x14ac:dyDescent="0.25">
      <c r="A363" t="s">
        <v>536</v>
      </c>
      <c r="B363">
        <v>1526.5642909999999</v>
      </c>
      <c r="C363">
        <v>208.61484999999999</v>
      </c>
      <c r="D363">
        <v>259.27979499999998</v>
      </c>
      <c r="E363">
        <v>18</v>
      </c>
      <c r="F363">
        <v>113.41225</v>
      </c>
      <c r="G363">
        <v>1.920523</v>
      </c>
      <c r="H363">
        <v>1</v>
      </c>
      <c r="I363">
        <v>14.975921</v>
      </c>
      <c r="J363">
        <v>5.9447219999999996</v>
      </c>
      <c r="K363">
        <v>5.9722925158344298</v>
      </c>
      <c r="L363">
        <v>75.346708426999697</v>
      </c>
      <c r="M363">
        <v>5.2308000000000003</v>
      </c>
      <c r="N363">
        <v>83.630193149999897</v>
      </c>
      <c r="O363">
        <v>3.4023985468000002</v>
      </c>
      <c r="P363">
        <v>2.3643000000000001</v>
      </c>
      <c r="Q363">
        <v>47.955894226200002</v>
      </c>
      <c r="R363">
        <v>28.062060201000001</v>
      </c>
      <c r="S363">
        <v>1778.5289380668301</v>
      </c>
    </row>
    <row r="364" spans="1:19" ht="15" x14ac:dyDescent="0.25">
      <c r="A364" t="s">
        <v>538</v>
      </c>
      <c r="B364">
        <v>1883.3649310000001</v>
      </c>
      <c r="C364">
        <v>708.34563300000002</v>
      </c>
      <c r="D364">
        <v>10.406883000000001</v>
      </c>
      <c r="E364">
        <v>48.608877999999997</v>
      </c>
      <c r="F364">
        <v>237.33663100000001</v>
      </c>
      <c r="G364">
        <v>14.664394</v>
      </c>
      <c r="H364">
        <v>0</v>
      </c>
      <c r="I364">
        <v>11.168202000000001</v>
      </c>
      <c r="J364">
        <v>11.157126</v>
      </c>
      <c r="K364">
        <v>56.561295073476202</v>
      </c>
      <c r="L364">
        <v>3.0242401997999999</v>
      </c>
      <c r="M364">
        <v>14.1257399468</v>
      </c>
      <c r="N364">
        <v>175.01203169940001</v>
      </c>
      <c r="O364">
        <v>25.979440410399999</v>
      </c>
      <c r="P364">
        <v>0</v>
      </c>
      <c r="Q364">
        <v>35.762816444400002</v>
      </c>
      <c r="R364">
        <v>52.667213283000002</v>
      </c>
      <c r="S364">
        <v>2246.4977080572799</v>
      </c>
    </row>
    <row r="365" spans="1:19" ht="15" x14ac:dyDescent="0.25">
      <c r="A365" t="s">
        <v>539</v>
      </c>
      <c r="B365">
        <v>539.89986299999998</v>
      </c>
      <c r="C365">
        <v>148.111042</v>
      </c>
      <c r="D365">
        <v>0</v>
      </c>
      <c r="E365">
        <v>12.567375999999999</v>
      </c>
      <c r="F365">
        <v>50.651488999999998</v>
      </c>
      <c r="G365">
        <v>0</v>
      </c>
      <c r="H365">
        <v>0</v>
      </c>
      <c r="I365">
        <v>2.0116960000000002</v>
      </c>
      <c r="J365">
        <v>7</v>
      </c>
      <c r="K365">
        <v>8.5644281423251307</v>
      </c>
      <c r="L365">
        <v>0</v>
      </c>
      <c r="M365">
        <v>3.6520794656</v>
      </c>
      <c r="N365">
        <v>37.350407988599997</v>
      </c>
      <c r="O365">
        <v>0</v>
      </c>
      <c r="P365">
        <v>0</v>
      </c>
      <c r="Q365">
        <v>6.4418529311999997</v>
      </c>
      <c r="R365">
        <v>33.043500000000002</v>
      </c>
      <c r="S365">
        <v>628.95213152772499</v>
      </c>
    </row>
    <row r="366" spans="1:19" ht="15" x14ac:dyDescent="0.25">
      <c r="A366" t="s">
        <v>540</v>
      </c>
      <c r="B366">
        <v>836.63005899999996</v>
      </c>
      <c r="C366">
        <v>389.85921200000001</v>
      </c>
      <c r="D366">
        <v>0</v>
      </c>
      <c r="E366">
        <v>25.713301999999999</v>
      </c>
      <c r="F366">
        <v>89.115612999999996</v>
      </c>
      <c r="G366">
        <v>5.9915649999999996</v>
      </c>
      <c r="H366">
        <v>0.56669800000000004</v>
      </c>
      <c r="I366">
        <v>2.9147560000000001</v>
      </c>
      <c r="J366">
        <v>11.02924</v>
      </c>
      <c r="K366">
        <v>38.223964295262</v>
      </c>
      <c r="L366">
        <v>0</v>
      </c>
      <c r="M366">
        <v>7.4722855612000103</v>
      </c>
      <c r="N366">
        <v>65.713853026200098</v>
      </c>
      <c r="O366">
        <v>10.614656554</v>
      </c>
      <c r="P366">
        <v>1.3398440814000001</v>
      </c>
      <c r="Q366">
        <v>9.3336316632000003</v>
      </c>
      <c r="R366">
        <v>52.06352742</v>
      </c>
      <c r="S366">
        <v>1021.3918216012599</v>
      </c>
    </row>
    <row r="367" spans="1:19" ht="15" x14ac:dyDescent="0.25">
      <c r="A367" t="s">
        <v>541</v>
      </c>
      <c r="B367">
        <v>738.21371899999997</v>
      </c>
      <c r="C367">
        <v>320.54094800000001</v>
      </c>
      <c r="D367">
        <v>6</v>
      </c>
      <c r="E367">
        <v>27.092798999999999</v>
      </c>
      <c r="F367">
        <v>61.845762000000001</v>
      </c>
      <c r="G367">
        <v>2.7644920000000002</v>
      </c>
      <c r="H367">
        <v>0</v>
      </c>
      <c r="I367">
        <v>10.973652</v>
      </c>
      <c r="J367">
        <v>9.4868260000000006</v>
      </c>
      <c r="K367">
        <v>29.989746751844901</v>
      </c>
      <c r="L367">
        <v>1.7436</v>
      </c>
      <c r="M367">
        <v>7.8731673893999998</v>
      </c>
      <c r="N367">
        <v>45.605064898800002</v>
      </c>
      <c r="O367">
        <v>4.8975740272000001</v>
      </c>
      <c r="P367">
        <v>0</v>
      </c>
      <c r="Q367">
        <v>35.139828434400002</v>
      </c>
      <c r="R367">
        <v>44.782562132999999</v>
      </c>
      <c r="S367">
        <v>908.24526263464497</v>
      </c>
    </row>
    <row r="368" spans="1:19" ht="15" x14ac:dyDescent="0.25">
      <c r="A368" t="s">
        <v>542</v>
      </c>
      <c r="B368">
        <v>929.37351000000001</v>
      </c>
      <c r="C368">
        <v>372.37672400000002</v>
      </c>
      <c r="D368">
        <v>0</v>
      </c>
      <c r="E368">
        <v>29.384150999999999</v>
      </c>
      <c r="F368">
        <v>108.36541200000001</v>
      </c>
      <c r="G368">
        <v>7.1990660000000002</v>
      </c>
      <c r="H368">
        <v>0</v>
      </c>
      <c r="I368">
        <v>5.2489739999999996</v>
      </c>
      <c r="J368">
        <v>11.555605999999999</v>
      </c>
      <c r="K368">
        <v>31.957284253866799</v>
      </c>
      <c r="L368">
        <v>0</v>
      </c>
      <c r="M368">
        <v>8.5390342805999992</v>
      </c>
      <c r="N368">
        <v>79.908654808799895</v>
      </c>
      <c r="O368">
        <v>12.7538653256</v>
      </c>
      <c r="P368">
        <v>0</v>
      </c>
      <c r="Q368">
        <v>16.8082645428</v>
      </c>
      <c r="R368">
        <v>54.548238122999997</v>
      </c>
      <c r="S368">
        <v>1133.8888513346701</v>
      </c>
    </row>
    <row r="369" spans="1:19" ht="15" x14ac:dyDescent="0.25">
      <c r="A369" t="s">
        <v>543</v>
      </c>
      <c r="B369">
        <v>1116.3183120000001</v>
      </c>
      <c r="C369">
        <v>1076.317037</v>
      </c>
      <c r="D369">
        <v>0</v>
      </c>
      <c r="E369">
        <v>19.558364000000001</v>
      </c>
      <c r="F369">
        <v>86.397199999999998</v>
      </c>
      <c r="G369">
        <v>7.7459220000000002</v>
      </c>
      <c r="H369">
        <v>2</v>
      </c>
      <c r="I369">
        <v>23.152045999999999</v>
      </c>
      <c r="J369">
        <v>6.9033610000000003</v>
      </c>
      <c r="K369">
        <v>222.326059159202</v>
      </c>
      <c r="L369">
        <v>0</v>
      </c>
      <c r="M369">
        <v>5.6836605783999996</v>
      </c>
      <c r="N369">
        <v>63.709295279999999</v>
      </c>
      <c r="O369">
        <v>13.722675415199999</v>
      </c>
      <c r="P369">
        <v>4.7286000000000001</v>
      </c>
      <c r="Q369">
        <v>74.137481701200002</v>
      </c>
      <c r="R369">
        <v>32.587315600499998</v>
      </c>
      <c r="S369">
        <v>1533.2133997344999</v>
      </c>
    </row>
    <row r="370" spans="1:19" ht="15" x14ac:dyDescent="0.25">
      <c r="A370" t="s">
        <v>544</v>
      </c>
      <c r="B370">
        <v>1444.594836</v>
      </c>
      <c r="C370">
        <v>849.63734399999998</v>
      </c>
      <c r="D370">
        <v>0</v>
      </c>
      <c r="E370">
        <v>42.757258</v>
      </c>
      <c r="F370">
        <v>197.30862300000001</v>
      </c>
      <c r="G370">
        <v>23.512445</v>
      </c>
      <c r="H370">
        <v>8.3311320000000002</v>
      </c>
      <c r="I370">
        <v>8.2166829999999997</v>
      </c>
      <c r="J370">
        <v>22.511429</v>
      </c>
      <c r="K370">
        <v>107.943820427703</v>
      </c>
      <c r="L370">
        <v>0</v>
      </c>
      <c r="M370">
        <v>12.425259174800001</v>
      </c>
      <c r="N370">
        <v>145.49537860020001</v>
      </c>
      <c r="O370">
        <v>41.654647562000001</v>
      </c>
      <c r="P370">
        <v>19.697295387600001</v>
      </c>
      <c r="Q370">
        <v>26.311462302599999</v>
      </c>
      <c r="R370">
        <v>106.2652005945</v>
      </c>
      <c r="S370">
        <v>1904.3879000494001</v>
      </c>
    </row>
    <row r="371" spans="1:19" ht="15" x14ac:dyDescent="0.25">
      <c r="A371" t="s">
        <v>545</v>
      </c>
      <c r="B371">
        <v>1399.037133</v>
      </c>
      <c r="C371">
        <v>688.07105999999999</v>
      </c>
      <c r="D371">
        <v>0</v>
      </c>
      <c r="E371">
        <v>18.724516000000001</v>
      </c>
      <c r="F371">
        <v>122.199316</v>
      </c>
      <c r="G371">
        <v>10</v>
      </c>
      <c r="H371">
        <v>3.489322</v>
      </c>
      <c r="I371">
        <v>10</v>
      </c>
      <c r="J371">
        <v>17.806370999999999</v>
      </c>
      <c r="K371">
        <v>72.078016974238807</v>
      </c>
      <c r="L371">
        <v>0</v>
      </c>
      <c r="M371">
        <v>5.4413443495999996</v>
      </c>
      <c r="N371">
        <v>90.109775618399894</v>
      </c>
      <c r="O371">
        <v>17.716000000000001</v>
      </c>
      <c r="P371">
        <v>8.2498040045999996</v>
      </c>
      <c r="Q371">
        <v>32.021999999999998</v>
      </c>
      <c r="R371">
        <v>84.054974305499996</v>
      </c>
      <c r="S371">
        <v>1708.7090482523399</v>
      </c>
    </row>
    <row r="372" spans="1:19" ht="15" x14ac:dyDescent="0.25">
      <c r="A372" t="s">
        <v>546</v>
      </c>
      <c r="B372">
        <v>1935.8873980000001</v>
      </c>
      <c r="C372">
        <v>1110.140234</v>
      </c>
      <c r="D372">
        <v>0</v>
      </c>
      <c r="E372">
        <v>22.506098000000001</v>
      </c>
      <c r="F372">
        <v>129.16463100000001</v>
      </c>
      <c r="G372">
        <v>16.853657999999999</v>
      </c>
      <c r="H372">
        <v>2</v>
      </c>
      <c r="I372">
        <v>28</v>
      </c>
      <c r="J372">
        <v>31.579267999999999</v>
      </c>
      <c r="K372">
        <v>137.56215464607399</v>
      </c>
      <c r="L372">
        <v>0</v>
      </c>
      <c r="M372">
        <v>6.5402720788000002</v>
      </c>
      <c r="N372">
        <v>95.245998899399794</v>
      </c>
      <c r="O372">
        <v>29.857940512799999</v>
      </c>
      <c r="P372">
        <v>4.7286000000000001</v>
      </c>
      <c r="Q372">
        <v>89.661600000000007</v>
      </c>
      <c r="R372">
        <v>149.06993459399999</v>
      </c>
      <c r="S372">
        <v>2448.5538987310701</v>
      </c>
    </row>
    <row r="373" spans="1:19" ht="15" x14ac:dyDescent="0.25">
      <c r="A373" t="s">
        <v>547</v>
      </c>
      <c r="B373">
        <v>1061.328493</v>
      </c>
      <c r="C373">
        <v>242.90969899999999</v>
      </c>
      <c r="D373">
        <v>1</v>
      </c>
      <c r="E373">
        <v>16.733224</v>
      </c>
      <c r="F373">
        <v>65.139167999999998</v>
      </c>
      <c r="G373">
        <v>4.7669839999999999</v>
      </c>
      <c r="H373">
        <v>0</v>
      </c>
      <c r="I373">
        <v>6.0120940000000003</v>
      </c>
      <c r="J373">
        <v>15.081925999999999</v>
      </c>
      <c r="K373">
        <v>11.881313998227601</v>
      </c>
      <c r="L373">
        <v>0.29060000000000002</v>
      </c>
      <c r="M373">
        <v>4.8626748943999996</v>
      </c>
      <c r="N373">
        <v>48.033622483199998</v>
      </c>
      <c r="O373">
        <v>8.4451888543999996</v>
      </c>
      <c r="P373">
        <v>0</v>
      </c>
      <c r="Q373">
        <v>19.2519274068</v>
      </c>
      <c r="R373">
        <v>71.194231682999998</v>
      </c>
      <c r="S373">
        <v>1225.2880523200299</v>
      </c>
    </row>
    <row r="374" spans="1:19" ht="15" x14ac:dyDescent="0.25">
      <c r="A374" t="s">
        <v>548</v>
      </c>
      <c r="B374">
        <v>580.65564199999994</v>
      </c>
      <c r="C374">
        <v>243.59123099999999</v>
      </c>
      <c r="D374">
        <v>6.5539560000000003</v>
      </c>
      <c r="E374">
        <v>11.446044000000001</v>
      </c>
      <c r="F374">
        <v>48.064824999999999</v>
      </c>
      <c r="G374">
        <v>6.8467779999999996</v>
      </c>
      <c r="H374">
        <v>1</v>
      </c>
      <c r="I374">
        <v>2</v>
      </c>
      <c r="J374">
        <v>6</v>
      </c>
      <c r="K374">
        <v>21.705569836347699</v>
      </c>
      <c r="L374">
        <v>1.9045796135999999</v>
      </c>
      <c r="M374">
        <v>3.3262203864000002</v>
      </c>
      <c r="N374">
        <v>35.443001955</v>
      </c>
      <c r="O374">
        <v>12.129751904800001</v>
      </c>
      <c r="P374">
        <v>2.3643000000000001</v>
      </c>
      <c r="Q374">
        <v>6.4043999999999999</v>
      </c>
      <c r="R374">
        <v>28.323</v>
      </c>
      <c r="S374">
        <v>692.25646569614798</v>
      </c>
    </row>
    <row r="375" spans="1:19" ht="15" x14ac:dyDescent="0.25">
      <c r="A375" t="s">
        <v>549</v>
      </c>
      <c r="B375">
        <v>916.853072</v>
      </c>
      <c r="C375">
        <v>312.776636</v>
      </c>
      <c r="D375">
        <v>2</v>
      </c>
      <c r="E375">
        <v>16.718</v>
      </c>
      <c r="F375">
        <v>96.372062999999997</v>
      </c>
      <c r="G375">
        <v>6.5499039999999997</v>
      </c>
      <c r="H375">
        <v>1.8859999999999999</v>
      </c>
      <c r="I375">
        <v>6.486084</v>
      </c>
      <c r="J375">
        <v>9</v>
      </c>
      <c r="K375">
        <v>22.6339625801625</v>
      </c>
      <c r="L375">
        <v>0.58120000000000005</v>
      </c>
      <c r="M375">
        <v>4.8582508000000004</v>
      </c>
      <c r="N375">
        <v>71.064759256200006</v>
      </c>
      <c r="O375">
        <v>11.6038099264</v>
      </c>
      <c r="P375">
        <v>4.4590698</v>
      </c>
      <c r="Q375">
        <v>20.769738184800001</v>
      </c>
      <c r="R375">
        <v>42.484499999999997</v>
      </c>
      <c r="S375">
        <v>1095.3083625475599</v>
      </c>
    </row>
    <row r="376" spans="1:19" ht="15" x14ac:dyDescent="0.25">
      <c r="A376" t="s">
        <v>550</v>
      </c>
      <c r="B376">
        <v>1160.323087</v>
      </c>
      <c r="C376">
        <v>308.37426399999998</v>
      </c>
      <c r="D376">
        <v>0</v>
      </c>
      <c r="E376">
        <v>12</v>
      </c>
      <c r="F376">
        <v>162.410965</v>
      </c>
      <c r="G376">
        <v>1.840487</v>
      </c>
      <c r="H376">
        <v>2.6422650000000001</v>
      </c>
      <c r="I376">
        <v>5.7229359999999998</v>
      </c>
      <c r="J376">
        <v>15.401951</v>
      </c>
      <c r="K376">
        <v>17.269869481649899</v>
      </c>
      <c r="L376">
        <v>0</v>
      </c>
      <c r="M376">
        <v>3.4872000000000001</v>
      </c>
      <c r="N376">
        <v>119.761845591</v>
      </c>
      <c r="O376">
        <v>3.2606067691999998</v>
      </c>
      <c r="P376">
        <v>6.2471071394999997</v>
      </c>
      <c r="Q376">
        <v>18.325985659200001</v>
      </c>
      <c r="R376">
        <v>72.704909695500007</v>
      </c>
      <c r="S376">
        <v>1401.3806113360499</v>
      </c>
    </row>
    <row r="377" spans="1:19" ht="15" x14ac:dyDescent="0.25">
      <c r="A377" t="s">
        <v>551</v>
      </c>
      <c r="B377">
        <v>1122.7139540000001</v>
      </c>
      <c r="C377">
        <v>77.656188</v>
      </c>
      <c r="D377">
        <v>3</v>
      </c>
      <c r="E377">
        <v>14</v>
      </c>
      <c r="F377">
        <v>108.275886</v>
      </c>
      <c r="G377">
        <v>5.0035990000000004</v>
      </c>
      <c r="H377">
        <v>0</v>
      </c>
      <c r="I377">
        <v>2</v>
      </c>
      <c r="J377">
        <v>6</v>
      </c>
      <c r="K377">
        <v>1.13834535017676</v>
      </c>
      <c r="L377">
        <v>0.87180000000000002</v>
      </c>
      <c r="M377">
        <v>4.0683999999999996</v>
      </c>
      <c r="N377">
        <v>79.8426383364</v>
      </c>
      <c r="O377">
        <v>8.8643759884000008</v>
      </c>
      <c r="P377">
        <v>0</v>
      </c>
      <c r="Q377">
        <v>6.4043999999999999</v>
      </c>
      <c r="R377">
        <v>28.323</v>
      </c>
      <c r="S377">
        <v>1252.2269136749801</v>
      </c>
    </row>
    <row r="378" spans="1:19" ht="15" x14ac:dyDescent="0.25">
      <c r="A378" t="s">
        <v>552</v>
      </c>
      <c r="B378">
        <v>2733.9351139999999</v>
      </c>
      <c r="C378">
        <v>1068.4636969999999</v>
      </c>
      <c r="D378">
        <v>38.824713000000003</v>
      </c>
      <c r="E378">
        <v>59.594828999999997</v>
      </c>
      <c r="F378">
        <v>239.23537899999999</v>
      </c>
      <c r="G378">
        <v>22.869934000000001</v>
      </c>
      <c r="H378">
        <v>1</v>
      </c>
      <c r="I378">
        <v>17.385057</v>
      </c>
      <c r="J378">
        <v>49.695402999999999</v>
      </c>
      <c r="K378">
        <v>89.385320647407397</v>
      </c>
      <c r="L378">
        <v>11.282461597799999</v>
      </c>
      <c r="M378">
        <v>17.3182573074</v>
      </c>
      <c r="N378">
        <v>176.41216847460001</v>
      </c>
      <c r="O378">
        <v>40.516375074400003</v>
      </c>
      <c r="P378">
        <v>2.3643000000000001</v>
      </c>
      <c r="Q378">
        <v>55.670429525400003</v>
      </c>
      <c r="R378">
        <v>234.5871498615</v>
      </c>
      <c r="S378">
        <v>3361.47157648851</v>
      </c>
    </row>
    <row r="379" spans="1:19" ht="15" x14ac:dyDescent="0.25">
      <c r="A379" t="s">
        <v>553</v>
      </c>
      <c r="B379">
        <v>4217.4225770000003</v>
      </c>
      <c r="C379">
        <v>915.54666499999996</v>
      </c>
      <c r="D379">
        <v>110.39873299999999</v>
      </c>
      <c r="E379">
        <v>89.877561999999998</v>
      </c>
      <c r="F379">
        <v>335.77078699999998</v>
      </c>
      <c r="G379">
        <v>40.709950999999997</v>
      </c>
      <c r="H379">
        <v>5</v>
      </c>
      <c r="I379">
        <v>6</v>
      </c>
      <c r="J379">
        <v>46.586331000000001</v>
      </c>
      <c r="K379">
        <v>42.437975557611701</v>
      </c>
      <c r="L379">
        <v>32.081871809800099</v>
      </c>
      <c r="M379">
        <v>26.1184195172</v>
      </c>
      <c r="N379">
        <v>247.597378333801</v>
      </c>
      <c r="O379">
        <v>72.121749191600003</v>
      </c>
      <c r="P379">
        <v>11.8215</v>
      </c>
      <c r="Q379">
        <v>19.213200000000001</v>
      </c>
      <c r="R379">
        <v>219.91077548550001</v>
      </c>
      <c r="S379">
        <v>4888.7254468955098</v>
      </c>
    </row>
    <row r="380" spans="1:19" ht="15" x14ac:dyDescent="0.25">
      <c r="A380" t="s">
        <v>554</v>
      </c>
      <c r="B380">
        <v>1501.3998810000001</v>
      </c>
      <c r="C380">
        <v>385.41490599999997</v>
      </c>
      <c r="D380">
        <v>39.969993000000002</v>
      </c>
      <c r="E380">
        <v>35.475434999999997</v>
      </c>
      <c r="F380">
        <v>75.879440000000002</v>
      </c>
      <c r="G380">
        <v>4.219271</v>
      </c>
      <c r="H380">
        <v>0</v>
      </c>
      <c r="I380">
        <v>8</v>
      </c>
      <c r="J380">
        <v>17.572766999999999</v>
      </c>
      <c r="K380">
        <v>20.751116529912199</v>
      </c>
      <c r="L380">
        <v>11.615279965799999</v>
      </c>
      <c r="M380">
        <v>10.309161411</v>
      </c>
      <c r="N380">
        <v>55.953499055999998</v>
      </c>
      <c r="O380">
        <v>7.4748605036000004</v>
      </c>
      <c r="P380">
        <v>0</v>
      </c>
      <c r="Q380">
        <v>25.617599999999999</v>
      </c>
      <c r="R380">
        <v>82.952246623500002</v>
      </c>
      <c r="S380">
        <v>1716.07364508981</v>
      </c>
    </row>
    <row r="381" spans="1:19" ht="15" x14ac:dyDescent="0.25">
      <c r="A381" t="s">
        <v>555</v>
      </c>
      <c r="B381">
        <v>1110.8058980000001</v>
      </c>
      <c r="C381">
        <v>1056.9512890000001</v>
      </c>
      <c r="D381">
        <v>0</v>
      </c>
      <c r="E381">
        <v>8.8383230000000008</v>
      </c>
      <c r="F381">
        <v>172.55376899999999</v>
      </c>
      <c r="G381">
        <v>7.3247900000000001</v>
      </c>
      <c r="H381">
        <v>2</v>
      </c>
      <c r="I381">
        <v>19.316527000000001</v>
      </c>
      <c r="J381">
        <v>25.213291999999999</v>
      </c>
      <c r="K381">
        <v>218.36494583236001</v>
      </c>
      <c r="L381">
        <v>0</v>
      </c>
      <c r="M381">
        <v>2.5684166637999999</v>
      </c>
      <c r="N381">
        <v>127.2411492606</v>
      </c>
      <c r="O381">
        <v>12.976597964</v>
      </c>
      <c r="P381">
        <v>4.7286000000000001</v>
      </c>
      <c r="Q381">
        <v>61.855382759400001</v>
      </c>
      <c r="R381">
        <v>119.019344886</v>
      </c>
      <c r="S381">
        <v>1657.56033536616</v>
      </c>
    </row>
    <row r="382" spans="1:19" ht="15" x14ac:dyDescent="0.25">
      <c r="A382" t="s">
        <v>556</v>
      </c>
      <c r="B382">
        <v>1454.2204630000001</v>
      </c>
      <c r="C382">
        <v>505.08207299999998</v>
      </c>
      <c r="D382">
        <v>0</v>
      </c>
      <c r="E382">
        <v>4.7151519999999998</v>
      </c>
      <c r="F382">
        <v>178.49213700000001</v>
      </c>
      <c r="G382">
        <v>5.4578680000000004</v>
      </c>
      <c r="H382">
        <v>3</v>
      </c>
      <c r="I382">
        <v>12.438563</v>
      </c>
      <c r="J382">
        <v>22.052159</v>
      </c>
      <c r="K382">
        <v>37.289720685529602</v>
      </c>
      <c r="L382">
        <v>0</v>
      </c>
      <c r="M382">
        <v>1.3702231711999999</v>
      </c>
      <c r="N382">
        <v>131.62010182380001</v>
      </c>
      <c r="O382">
        <v>9.6691589487999998</v>
      </c>
      <c r="P382">
        <v>7.0929000000000002</v>
      </c>
      <c r="Q382">
        <v>39.830766438600001</v>
      </c>
      <c r="R382">
        <v>104.0972165595</v>
      </c>
      <c r="S382">
        <v>1785.19055062743</v>
      </c>
    </row>
    <row r="383" spans="1:19" ht="15" x14ac:dyDescent="0.25">
      <c r="A383" t="s">
        <v>557</v>
      </c>
      <c r="B383">
        <v>1330.8061339999999</v>
      </c>
      <c r="C383">
        <v>1239.2429749999999</v>
      </c>
      <c r="D383">
        <v>0</v>
      </c>
      <c r="E383">
        <v>31.39</v>
      </c>
      <c r="F383">
        <v>103.429357</v>
      </c>
      <c r="G383">
        <v>12.658351</v>
      </c>
      <c r="H383">
        <v>0</v>
      </c>
      <c r="I383">
        <v>44.794944999999998</v>
      </c>
      <c r="J383">
        <v>33.712603000000001</v>
      </c>
      <c r="K383">
        <v>255.94977625360801</v>
      </c>
      <c r="L383">
        <v>0</v>
      </c>
      <c r="M383">
        <v>9.1219339999999995</v>
      </c>
      <c r="N383">
        <v>76.268807851799906</v>
      </c>
      <c r="O383">
        <v>22.425534631600001</v>
      </c>
      <c r="P383">
        <v>0</v>
      </c>
      <c r="Q383">
        <v>143.442372879</v>
      </c>
      <c r="R383">
        <v>159.14034246150001</v>
      </c>
      <c r="S383">
        <v>1997.1549020775101</v>
      </c>
    </row>
    <row r="384" spans="1:19" ht="15" x14ac:dyDescent="0.25">
      <c r="A384" t="s">
        <v>558</v>
      </c>
      <c r="B384">
        <v>1377.6114480000001</v>
      </c>
      <c r="C384">
        <v>1301.4286420000001</v>
      </c>
      <c r="D384">
        <v>1</v>
      </c>
      <c r="E384">
        <v>38.232534999999999</v>
      </c>
      <c r="F384">
        <v>90.045197000000002</v>
      </c>
      <c r="G384">
        <v>19.768834999999999</v>
      </c>
      <c r="H384">
        <v>2</v>
      </c>
      <c r="I384">
        <v>5.4740739999999999</v>
      </c>
      <c r="J384">
        <v>17.645546</v>
      </c>
      <c r="K384">
        <v>260.97945444788098</v>
      </c>
      <c r="L384">
        <v>0.29060000000000002</v>
      </c>
      <c r="M384">
        <v>11.110374671000001</v>
      </c>
      <c r="N384">
        <v>66.399328267800001</v>
      </c>
      <c r="O384">
        <v>35.022468086000003</v>
      </c>
      <c r="P384">
        <v>4.7286000000000001</v>
      </c>
      <c r="Q384">
        <v>17.529079762799999</v>
      </c>
      <c r="R384">
        <v>83.295799892999995</v>
      </c>
      <c r="S384">
        <v>1856.96715312848</v>
      </c>
    </row>
    <row r="385" spans="1:19" ht="15" x14ac:dyDescent="0.25">
      <c r="A385" t="s">
        <v>559</v>
      </c>
      <c r="B385">
        <v>766.94298100000003</v>
      </c>
      <c r="C385">
        <v>741.15118700000005</v>
      </c>
      <c r="D385">
        <v>0</v>
      </c>
      <c r="E385">
        <v>18.560606</v>
      </c>
      <c r="F385">
        <v>94.324766999999994</v>
      </c>
      <c r="G385">
        <v>7.6985869999999998</v>
      </c>
      <c r="H385">
        <v>0</v>
      </c>
      <c r="I385">
        <v>5</v>
      </c>
      <c r="J385">
        <v>13.093207</v>
      </c>
      <c r="K385">
        <v>153.121000454019</v>
      </c>
      <c r="L385">
        <v>0</v>
      </c>
      <c r="M385">
        <v>5.3937121036000004</v>
      </c>
      <c r="N385">
        <v>69.555083185800001</v>
      </c>
      <c r="O385">
        <v>13.6388167292</v>
      </c>
      <c r="P385">
        <v>0</v>
      </c>
      <c r="Q385">
        <v>16.010999999999999</v>
      </c>
      <c r="R385">
        <v>61.806483643500002</v>
      </c>
      <c r="S385">
        <v>1086.4690771161199</v>
      </c>
    </row>
    <row r="386" spans="1:19" ht="15" x14ac:dyDescent="0.25">
      <c r="A386" t="s">
        <v>560</v>
      </c>
      <c r="B386">
        <v>1619.09791899999</v>
      </c>
      <c r="C386">
        <v>268.40216600000002</v>
      </c>
      <c r="D386">
        <v>19</v>
      </c>
      <c r="E386">
        <v>21.243161000000001</v>
      </c>
      <c r="F386">
        <v>109.093833</v>
      </c>
      <c r="G386">
        <v>6.928909</v>
      </c>
      <c r="H386">
        <v>0</v>
      </c>
      <c r="I386">
        <v>9.0547109999999993</v>
      </c>
      <c r="J386">
        <v>6.928909</v>
      </c>
      <c r="K386">
        <v>9.2608535695000302</v>
      </c>
      <c r="L386">
        <v>5.5213999999999999</v>
      </c>
      <c r="M386">
        <v>6.1732625865999999</v>
      </c>
      <c r="N386">
        <v>80.445792454199903</v>
      </c>
      <c r="O386">
        <v>12.275255184400001</v>
      </c>
      <c r="P386">
        <v>0</v>
      </c>
      <c r="Q386">
        <v>28.9949955642</v>
      </c>
      <c r="R386">
        <v>32.707914934500003</v>
      </c>
      <c r="S386">
        <v>1794.4773932933899</v>
      </c>
    </row>
    <row r="387" spans="1:19" ht="15" x14ac:dyDescent="0.25">
      <c r="A387" t="s">
        <v>561</v>
      </c>
      <c r="B387">
        <v>1690.3346079999999</v>
      </c>
      <c r="C387">
        <v>679.03231100000005</v>
      </c>
      <c r="D387">
        <v>5.339963</v>
      </c>
      <c r="E387">
        <v>41.371890999999998</v>
      </c>
      <c r="F387">
        <v>193.33850100000001</v>
      </c>
      <c r="G387">
        <v>11.568673</v>
      </c>
      <c r="H387">
        <v>0.932087</v>
      </c>
      <c r="I387">
        <v>10.946968999999999</v>
      </c>
      <c r="J387">
        <v>30.876101999999999</v>
      </c>
      <c r="K387">
        <v>58.784059140074298</v>
      </c>
      <c r="L387">
        <v>1.5517932478000001</v>
      </c>
      <c r="M387">
        <v>12.0226715246</v>
      </c>
      <c r="N387">
        <v>142.56781063739999</v>
      </c>
      <c r="O387">
        <v>20.4950610868</v>
      </c>
      <c r="P387">
        <v>2.2037332941000001</v>
      </c>
      <c r="Q387">
        <v>35.054384131799999</v>
      </c>
      <c r="R387">
        <v>145.75063949099999</v>
      </c>
      <c r="S387">
        <v>2108.7647605535699</v>
      </c>
    </row>
    <row r="388" spans="1:19" ht="15" x14ac:dyDescent="0.25">
      <c r="A388" t="s">
        <v>562</v>
      </c>
      <c r="B388">
        <v>4604.0859809999902</v>
      </c>
      <c r="C388">
        <v>2106.5937249999902</v>
      </c>
      <c r="D388">
        <v>619.90098399999999</v>
      </c>
      <c r="E388">
        <v>102.744609</v>
      </c>
      <c r="F388">
        <v>312.270174</v>
      </c>
      <c r="G388">
        <v>22.594581000000002</v>
      </c>
      <c r="H388">
        <v>4</v>
      </c>
      <c r="I388">
        <v>23.123318999999999</v>
      </c>
      <c r="J388">
        <v>108.804125</v>
      </c>
      <c r="K388">
        <v>205.59775550283399</v>
      </c>
      <c r="L388">
        <v>180.14322595040099</v>
      </c>
      <c r="M388">
        <v>29.857583375400001</v>
      </c>
      <c r="N388">
        <v>230.2680263076</v>
      </c>
      <c r="O388">
        <v>40.028559699600002</v>
      </c>
      <c r="P388">
        <v>9.4572000000000003</v>
      </c>
      <c r="Q388">
        <v>74.045492101799994</v>
      </c>
      <c r="R388">
        <v>513.60987206250002</v>
      </c>
      <c r="S388">
        <v>5887.09369600012</v>
      </c>
    </row>
    <row r="389" spans="1:19" ht="15" x14ac:dyDescent="0.25">
      <c r="A389" t="s">
        <v>563</v>
      </c>
      <c r="B389">
        <v>1979.0859230000101</v>
      </c>
      <c r="C389">
        <v>576.25718900000004</v>
      </c>
      <c r="D389">
        <v>7.8067270000000004</v>
      </c>
      <c r="E389">
        <v>30.683795</v>
      </c>
      <c r="F389">
        <v>145.67468500000001</v>
      </c>
      <c r="G389">
        <v>8.4242930000000005</v>
      </c>
      <c r="H389">
        <v>1</v>
      </c>
      <c r="I389">
        <v>7.7827099999999998</v>
      </c>
      <c r="J389">
        <v>23.849771</v>
      </c>
      <c r="K389">
        <v>36.131841816288699</v>
      </c>
      <c r="L389">
        <v>2.2686348662000002</v>
      </c>
      <c r="M389">
        <v>8.9167108269999993</v>
      </c>
      <c r="N389">
        <v>107.420512719</v>
      </c>
      <c r="O389">
        <v>14.9244774788</v>
      </c>
      <c r="P389">
        <v>2.3643000000000001</v>
      </c>
      <c r="Q389">
        <v>24.921793961999999</v>
      </c>
      <c r="R389">
        <v>112.58284400549999</v>
      </c>
      <c r="S389">
        <v>2288.6170386747999</v>
      </c>
    </row>
    <row r="390" spans="1:19" ht="15" x14ac:dyDescent="0.25">
      <c r="A390" t="s">
        <v>564</v>
      </c>
      <c r="B390">
        <v>1477.1861429999999</v>
      </c>
      <c r="C390">
        <v>371.64038799999997</v>
      </c>
      <c r="D390">
        <v>0</v>
      </c>
      <c r="E390">
        <v>23.900289000000001</v>
      </c>
      <c r="F390">
        <v>170.437746</v>
      </c>
      <c r="G390">
        <v>17.571791999999999</v>
      </c>
      <c r="H390">
        <v>0.26132100000000003</v>
      </c>
      <c r="I390">
        <v>10.284917</v>
      </c>
      <c r="J390">
        <v>21.012948999999999</v>
      </c>
      <c r="K390">
        <v>20.069195960509202</v>
      </c>
      <c r="L390">
        <v>0</v>
      </c>
      <c r="M390">
        <v>6.9454239833999996</v>
      </c>
      <c r="N390">
        <v>125.6807939004</v>
      </c>
      <c r="O390">
        <v>31.1301867072</v>
      </c>
      <c r="P390">
        <v>0.61784124029999998</v>
      </c>
      <c r="Q390">
        <v>32.934361217400003</v>
      </c>
      <c r="R390">
        <v>99.191625754499995</v>
      </c>
      <c r="S390">
        <v>1793.7555717637099</v>
      </c>
    </row>
    <row r="391" spans="1:19" ht="15" x14ac:dyDescent="0.25">
      <c r="A391" t="s">
        <v>565</v>
      </c>
      <c r="B391">
        <v>1109.2455560000001</v>
      </c>
      <c r="C391">
        <v>300.19239099999999</v>
      </c>
      <c r="D391">
        <v>13.653524000000001</v>
      </c>
      <c r="E391">
        <v>28.150506</v>
      </c>
      <c r="F391">
        <v>128.03436500000001</v>
      </c>
      <c r="G391">
        <v>5</v>
      </c>
      <c r="H391">
        <v>0</v>
      </c>
      <c r="I391">
        <v>5.8189450000000003</v>
      </c>
      <c r="J391">
        <v>22.530028000000001</v>
      </c>
      <c r="K391">
        <v>17.542653892098901</v>
      </c>
      <c r="L391">
        <v>3.9677140743999999</v>
      </c>
      <c r="M391">
        <v>8.1805370435999993</v>
      </c>
      <c r="N391">
        <v>94.412540750999796</v>
      </c>
      <c r="O391">
        <v>8.8580000000000005</v>
      </c>
      <c r="P391">
        <v>0</v>
      </c>
      <c r="Q391">
        <v>18.633425678999998</v>
      </c>
      <c r="R391">
        <v>106.352997174</v>
      </c>
      <c r="S391">
        <v>1367.1934246141</v>
      </c>
    </row>
    <row r="392" spans="1:19" ht="15" x14ac:dyDescent="0.25">
      <c r="A392" t="s">
        <v>566</v>
      </c>
      <c r="B392">
        <v>4407.9258829999999</v>
      </c>
      <c r="C392">
        <v>1316.8722780000001</v>
      </c>
      <c r="D392">
        <v>135.57969800000001</v>
      </c>
      <c r="E392">
        <v>98.930639999999997</v>
      </c>
      <c r="F392">
        <v>375.85934099999997</v>
      </c>
      <c r="G392">
        <v>39.439143999999999</v>
      </c>
      <c r="H392">
        <v>2</v>
      </c>
      <c r="I392">
        <v>31.872810000000001</v>
      </c>
      <c r="J392">
        <v>91.243048999999999</v>
      </c>
      <c r="K392">
        <v>85.582304045606804</v>
      </c>
      <c r="L392">
        <v>39.399460238800003</v>
      </c>
      <c r="M392">
        <v>28.749243984</v>
      </c>
      <c r="N392">
        <v>277.15867805340002</v>
      </c>
      <c r="O392">
        <v>69.870387510399993</v>
      </c>
      <c r="P392">
        <v>4.7286000000000001</v>
      </c>
      <c r="Q392">
        <v>102.063112182</v>
      </c>
      <c r="R392">
        <v>430.7128128045</v>
      </c>
      <c r="S392">
        <v>5446.1904818187104</v>
      </c>
    </row>
    <row r="393" spans="1:19" ht="15" x14ac:dyDescent="0.25">
      <c r="A393" t="s">
        <v>567</v>
      </c>
      <c r="B393">
        <v>1605.5182749999999</v>
      </c>
      <c r="C393">
        <v>288.700311</v>
      </c>
      <c r="D393">
        <v>2</v>
      </c>
      <c r="E393">
        <v>22</v>
      </c>
      <c r="F393">
        <v>137.92915199999999</v>
      </c>
      <c r="G393">
        <v>8.3164350000000002</v>
      </c>
      <c r="H393">
        <v>2.5250059999999999</v>
      </c>
      <c r="I393">
        <v>8.7177240000000005</v>
      </c>
      <c r="J393">
        <v>19.959990000000001</v>
      </c>
      <c r="K393">
        <v>10.9240918704396</v>
      </c>
      <c r="L393">
        <v>0.58120000000000005</v>
      </c>
      <c r="M393">
        <v>6.3932000000000002</v>
      </c>
      <c r="N393">
        <v>101.7089566848</v>
      </c>
      <c r="O393">
        <v>14.733396246</v>
      </c>
      <c r="P393">
        <v>5.9698716858000003</v>
      </c>
      <c r="Q393">
        <v>27.915895792800001</v>
      </c>
      <c r="R393">
        <v>94.221132795000003</v>
      </c>
      <c r="S393">
        <v>1867.9660200748399</v>
      </c>
    </row>
    <row r="394" spans="1:19" ht="15" x14ac:dyDescent="0.25">
      <c r="A394" t="s">
        <v>568</v>
      </c>
      <c r="B394">
        <v>1382.5469600000099</v>
      </c>
      <c r="C394">
        <v>556.94617300000004</v>
      </c>
      <c r="D394">
        <v>0</v>
      </c>
      <c r="E394">
        <v>26.703161000000001</v>
      </c>
      <c r="F394">
        <v>139.37314699999999</v>
      </c>
      <c r="G394">
        <v>1.7043649999999999</v>
      </c>
      <c r="H394">
        <v>2.9693999999999998</v>
      </c>
      <c r="I394">
        <v>9</v>
      </c>
      <c r="J394">
        <v>15.556849</v>
      </c>
      <c r="K394">
        <v>47.238651691847998</v>
      </c>
      <c r="L394">
        <v>0</v>
      </c>
      <c r="M394">
        <v>7.7599385866000103</v>
      </c>
      <c r="N394">
        <v>102.7737585978</v>
      </c>
      <c r="O394">
        <v>3.0194530340000001</v>
      </c>
      <c r="P394">
        <v>7.0205524199999996</v>
      </c>
      <c r="Q394">
        <v>28.819800000000001</v>
      </c>
      <c r="R394">
        <v>73.436105704499994</v>
      </c>
      <c r="S394">
        <v>1652.6152200347501</v>
      </c>
    </row>
    <row r="395" spans="1:19" ht="15" x14ac:dyDescent="0.25">
      <c r="A395" t="s">
        <v>569</v>
      </c>
      <c r="B395">
        <v>549.94934200000102</v>
      </c>
      <c r="C395">
        <v>251.352586</v>
      </c>
      <c r="D395">
        <v>0.74725299999999995</v>
      </c>
      <c r="E395">
        <v>11.784382000000001</v>
      </c>
      <c r="F395">
        <v>62.454766999999997</v>
      </c>
      <c r="G395">
        <v>3</v>
      </c>
      <c r="H395">
        <v>0.92769199999999996</v>
      </c>
      <c r="I395">
        <v>2.58</v>
      </c>
      <c r="J395">
        <v>3.9323079999999999</v>
      </c>
      <c r="K395">
        <v>24.476240128997102</v>
      </c>
      <c r="L395">
        <v>0.2171517218</v>
      </c>
      <c r="M395">
        <v>3.4245414092000002</v>
      </c>
      <c r="N395">
        <v>46.054145185800003</v>
      </c>
      <c r="O395">
        <v>5.3148</v>
      </c>
      <c r="P395">
        <v>2.1933421956000001</v>
      </c>
      <c r="Q395">
        <v>8.2616759999999996</v>
      </c>
      <c r="R395">
        <v>18.562459914000002</v>
      </c>
      <c r="S395">
        <v>658.45369855539798</v>
      </c>
    </row>
    <row r="396" spans="1:19" ht="15" x14ac:dyDescent="0.25">
      <c r="A396" t="s">
        <v>570</v>
      </c>
      <c r="B396">
        <v>4377.4988629999998</v>
      </c>
      <c r="C396">
        <v>491.84131600000001</v>
      </c>
      <c r="D396">
        <v>89.859281999999993</v>
      </c>
      <c r="E396">
        <v>51.353293000000001</v>
      </c>
      <c r="F396">
        <v>251.46107799999999</v>
      </c>
      <c r="G396">
        <v>11.359280999999999</v>
      </c>
      <c r="H396">
        <v>5</v>
      </c>
      <c r="I396">
        <v>16</v>
      </c>
      <c r="J396">
        <v>70.640718000000007</v>
      </c>
      <c r="K396">
        <v>11.844696648643</v>
      </c>
      <c r="L396">
        <v>26.1131073492</v>
      </c>
      <c r="M396">
        <v>14.9232669458</v>
      </c>
      <c r="N396">
        <v>185.42739891720001</v>
      </c>
      <c r="O396">
        <v>20.124102219600001</v>
      </c>
      <c r="P396">
        <v>11.8215</v>
      </c>
      <c r="Q396">
        <v>51.235199999999999</v>
      </c>
      <c r="R396">
        <v>333.45950931900001</v>
      </c>
      <c r="S396">
        <v>5032.4476443994399</v>
      </c>
    </row>
    <row r="397" spans="1:19" ht="15" x14ac:dyDescent="0.25">
      <c r="A397" t="s">
        <v>571</v>
      </c>
      <c r="B397">
        <v>3590.069845</v>
      </c>
      <c r="C397">
        <v>261.72265399999998</v>
      </c>
      <c r="D397">
        <v>20.927976000000001</v>
      </c>
      <c r="E397">
        <v>27.911764999999999</v>
      </c>
      <c r="F397">
        <v>248.64090100000001</v>
      </c>
      <c r="G397">
        <v>13.89814</v>
      </c>
      <c r="H397">
        <v>1.5</v>
      </c>
      <c r="I397">
        <v>11</v>
      </c>
      <c r="J397">
        <v>55.104599999999998</v>
      </c>
      <c r="K397">
        <v>4.0927932648580896</v>
      </c>
      <c r="L397">
        <v>6.0816698255999997</v>
      </c>
      <c r="M397">
        <v>8.1111589090000002</v>
      </c>
      <c r="N397">
        <v>183.34780039739999</v>
      </c>
      <c r="O397">
        <v>24.621944824</v>
      </c>
      <c r="P397">
        <v>3.5464500000000001</v>
      </c>
      <c r="Q397">
        <v>35.224200000000003</v>
      </c>
      <c r="R397">
        <v>260.12126430000001</v>
      </c>
      <c r="S397">
        <v>4115.2171265208599</v>
      </c>
    </row>
    <row r="398" spans="1:19" ht="15" x14ac:dyDescent="0.25">
      <c r="A398" t="s">
        <v>572</v>
      </c>
      <c r="B398">
        <v>1455.990511</v>
      </c>
      <c r="C398">
        <v>1432.901126</v>
      </c>
      <c r="D398">
        <v>43.417800999999997</v>
      </c>
      <c r="E398">
        <v>5</v>
      </c>
      <c r="F398">
        <v>105.22559800000001</v>
      </c>
      <c r="G398">
        <v>11.435065</v>
      </c>
      <c r="H398">
        <v>1</v>
      </c>
      <c r="I398">
        <v>1.65432</v>
      </c>
      <c r="J398">
        <v>9</v>
      </c>
      <c r="K398">
        <v>296.03575871330702</v>
      </c>
      <c r="L398">
        <v>12.617212970600001</v>
      </c>
      <c r="M398">
        <v>1.4530000000000001</v>
      </c>
      <c r="N398">
        <v>77.593355965200004</v>
      </c>
      <c r="O398">
        <v>20.258361153999999</v>
      </c>
      <c r="P398">
        <v>2.3643000000000001</v>
      </c>
      <c r="Q398">
        <v>5.2974635040000004</v>
      </c>
      <c r="R398">
        <v>42.484499999999997</v>
      </c>
      <c r="S398">
        <v>1914.0944633071099</v>
      </c>
    </row>
    <row r="399" spans="1:19" ht="15" x14ac:dyDescent="0.25">
      <c r="A399" t="s">
        <v>573</v>
      </c>
      <c r="B399">
        <v>867.55098199999998</v>
      </c>
      <c r="C399">
        <v>190.32735700000001</v>
      </c>
      <c r="D399">
        <v>0</v>
      </c>
      <c r="E399">
        <v>22.638020000000001</v>
      </c>
      <c r="F399">
        <v>50.371712000000002</v>
      </c>
      <c r="G399">
        <v>0</v>
      </c>
      <c r="H399">
        <v>0</v>
      </c>
      <c r="I399">
        <v>1</v>
      </c>
      <c r="J399">
        <v>11.151434999999999</v>
      </c>
      <c r="K399">
        <v>8.8531380053949391</v>
      </c>
      <c r="L399">
        <v>0</v>
      </c>
      <c r="M399">
        <v>6.578608612</v>
      </c>
      <c r="N399">
        <v>37.144100428800002</v>
      </c>
      <c r="O399">
        <v>0</v>
      </c>
      <c r="P399">
        <v>0</v>
      </c>
      <c r="Q399">
        <v>3.2021999999999999</v>
      </c>
      <c r="R399">
        <v>52.640348917499999</v>
      </c>
      <c r="S399">
        <v>975.96937796369502</v>
      </c>
    </row>
    <row r="400" spans="1:19" ht="15" x14ac:dyDescent="0.25">
      <c r="A400" t="s">
        <v>574</v>
      </c>
      <c r="B400">
        <v>1600.558487</v>
      </c>
      <c r="C400">
        <v>518.22915399999999</v>
      </c>
      <c r="D400">
        <v>0</v>
      </c>
      <c r="E400">
        <v>21</v>
      </c>
      <c r="F400">
        <v>150.17128</v>
      </c>
      <c r="G400">
        <v>8.2405519999999992</v>
      </c>
      <c r="H400">
        <v>1</v>
      </c>
      <c r="I400">
        <v>4.6814609999999997</v>
      </c>
      <c r="J400">
        <v>23</v>
      </c>
      <c r="K400">
        <v>35.683571413364902</v>
      </c>
      <c r="L400">
        <v>0</v>
      </c>
      <c r="M400">
        <v>6.1025999999999998</v>
      </c>
      <c r="N400">
        <v>110.736301872</v>
      </c>
      <c r="O400">
        <v>14.598961923199999</v>
      </c>
      <c r="P400">
        <v>2.3643000000000001</v>
      </c>
      <c r="Q400">
        <v>14.9909744142</v>
      </c>
      <c r="R400">
        <v>108.5715</v>
      </c>
      <c r="S400">
        <v>1893.60669662276</v>
      </c>
    </row>
    <row r="401" spans="1:19" ht="15" x14ac:dyDescent="0.25">
      <c r="A401" t="s">
        <v>575</v>
      </c>
      <c r="B401">
        <v>1456.7660000000001</v>
      </c>
      <c r="C401">
        <v>315.25759699999998</v>
      </c>
      <c r="D401">
        <v>0</v>
      </c>
      <c r="E401">
        <v>26.241758000000001</v>
      </c>
      <c r="F401">
        <v>115.100538</v>
      </c>
      <c r="G401">
        <v>6.8986499999999999</v>
      </c>
      <c r="H401">
        <v>0.61538499999999996</v>
      </c>
      <c r="I401">
        <v>3.9340660000000001</v>
      </c>
      <c r="J401">
        <v>24.842697000000001</v>
      </c>
      <c r="K401">
        <v>14.6100369939651</v>
      </c>
      <c r="L401">
        <v>0</v>
      </c>
      <c r="M401">
        <v>7.6258548748000097</v>
      </c>
      <c r="N401">
        <v>84.875136721199894</v>
      </c>
      <c r="O401">
        <v>12.22164834</v>
      </c>
      <c r="P401">
        <v>1.4549547555</v>
      </c>
      <c r="Q401">
        <v>12.5976661452</v>
      </c>
      <c r="R401">
        <v>117.2699511885</v>
      </c>
      <c r="S401">
        <v>1707.4212490191601</v>
      </c>
    </row>
    <row r="402" spans="1:19" ht="15" x14ac:dyDescent="0.25">
      <c r="A402" t="s">
        <v>576</v>
      </c>
      <c r="B402">
        <v>2741.50574799999</v>
      </c>
      <c r="C402">
        <v>1080.940165</v>
      </c>
      <c r="D402">
        <v>7.5187499999999998</v>
      </c>
      <c r="E402">
        <v>30.277032999999999</v>
      </c>
      <c r="F402">
        <v>284.81007799999998</v>
      </c>
      <c r="G402">
        <v>11.5375</v>
      </c>
      <c r="H402">
        <v>0.86250000000000004</v>
      </c>
      <c r="I402">
        <v>10</v>
      </c>
      <c r="J402">
        <v>34.154117999999997</v>
      </c>
      <c r="K402">
        <v>90.694388234036296</v>
      </c>
      <c r="L402">
        <v>2.1849487500000002</v>
      </c>
      <c r="M402">
        <v>8.7985057898000001</v>
      </c>
      <c r="N402">
        <v>210.01895151720001</v>
      </c>
      <c r="O402">
        <v>20.439834999999999</v>
      </c>
      <c r="P402">
        <v>2.0392087499999998</v>
      </c>
      <c r="Q402">
        <v>32.021999999999998</v>
      </c>
      <c r="R402">
        <v>161.224514019</v>
      </c>
      <c r="S402">
        <v>3268.9281000600299</v>
      </c>
    </row>
    <row r="403" spans="1:19" ht="15" x14ac:dyDescent="0.25">
      <c r="A403" t="s">
        <v>577</v>
      </c>
      <c r="B403">
        <v>4077.8618809999598</v>
      </c>
      <c r="C403">
        <v>469.42224700000003</v>
      </c>
      <c r="D403">
        <v>30.005389000000001</v>
      </c>
      <c r="E403">
        <v>59.81615</v>
      </c>
      <c r="F403">
        <v>286.36045899999999</v>
      </c>
      <c r="G403">
        <v>25.205860000000001</v>
      </c>
      <c r="H403">
        <v>1.87</v>
      </c>
      <c r="I403">
        <v>22.27112</v>
      </c>
      <c r="J403">
        <v>48.917482999999997</v>
      </c>
      <c r="K403">
        <v>11.7477499141285</v>
      </c>
      <c r="L403">
        <v>8.7195660434000004</v>
      </c>
      <c r="M403">
        <v>17.382573189999999</v>
      </c>
      <c r="N403">
        <v>211.16220246660001</v>
      </c>
      <c r="O403">
        <v>44.654701576000001</v>
      </c>
      <c r="P403">
        <v>4.4212410000000002</v>
      </c>
      <c r="Q403">
        <v>71.316580463999998</v>
      </c>
      <c r="R403">
        <v>230.9149785015</v>
      </c>
      <c r="S403">
        <v>4678.18147415559</v>
      </c>
    </row>
    <row r="404" spans="1:19" ht="15" x14ac:dyDescent="0.25">
      <c r="A404" t="s">
        <v>578</v>
      </c>
      <c r="B404">
        <v>1039.7615929999999</v>
      </c>
      <c r="C404">
        <v>12.371267</v>
      </c>
      <c r="D404">
        <v>11.672459</v>
      </c>
      <c r="E404">
        <v>6</v>
      </c>
      <c r="F404">
        <v>45.829362000000003</v>
      </c>
      <c r="G404">
        <v>3</v>
      </c>
      <c r="H404">
        <v>0</v>
      </c>
      <c r="I404">
        <v>2.8139409999999998</v>
      </c>
      <c r="J404">
        <v>10.955795999999999</v>
      </c>
      <c r="K404">
        <v>3.0410428408447598E-2</v>
      </c>
      <c r="L404">
        <v>3.3920165854</v>
      </c>
      <c r="M404">
        <v>1.7436</v>
      </c>
      <c r="N404">
        <v>33.7945715388</v>
      </c>
      <c r="O404">
        <v>5.3148</v>
      </c>
      <c r="P404">
        <v>0</v>
      </c>
      <c r="Q404">
        <v>9.0108018701999999</v>
      </c>
      <c r="R404">
        <v>51.716835017999998</v>
      </c>
      <c r="S404">
        <v>1144.7646284408099</v>
      </c>
    </row>
    <row r="405" spans="1:19" ht="15" x14ac:dyDescent="0.25">
      <c r="A405" t="s">
        <v>579</v>
      </c>
      <c r="B405">
        <v>3381.7698150000101</v>
      </c>
      <c r="C405">
        <v>1293.9489249999999</v>
      </c>
      <c r="D405">
        <v>22.936738999999999</v>
      </c>
      <c r="E405">
        <v>53.225760000000001</v>
      </c>
      <c r="F405">
        <v>272.90077100000002</v>
      </c>
      <c r="G405">
        <v>45.337629999999997</v>
      </c>
      <c r="H405">
        <v>0</v>
      </c>
      <c r="I405">
        <v>27.250450000000001</v>
      </c>
      <c r="J405">
        <v>73.937635</v>
      </c>
      <c r="K405">
        <v>108.91777920022901</v>
      </c>
      <c r="L405">
        <v>6.6654163534000004</v>
      </c>
      <c r="M405">
        <v>15.467405855999999</v>
      </c>
      <c r="N405">
        <v>201.23702853539999</v>
      </c>
      <c r="O405">
        <v>80.320145308000093</v>
      </c>
      <c r="P405">
        <v>0</v>
      </c>
      <c r="Q405">
        <v>87.261390989999995</v>
      </c>
      <c r="R405">
        <v>349.02260601749998</v>
      </c>
      <c r="S405">
        <v>4230.6615872605398</v>
      </c>
    </row>
    <row r="406" spans="1:19" ht="15" x14ac:dyDescent="0.25">
      <c r="A406" t="s">
        <v>580</v>
      </c>
      <c r="B406">
        <v>6678.6546409999901</v>
      </c>
      <c r="C406">
        <v>2906.3422959999998</v>
      </c>
      <c r="D406">
        <v>54.495629999999998</v>
      </c>
      <c r="E406">
        <v>81.923315000000002</v>
      </c>
      <c r="F406">
        <v>717.97689000000003</v>
      </c>
      <c r="G406">
        <v>98.695665000000005</v>
      </c>
      <c r="H406">
        <v>4.3214100000000002</v>
      </c>
      <c r="I406">
        <v>26.852032999999999</v>
      </c>
      <c r="J406">
        <v>129.14770799999999</v>
      </c>
      <c r="K406">
        <v>274.93933270411202</v>
      </c>
      <c r="L406">
        <v>15.836430077999999</v>
      </c>
      <c r="M406">
        <v>23.806915339</v>
      </c>
      <c r="N406">
        <v>529.43615868599397</v>
      </c>
      <c r="O406">
        <v>174.849240114</v>
      </c>
      <c r="P406">
        <v>10.217109663</v>
      </c>
      <c r="Q406">
        <v>85.985580072600001</v>
      </c>
      <c r="R406">
        <v>609.641755614001</v>
      </c>
      <c r="S406">
        <v>8403.3671632706992</v>
      </c>
    </row>
    <row r="407" spans="1:19" ht="15" x14ac:dyDescent="0.25">
      <c r="A407" t="s">
        <v>581</v>
      </c>
      <c r="B407">
        <v>1037.4570409999999</v>
      </c>
      <c r="C407">
        <v>439.58239899999899</v>
      </c>
      <c r="D407">
        <v>6.4968450000000004</v>
      </c>
      <c r="E407">
        <v>16.407826</v>
      </c>
      <c r="F407">
        <v>116.620803</v>
      </c>
      <c r="G407">
        <v>14.442631</v>
      </c>
      <c r="H407">
        <v>0</v>
      </c>
      <c r="I407">
        <v>7.8913739999999999</v>
      </c>
      <c r="J407">
        <v>12.555046000000001</v>
      </c>
      <c r="K407">
        <v>39.720466256943098</v>
      </c>
      <c r="L407">
        <v>1.8879831570000001</v>
      </c>
      <c r="M407">
        <v>4.7681142355999997</v>
      </c>
      <c r="N407">
        <v>85.996180132199896</v>
      </c>
      <c r="O407">
        <v>25.5865650796</v>
      </c>
      <c r="P407">
        <v>0</v>
      </c>
      <c r="Q407">
        <v>25.269757822799999</v>
      </c>
      <c r="R407">
        <v>59.266094643000002</v>
      </c>
      <c r="S407">
        <v>1279.95220232714</v>
      </c>
    </row>
    <row r="408" spans="1:19" ht="15" x14ac:dyDescent="0.25">
      <c r="A408" t="s">
        <v>582</v>
      </c>
      <c r="B408">
        <v>2038.7672850000099</v>
      </c>
      <c r="C408">
        <v>385.45462799999899</v>
      </c>
      <c r="D408">
        <v>66.466111999999995</v>
      </c>
      <c r="E408">
        <v>29.081171000000001</v>
      </c>
      <c r="F408">
        <v>178.323385</v>
      </c>
      <c r="G408">
        <v>9.3014740000000007</v>
      </c>
      <c r="H408">
        <v>0.18884100000000001</v>
      </c>
      <c r="I408">
        <v>8.6440629999999992</v>
      </c>
      <c r="J408">
        <v>25.205881999999999</v>
      </c>
      <c r="K408">
        <v>15.6883283737849</v>
      </c>
      <c r="L408">
        <v>19.315052147199999</v>
      </c>
      <c r="M408">
        <v>8.4509882926</v>
      </c>
      <c r="N408">
        <v>131.49566409900001</v>
      </c>
      <c r="O408">
        <v>16.478491338400001</v>
      </c>
      <c r="P408">
        <v>0.44647677629999999</v>
      </c>
      <c r="Q408">
        <v>27.680018538599999</v>
      </c>
      <c r="R408">
        <v>118.984365981</v>
      </c>
      <c r="S408">
        <v>2377.3066705469</v>
      </c>
    </row>
    <row r="409" spans="1:19" ht="15" x14ac:dyDescent="0.25">
      <c r="A409" t="s">
        <v>583</v>
      </c>
      <c r="B409">
        <v>1104.0092440000001</v>
      </c>
      <c r="C409">
        <v>363.81922700000001</v>
      </c>
      <c r="D409">
        <v>7.1919449999999996</v>
      </c>
      <c r="E409">
        <v>24.817912</v>
      </c>
      <c r="F409">
        <v>147.42254199999999</v>
      </c>
      <c r="G409">
        <v>4.5334529999999997</v>
      </c>
      <c r="H409">
        <v>0</v>
      </c>
      <c r="I409">
        <v>7.9344140000000003</v>
      </c>
      <c r="J409">
        <v>15</v>
      </c>
      <c r="K409">
        <v>25.498871646682598</v>
      </c>
      <c r="L409">
        <v>2.0899792169999998</v>
      </c>
      <c r="M409">
        <v>7.2120852272000002</v>
      </c>
      <c r="N409">
        <v>108.70938247079999</v>
      </c>
      <c r="O409">
        <v>8.0314653348</v>
      </c>
      <c r="P409">
        <v>0</v>
      </c>
      <c r="Q409">
        <v>25.407580510799999</v>
      </c>
      <c r="R409">
        <v>70.807500000000005</v>
      </c>
      <c r="S409">
        <v>1351.7661084072799</v>
      </c>
    </row>
    <row r="410" spans="1:19" ht="15" x14ac:dyDescent="0.25">
      <c r="A410" t="s">
        <v>584</v>
      </c>
      <c r="B410">
        <v>4156.7866880000001</v>
      </c>
      <c r="C410">
        <v>2153.8096</v>
      </c>
      <c r="D410">
        <v>31.343602000000001</v>
      </c>
      <c r="E410">
        <v>57.915080000000003</v>
      </c>
      <c r="F410">
        <v>491.91285900000003</v>
      </c>
      <c r="G410">
        <v>30.821897</v>
      </c>
      <c r="H410">
        <v>1</v>
      </c>
      <c r="I410">
        <v>21.927565000000001</v>
      </c>
      <c r="J410">
        <v>73.733312999999995</v>
      </c>
      <c r="K410">
        <v>238.591592693199</v>
      </c>
      <c r="L410">
        <v>9.1084507412000004</v>
      </c>
      <c r="M410">
        <v>16.830122247999999</v>
      </c>
      <c r="N410">
        <v>362.73654222659798</v>
      </c>
      <c r="O410">
        <v>54.604072725199998</v>
      </c>
      <c r="P410">
        <v>2.3643000000000001</v>
      </c>
      <c r="Q410">
        <v>70.216448643000007</v>
      </c>
      <c r="R410">
        <v>348.05810401650001</v>
      </c>
      <c r="S410">
        <v>5259.2963212937002</v>
      </c>
    </row>
    <row r="411" spans="1:19" ht="15" x14ac:dyDescent="0.25">
      <c r="A411" t="s">
        <v>585</v>
      </c>
      <c r="B411">
        <v>3803.3148590000001</v>
      </c>
      <c r="C411">
        <v>1671.9638359999999</v>
      </c>
      <c r="D411">
        <v>60.130893</v>
      </c>
      <c r="E411">
        <v>61.437677000000001</v>
      </c>
      <c r="F411">
        <v>398.290055</v>
      </c>
      <c r="G411">
        <v>37.076135000000001</v>
      </c>
      <c r="H411">
        <v>2</v>
      </c>
      <c r="I411">
        <v>22.693538</v>
      </c>
      <c r="J411">
        <v>42.572879999999998</v>
      </c>
      <c r="K411">
        <v>157.13802655257999</v>
      </c>
      <c r="L411">
        <v>17.474037505799998</v>
      </c>
      <c r="M411">
        <v>17.853788936200001</v>
      </c>
      <c r="N411">
        <v>293.69908655699999</v>
      </c>
      <c r="O411">
        <v>65.684080765999994</v>
      </c>
      <c r="P411">
        <v>4.7286000000000001</v>
      </c>
      <c r="Q411">
        <v>72.669247383599995</v>
      </c>
      <c r="R411">
        <v>200.96528004000001</v>
      </c>
      <c r="S411">
        <v>4633.5270067411802</v>
      </c>
    </row>
    <row r="412" spans="1:19" ht="15" x14ac:dyDescent="0.25">
      <c r="A412" t="s">
        <v>586</v>
      </c>
      <c r="B412">
        <v>2491.944974</v>
      </c>
      <c r="C412">
        <v>258.824928</v>
      </c>
      <c r="D412">
        <v>11.783894999999999</v>
      </c>
      <c r="E412">
        <v>31</v>
      </c>
      <c r="F412">
        <v>175.66566</v>
      </c>
      <c r="G412">
        <v>5.7435590000000003</v>
      </c>
      <c r="H412">
        <v>1</v>
      </c>
      <c r="I412">
        <v>8</v>
      </c>
      <c r="J412">
        <v>24.651143999999999</v>
      </c>
      <c r="K412">
        <v>5.6986520763254704</v>
      </c>
      <c r="L412">
        <v>3.4243998869999999</v>
      </c>
      <c r="M412">
        <v>9.0085999999999995</v>
      </c>
      <c r="N412">
        <v>129.53585768400001</v>
      </c>
      <c r="O412">
        <v>10.175289124400001</v>
      </c>
      <c r="P412">
        <v>2.3643000000000001</v>
      </c>
      <c r="Q412">
        <v>25.617599999999999</v>
      </c>
      <c r="R412">
        <v>116.365725252</v>
      </c>
      <c r="S412">
        <v>2794.13539802373</v>
      </c>
    </row>
    <row r="413" spans="1:19" ht="15" x14ac:dyDescent="0.25">
      <c r="A413" t="s">
        <v>587</v>
      </c>
      <c r="B413">
        <v>736.69756900000004</v>
      </c>
      <c r="C413">
        <v>288.169556</v>
      </c>
      <c r="D413">
        <v>1</v>
      </c>
      <c r="E413">
        <v>21.262302999999999</v>
      </c>
      <c r="F413">
        <v>58.081463999999997</v>
      </c>
      <c r="G413">
        <v>9.0350090000000005</v>
      </c>
      <c r="H413">
        <v>0</v>
      </c>
      <c r="I413">
        <v>5.9959610000000003</v>
      </c>
      <c r="J413">
        <v>11.393228000000001</v>
      </c>
      <c r="K413">
        <v>24.422371347425599</v>
      </c>
      <c r="L413">
        <v>0.29060000000000002</v>
      </c>
      <c r="M413">
        <v>6.1788252518000002</v>
      </c>
      <c r="N413">
        <v>42.829271553600002</v>
      </c>
      <c r="O413">
        <v>16.0064219444</v>
      </c>
      <c r="P413">
        <v>0</v>
      </c>
      <c r="Q413">
        <v>19.2002663142</v>
      </c>
      <c r="R413">
        <v>53.781732773999998</v>
      </c>
      <c r="S413">
        <v>899.40705818542597</v>
      </c>
    </row>
    <row r="414" spans="1:19" ht="15" x14ac:dyDescent="0.25">
      <c r="A414" t="s">
        <v>588</v>
      </c>
      <c r="B414">
        <v>467.593165</v>
      </c>
      <c r="C414">
        <v>255.15946500000001</v>
      </c>
      <c r="D414">
        <v>0</v>
      </c>
      <c r="E414">
        <v>8</v>
      </c>
      <c r="F414">
        <v>55.312311999999999</v>
      </c>
      <c r="G414">
        <v>0</v>
      </c>
      <c r="H414">
        <v>1</v>
      </c>
      <c r="I414">
        <v>2</v>
      </c>
      <c r="J414">
        <v>3</v>
      </c>
      <c r="K414">
        <v>29.217197270107299</v>
      </c>
      <c r="L414">
        <v>0</v>
      </c>
      <c r="M414">
        <v>2.3248000000000002</v>
      </c>
      <c r="N414">
        <v>40.787298868800001</v>
      </c>
      <c r="O414">
        <v>0</v>
      </c>
      <c r="P414">
        <v>2.3643000000000001</v>
      </c>
      <c r="Q414">
        <v>6.4043999999999999</v>
      </c>
      <c r="R414">
        <v>14.1615</v>
      </c>
      <c r="S414">
        <v>562.85266113890702</v>
      </c>
    </row>
    <row r="415" spans="1:19" ht="15" x14ac:dyDescent="0.25">
      <c r="A415" t="s">
        <v>589</v>
      </c>
      <c r="B415">
        <v>1706.6415979999999</v>
      </c>
      <c r="C415">
        <v>257.002095</v>
      </c>
      <c r="D415">
        <v>7.7530869999999998</v>
      </c>
      <c r="E415">
        <v>18</v>
      </c>
      <c r="F415">
        <v>111.431977</v>
      </c>
      <c r="G415">
        <v>5</v>
      </c>
      <c r="H415">
        <v>3</v>
      </c>
      <c r="I415">
        <v>11</v>
      </c>
      <c r="J415">
        <v>20.753087000000001</v>
      </c>
      <c r="K415">
        <v>8.3925141534523693</v>
      </c>
      <c r="L415">
        <v>2.2530470822000002</v>
      </c>
      <c r="M415">
        <v>5.2308000000000003</v>
      </c>
      <c r="N415">
        <v>82.169939839799994</v>
      </c>
      <c r="O415">
        <v>8.8580000000000005</v>
      </c>
      <c r="P415">
        <v>7.0929000000000002</v>
      </c>
      <c r="Q415">
        <v>35.224200000000003</v>
      </c>
      <c r="R415">
        <v>97.964947183500001</v>
      </c>
      <c r="S415">
        <v>1953.8279462589501</v>
      </c>
    </row>
    <row r="416" spans="1:19" ht="15" x14ac:dyDescent="0.25">
      <c r="A416" t="s">
        <v>590</v>
      </c>
      <c r="B416">
        <v>383.16880500000002</v>
      </c>
      <c r="C416">
        <v>362.95986799999997</v>
      </c>
      <c r="D416">
        <v>2</v>
      </c>
      <c r="E416">
        <v>10</v>
      </c>
      <c r="F416">
        <v>59.139760000000003</v>
      </c>
      <c r="G416">
        <v>3.9896379999999998</v>
      </c>
      <c r="H416">
        <v>0</v>
      </c>
      <c r="I416">
        <v>2.136126</v>
      </c>
      <c r="J416">
        <v>8.875648</v>
      </c>
      <c r="K416">
        <v>73.967974162033101</v>
      </c>
      <c r="L416">
        <v>0.58120000000000005</v>
      </c>
      <c r="M416">
        <v>2.9060000000000001</v>
      </c>
      <c r="N416">
        <v>43.609659024000003</v>
      </c>
      <c r="O416">
        <v>7.0680426807999996</v>
      </c>
      <c r="P416">
        <v>0</v>
      </c>
      <c r="Q416">
        <v>6.8403026772000004</v>
      </c>
      <c r="R416">
        <v>41.897496384</v>
      </c>
      <c r="S416">
        <v>560.03947992803296</v>
      </c>
    </row>
    <row r="417" spans="1:19" ht="15" x14ac:dyDescent="0.25">
      <c r="A417" t="s">
        <v>591</v>
      </c>
      <c r="B417">
        <v>1168.2974610000001</v>
      </c>
      <c r="C417">
        <v>239.28988799999999</v>
      </c>
      <c r="D417">
        <v>2</v>
      </c>
      <c r="E417">
        <v>19</v>
      </c>
      <c r="F417">
        <v>104.805727</v>
      </c>
      <c r="G417">
        <v>4</v>
      </c>
      <c r="H417">
        <v>0</v>
      </c>
      <c r="I417">
        <v>2</v>
      </c>
      <c r="J417">
        <v>7</v>
      </c>
      <c r="K417">
        <v>10.2949187058602</v>
      </c>
      <c r="L417">
        <v>0.58120000000000005</v>
      </c>
      <c r="M417">
        <v>5.5213999999999999</v>
      </c>
      <c r="N417">
        <v>77.283743089799998</v>
      </c>
      <c r="O417">
        <v>7.0864000000000003</v>
      </c>
      <c r="P417">
        <v>0</v>
      </c>
      <c r="Q417">
        <v>6.4043999999999999</v>
      </c>
      <c r="R417">
        <v>33.043500000000002</v>
      </c>
      <c r="S417">
        <v>1308.5130227956599</v>
      </c>
    </row>
    <row r="418" spans="1:19" ht="15" x14ac:dyDescent="0.25">
      <c r="A418" t="s">
        <v>592</v>
      </c>
      <c r="B418">
        <v>890.80361400000004</v>
      </c>
      <c r="C418">
        <v>213.39320900000001</v>
      </c>
      <c r="D418">
        <v>0</v>
      </c>
      <c r="E418">
        <v>24.590909</v>
      </c>
      <c r="F418">
        <v>68.688585000000003</v>
      </c>
      <c r="G418">
        <v>2.1852179999999999</v>
      </c>
      <c r="H418">
        <v>0</v>
      </c>
      <c r="I418">
        <v>8.2720389999999995</v>
      </c>
      <c r="J418">
        <v>11.271858999999999</v>
      </c>
      <c r="K418">
        <v>10.8806280428979</v>
      </c>
      <c r="L418">
        <v>0</v>
      </c>
      <c r="M418">
        <v>7.1461181553999999</v>
      </c>
      <c r="N418">
        <v>50.650962579000002</v>
      </c>
      <c r="O418">
        <v>3.8713322088000002</v>
      </c>
      <c r="P418">
        <v>0</v>
      </c>
      <c r="Q418">
        <v>26.488723285799999</v>
      </c>
      <c r="R418">
        <v>53.208810409500003</v>
      </c>
      <c r="S418">
        <v>1043.0501886814</v>
      </c>
    </row>
    <row r="419" spans="1:19" ht="15" x14ac:dyDescent="0.25">
      <c r="A419" t="s">
        <v>593</v>
      </c>
      <c r="B419">
        <v>1739.075319</v>
      </c>
      <c r="C419">
        <v>533.83242600000005</v>
      </c>
      <c r="D419">
        <v>4</v>
      </c>
      <c r="E419">
        <v>37.476292000000001</v>
      </c>
      <c r="F419">
        <v>154.369823</v>
      </c>
      <c r="G419">
        <v>18.865645000000001</v>
      </c>
      <c r="H419">
        <v>1.4939499999999999</v>
      </c>
      <c r="I419">
        <v>8.0725479999999994</v>
      </c>
      <c r="J419">
        <v>22.936585000000001</v>
      </c>
      <c r="K419">
        <v>35.548005329349998</v>
      </c>
      <c r="L419">
        <v>1.1624000000000001</v>
      </c>
      <c r="M419">
        <v>10.890610455199999</v>
      </c>
      <c r="N419">
        <v>113.8323074802</v>
      </c>
      <c r="O419">
        <v>33.422376681999999</v>
      </c>
      <c r="P419">
        <v>3.5321459850000001</v>
      </c>
      <c r="Q419">
        <v>25.8499132056</v>
      </c>
      <c r="R419">
        <v>108.27214949250001</v>
      </c>
      <c r="S419">
        <v>2071.5852276298501</v>
      </c>
    </row>
    <row r="420" spans="1:19" ht="15" x14ac:dyDescent="0.25">
      <c r="A420" t="s">
        <v>594</v>
      </c>
      <c r="B420">
        <v>610.74799499999995</v>
      </c>
      <c r="C420">
        <v>163.15484000000001</v>
      </c>
      <c r="D420">
        <v>0</v>
      </c>
      <c r="E420">
        <v>20.567820999999999</v>
      </c>
      <c r="F420">
        <v>50.057040999999998</v>
      </c>
      <c r="G420">
        <v>2</v>
      </c>
      <c r="H420">
        <v>0</v>
      </c>
      <c r="I420">
        <v>1</v>
      </c>
      <c r="J420">
        <v>4</v>
      </c>
      <c r="K420">
        <v>9.0598196706716507</v>
      </c>
      <c r="L420">
        <v>0</v>
      </c>
      <c r="M420">
        <v>5.9770087825999996</v>
      </c>
      <c r="N420">
        <v>36.912062033399998</v>
      </c>
      <c r="O420">
        <v>3.5432000000000001</v>
      </c>
      <c r="P420">
        <v>0</v>
      </c>
      <c r="Q420">
        <v>3.2021999999999999</v>
      </c>
      <c r="R420">
        <v>18.882000000000001</v>
      </c>
      <c r="S420">
        <v>688.32428548667201</v>
      </c>
    </row>
    <row r="421" spans="1:19" ht="15" x14ac:dyDescent="0.25">
      <c r="A421" t="s">
        <v>595</v>
      </c>
      <c r="B421">
        <v>1010.607186</v>
      </c>
      <c r="C421">
        <v>511.46514100000002</v>
      </c>
      <c r="D421">
        <v>12.766596</v>
      </c>
      <c r="E421">
        <v>17.392353</v>
      </c>
      <c r="F421">
        <v>115.27988999999999</v>
      </c>
      <c r="G421">
        <v>4</v>
      </c>
      <c r="H421">
        <v>3</v>
      </c>
      <c r="I421">
        <v>9.4930109999999992</v>
      </c>
      <c r="J421">
        <v>11.694165</v>
      </c>
      <c r="K421">
        <v>54.961704170921898</v>
      </c>
      <c r="L421">
        <v>3.7099727975999999</v>
      </c>
      <c r="M421">
        <v>5.0542177818000003</v>
      </c>
      <c r="N421">
        <v>85.007390885999897</v>
      </c>
      <c r="O421">
        <v>7.0864000000000003</v>
      </c>
      <c r="P421">
        <v>7.0929000000000002</v>
      </c>
      <c r="Q421">
        <v>30.398519824200001</v>
      </c>
      <c r="R421">
        <v>55.202305882499999</v>
      </c>
      <c r="S421">
        <v>1259.1205973430201</v>
      </c>
    </row>
    <row r="422" spans="1:19" ht="15" x14ac:dyDescent="0.25">
      <c r="A422" t="s">
        <v>596</v>
      </c>
      <c r="B422">
        <v>1265.9666199999999</v>
      </c>
      <c r="C422">
        <v>362.82687399999998</v>
      </c>
      <c r="D422">
        <v>24.062173000000001</v>
      </c>
      <c r="E422">
        <v>12</v>
      </c>
      <c r="F422">
        <v>98.621713</v>
      </c>
      <c r="G422">
        <v>4</v>
      </c>
      <c r="H422">
        <v>0</v>
      </c>
      <c r="I422">
        <v>0</v>
      </c>
      <c r="J422">
        <v>20.196490000000001</v>
      </c>
      <c r="K422">
        <v>22.0755916202029</v>
      </c>
      <c r="L422">
        <v>6.9924674737999997</v>
      </c>
      <c r="M422">
        <v>3.4872000000000001</v>
      </c>
      <c r="N422">
        <v>72.7236511662</v>
      </c>
      <c r="O422">
        <v>7.0864000000000003</v>
      </c>
      <c r="P422">
        <v>0</v>
      </c>
      <c r="Q422">
        <v>0</v>
      </c>
      <c r="R422">
        <v>95.337531045000006</v>
      </c>
      <c r="S422">
        <v>1473.6694613052</v>
      </c>
    </row>
    <row r="423" spans="1:19" ht="15" x14ac:dyDescent="0.25">
      <c r="A423" t="s">
        <v>597</v>
      </c>
      <c r="B423">
        <v>601.64118900000005</v>
      </c>
      <c r="C423">
        <v>276.38496600000002</v>
      </c>
      <c r="D423">
        <v>0</v>
      </c>
      <c r="E423">
        <v>12.355433</v>
      </c>
      <c r="F423">
        <v>58.810312000000003</v>
      </c>
      <c r="G423">
        <v>4.3213619999999997</v>
      </c>
      <c r="H423">
        <v>2</v>
      </c>
      <c r="I423">
        <v>2</v>
      </c>
      <c r="J423">
        <v>1.2154700000000001</v>
      </c>
      <c r="K423">
        <v>26.946573036591602</v>
      </c>
      <c r="L423">
        <v>0</v>
      </c>
      <c r="M423">
        <v>3.5904888297999999</v>
      </c>
      <c r="N423">
        <v>43.366724068800004</v>
      </c>
      <c r="O423">
        <v>7.6557249191999999</v>
      </c>
      <c r="P423">
        <v>4.7286000000000001</v>
      </c>
      <c r="Q423">
        <v>6.4043999999999999</v>
      </c>
      <c r="R423">
        <v>5.7376261350000002</v>
      </c>
      <c r="S423">
        <v>700.07132598939199</v>
      </c>
    </row>
    <row r="424" spans="1:19" ht="15" x14ac:dyDescent="0.25">
      <c r="A424" t="s">
        <v>598</v>
      </c>
      <c r="B424">
        <v>1764.3884479999999</v>
      </c>
      <c r="C424">
        <v>597.32958599999995</v>
      </c>
      <c r="D424">
        <v>5.6086020000000003</v>
      </c>
      <c r="E424">
        <v>35.296255000000002</v>
      </c>
      <c r="F424">
        <v>117.12375299999999</v>
      </c>
      <c r="G424">
        <v>1.8148500000000001</v>
      </c>
      <c r="H424">
        <v>0</v>
      </c>
      <c r="I424">
        <v>11.878704000000001</v>
      </c>
      <c r="J424">
        <v>21.776761</v>
      </c>
      <c r="K424">
        <v>43.350449583976797</v>
      </c>
      <c r="L424">
        <v>1.6298597412</v>
      </c>
      <c r="M424">
        <v>10.257091703</v>
      </c>
      <c r="N424">
        <v>86.3670554621999</v>
      </c>
      <c r="O424">
        <v>3.2151882600000001</v>
      </c>
      <c r="P424">
        <v>0</v>
      </c>
      <c r="Q424">
        <v>38.037985948799999</v>
      </c>
      <c r="R424">
        <v>102.79720030049999</v>
      </c>
      <c r="S424">
        <v>2050.0432789996798</v>
      </c>
    </row>
    <row r="425" spans="1:19" ht="15" x14ac:dyDescent="0.25">
      <c r="A425" t="s">
        <v>599</v>
      </c>
      <c r="B425">
        <v>955.64746600000001</v>
      </c>
      <c r="C425">
        <v>284.840374</v>
      </c>
      <c r="D425">
        <v>3</v>
      </c>
      <c r="E425">
        <v>34.586674000000002</v>
      </c>
      <c r="F425">
        <v>99.850453999999999</v>
      </c>
      <c r="G425">
        <v>4.4338850000000001</v>
      </c>
      <c r="H425">
        <v>0</v>
      </c>
      <c r="I425">
        <v>3.8871159999999998</v>
      </c>
      <c r="J425">
        <v>14.64556</v>
      </c>
      <c r="K425">
        <v>17.954739768108201</v>
      </c>
      <c r="L425">
        <v>0.87180000000000002</v>
      </c>
      <c r="M425">
        <v>10.050887464400001</v>
      </c>
      <c r="N425">
        <v>73.629724779599997</v>
      </c>
      <c r="O425">
        <v>7.8550706659999996</v>
      </c>
      <c r="P425">
        <v>0</v>
      </c>
      <c r="Q425">
        <v>12.447322855199999</v>
      </c>
      <c r="R425">
        <v>69.134365979999998</v>
      </c>
      <c r="S425">
        <v>1147.5913775133099</v>
      </c>
    </row>
    <row r="426" spans="1:19" ht="15" x14ac:dyDescent="0.25">
      <c r="A426" t="s">
        <v>600</v>
      </c>
      <c r="B426">
        <v>2082.4798470000001</v>
      </c>
      <c r="C426">
        <v>381.390108</v>
      </c>
      <c r="D426">
        <v>13.827576000000001</v>
      </c>
      <c r="E426">
        <v>38.149045000000001</v>
      </c>
      <c r="F426">
        <v>134.60471100000001</v>
      </c>
      <c r="G426">
        <v>25.184526999999999</v>
      </c>
      <c r="H426">
        <v>2</v>
      </c>
      <c r="I426">
        <v>8.3878789999999999</v>
      </c>
      <c r="J426">
        <v>16.848727</v>
      </c>
      <c r="K426">
        <v>15.105986190051199</v>
      </c>
      <c r="L426">
        <v>4.0182935856000004</v>
      </c>
      <c r="M426">
        <v>11.086112477</v>
      </c>
      <c r="N426">
        <v>99.257513891399896</v>
      </c>
      <c r="O426">
        <v>44.616908033199998</v>
      </c>
      <c r="P426">
        <v>4.7286000000000001</v>
      </c>
      <c r="Q426">
        <v>26.859666133800001</v>
      </c>
      <c r="R426">
        <v>79.534415803499996</v>
      </c>
      <c r="S426">
        <v>2367.68734311455</v>
      </c>
    </row>
    <row r="427" spans="1:19" ht="15" x14ac:dyDescent="0.25">
      <c r="A427" t="s">
        <v>601</v>
      </c>
      <c r="B427">
        <v>2260.0895869999999</v>
      </c>
      <c r="C427">
        <v>713.52738599999896</v>
      </c>
      <c r="D427">
        <v>1.6552439999999999</v>
      </c>
      <c r="E427">
        <v>41.523809</v>
      </c>
      <c r="F427">
        <v>192.22162499999999</v>
      </c>
      <c r="G427">
        <v>12.893490999999999</v>
      </c>
      <c r="H427">
        <v>1</v>
      </c>
      <c r="I427">
        <v>28.279422</v>
      </c>
      <c r="J427">
        <v>21.694844</v>
      </c>
      <c r="K427">
        <v>48.080782224069601</v>
      </c>
      <c r="L427">
        <v>0.48101390640000002</v>
      </c>
      <c r="M427">
        <v>12.066818895400001</v>
      </c>
      <c r="N427">
        <v>141.74422627499999</v>
      </c>
      <c r="O427">
        <v>22.842108655600001</v>
      </c>
      <c r="P427">
        <v>2.3643000000000001</v>
      </c>
      <c r="Q427">
        <v>90.556365128400003</v>
      </c>
      <c r="R427">
        <v>102.410511102</v>
      </c>
      <c r="S427">
        <v>2680.6357131868699</v>
      </c>
    </row>
    <row r="428" spans="1:19" ht="15" x14ac:dyDescent="0.25">
      <c r="A428" t="s">
        <v>602</v>
      </c>
      <c r="B428">
        <v>3172.5985460000002</v>
      </c>
      <c r="C428">
        <v>55.136687000000002</v>
      </c>
      <c r="D428">
        <v>26.805882</v>
      </c>
      <c r="E428">
        <v>28.435293999999999</v>
      </c>
      <c r="F428">
        <v>214.18553299999999</v>
      </c>
      <c r="G428">
        <v>30.581837</v>
      </c>
      <c r="H428">
        <v>2</v>
      </c>
      <c r="I428">
        <v>32.970587999999999</v>
      </c>
      <c r="J428">
        <v>30.558858000000001</v>
      </c>
      <c r="K428">
        <v>0.20056544268926699</v>
      </c>
      <c r="L428">
        <v>7.7897893092000103</v>
      </c>
      <c r="M428">
        <v>8.2632964364000099</v>
      </c>
      <c r="N428">
        <v>157.94041203419999</v>
      </c>
      <c r="O428">
        <v>54.178782429199998</v>
      </c>
      <c r="P428">
        <v>4.7286000000000001</v>
      </c>
      <c r="Q428">
        <v>105.57841689359999</v>
      </c>
      <c r="R428">
        <v>144.25308918900001</v>
      </c>
      <c r="S428">
        <v>3655.53149773429</v>
      </c>
    </row>
    <row r="429" spans="1:19" ht="15" x14ac:dyDescent="0.25">
      <c r="A429" t="s">
        <v>603</v>
      </c>
      <c r="B429">
        <v>745.48971400000005</v>
      </c>
      <c r="C429">
        <v>356.61979100000002</v>
      </c>
      <c r="D429">
        <v>1</v>
      </c>
      <c r="E429">
        <v>15.64002</v>
      </c>
      <c r="F429">
        <v>65.638165999999998</v>
      </c>
      <c r="G429">
        <v>2</v>
      </c>
      <c r="H429">
        <v>1</v>
      </c>
      <c r="I429">
        <v>5.5965499999999997</v>
      </c>
      <c r="J429">
        <v>5</v>
      </c>
      <c r="K429">
        <v>36.094575301992101</v>
      </c>
      <c r="L429">
        <v>0.29060000000000002</v>
      </c>
      <c r="M429">
        <v>4.5449898119999999</v>
      </c>
      <c r="N429">
        <v>48.401583608400003</v>
      </c>
      <c r="O429">
        <v>3.5432000000000001</v>
      </c>
      <c r="P429">
        <v>2.3643000000000001</v>
      </c>
      <c r="Q429">
        <v>17.92127241</v>
      </c>
      <c r="R429">
        <v>23.602499999999999</v>
      </c>
      <c r="S429">
        <v>882.25273513239199</v>
      </c>
    </row>
    <row r="430" spans="1:19" ht="15" x14ac:dyDescent="0.25">
      <c r="A430" t="s">
        <v>605</v>
      </c>
      <c r="B430">
        <v>1632.7756509999999</v>
      </c>
      <c r="C430">
        <v>1568.389878</v>
      </c>
      <c r="D430">
        <v>0</v>
      </c>
      <c r="E430">
        <v>50.226573999999999</v>
      </c>
      <c r="F430">
        <v>145.91912099999999</v>
      </c>
      <c r="G430">
        <v>18.638843999999999</v>
      </c>
      <c r="H430">
        <v>0</v>
      </c>
      <c r="I430">
        <v>11</v>
      </c>
      <c r="J430">
        <v>34.064355999999997</v>
      </c>
      <c r="K430">
        <v>323.89212429928102</v>
      </c>
      <c r="L430">
        <v>0</v>
      </c>
      <c r="M430">
        <v>14.595842404400001</v>
      </c>
      <c r="N430">
        <v>107.6007598254</v>
      </c>
      <c r="O430">
        <v>33.020576030400001</v>
      </c>
      <c r="P430">
        <v>0</v>
      </c>
      <c r="Q430">
        <v>35.224200000000003</v>
      </c>
      <c r="R430">
        <v>160.80079249799999</v>
      </c>
      <c r="S430">
        <v>2307.9099460574798</v>
      </c>
    </row>
    <row r="431" spans="1:19" ht="15" x14ac:dyDescent="0.25">
      <c r="A431" t="s">
        <v>606</v>
      </c>
      <c r="B431">
        <v>711.13811999999996</v>
      </c>
      <c r="C431">
        <v>684.84208000000001</v>
      </c>
      <c r="D431">
        <v>0</v>
      </c>
      <c r="E431">
        <v>12.253140999999999</v>
      </c>
      <c r="F431">
        <v>84.255409999999998</v>
      </c>
      <c r="G431">
        <v>7.172174</v>
      </c>
      <c r="H431">
        <v>0</v>
      </c>
      <c r="I431">
        <v>8.6357999999999997</v>
      </c>
      <c r="J431">
        <v>9.1023409999999991</v>
      </c>
      <c r="K431">
        <v>141.21189937786701</v>
      </c>
      <c r="L431">
        <v>0</v>
      </c>
      <c r="M431">
        <v>3.5607627746000001</v>
      </c>
      <c r="N431">
        <v>62.129939334000099</v>
      </c>
      <c r="O431">
        <v>12.7062234584</v>
      </c>
      <c r="P431">
        <v>0</v>
      </c>
      <c r="Q431">
        <v>27.653558759999999</v>
      </c>
      <c r="R431">
        <v>42.967600690499999</v>
      </c>
      <c r="S431">
        <v>1001.36810439537</v>
      </c>
    </row>
    <row r="432" spans="1:19" ht="15" x14ac:dyDescent="0.25">
      <c r="A432" t="s">
        <v>607</v>
      </c>
      <c r="B432">
        <v>855.36897099999999</v>
      </c>
      <c r="C432">
        <v>19.720182999999999</v>
      </c>
      <c r="D432">
        <v>0</v>
      </c>
      <c r="E432">
        <v>20.494509000000001</v>
      </c>
      <c r="F432">
        <v>61.668652000000002</v>
      </c>
      <c r="G432">
        <v>2</v>
      </c>
      <c r="H432">
        <v>0</v>
      </c>
      <c r="I432">
        <v>3.994596</v>
      </c>
      <c r="J432">
        <v>3</v>
      </c>
      <c r="K432">
        <v>9.3928273408630802E-2</v>
      </c>
      <c r="L432">
        <v>0</v>
      </c>
      <c r="M432">
        <v>5.9557043154000002</v>
      </c>
      <c r="N432">
        <v>45.474463984800003</v>
      </c>
      <c r="O432">
        <v>3.5432000000000001</v>
      </c>
      <c r="P432">
        <v>0</v>
      </c>
      <c r="Q432">
        <v>12.7914953112</v>
      </c>
      <c r="R432">
        <v>14.1615</v>
      </c>
      <c r="S432">
        <v>937.389262884809</v>
      </c>
    </row>
    <row r="433" spans="1:19" ht="15" x14ac:dyDescent="0.25">
      <c r="A433" t="s">
        <v>608</v>
      </c>
      <c r="B433">
        <v>951.19000700000004</v>
      </c>
      <c r="C433">
        <v>213.54836800000001</v>
      </c>
      <c r="D433">
        <v>2.447038</v>
      </c>
      <c r="E433">
        <v>17</v>
      </c>
      <c r="F433">
        <v>89.709361999999999</v>
      </c>
      <c r="G433">
        <v>7.4179810000000002</v>
      </c>
      <c r="H433">
        <v>0</v>
      </c>
      <c r="I433">
        <v>8</v>
      </c>
      <c r="J433">
        <v>10</v>
      </c>
      <c r="K433">
        <v>10.3914810797201</v>
      </c>
      <c r="L433">
        <v>0.71110924279999999</v>
      </c>
      <c r="M433">
        <v>4.9401999999999999</v>
      </c>
      <c r="N433">
        <v>66.1516835388</v>
      </c>
      <c r="O433">
        <v>13.141695139599999</v>
      </c>
      <c r="P433">
        <v>0</v>
      </c>
      <c r="Q433">
        <v>25.617599999999999</v>
      </c>
      <c r="R433">
        <v>47.204999999999998</v>
      </c>
      <c r="S433">
        <v>1119.34877600092</v>
      </c>
    </row>
    <row r="434" spans="1:19" ht="15" x14ac:dyDescent="0.25">
      <c r="A434" t="s">
        <v>609</v>
      </c>
      <c r="B434">
        <v>958.36309600000004</v>
      </c>
      <c r="C434">
        <v>57.902143000000002</v>
      </c>
      <c r="D434">
        <v>4.8677270000000004</v>
      </c>
      <c r="E434">
        <v>10.839091</v>
      </c>
      <c r="F434">
        <v>67.489999999999995</v>
      </c>
      <c r="G434">
        <v>3</v>
      </c>
      <c r="H434">
        <v>0</v>
      </c>
      <c r="I434">
        <v>4</v>
      </c>
      <c r="J434">
        <v>2.1025520000000002</v>
      </c>
      <c r="K434">
        <v>0.72402848510943796</v>
      </c>
      <c r="L434">
        <v>1.4145614661999999</v>
      </c>
      <c r="M434">
        <v>3.1498398446000002</v>
      </c>
      <c r="N434">
        <v>49.767126000000097</v>
      </c>
      <c r="O434">
        <v>5.3148</v>
      </c>
      <c r="P434">
        <v>0</v>
      </c>
      <c r="Q434">
        <v>12.8088</v>
      </c>
      <c r="R434">
        <v>9.9250967160000005</v>
      </c>
      <c r="S434">
        <v>1041.4673485119099</v>
      </c>
    </row>
    <row r="435" spans="1:19" ht="15" x14ac:dyDescent="0.25">
      <c r="A435" t="s">
        <v>610</v>
      </c>
      <c r="B435">
        <v>948.80154499999901</v>
      </c>
      <c r="C435">
        <v>60.719194000000002</v>
      </c>
      <c r="D435">
        <v>4</v>
      </c>
      <c r="E435">
        <v>17.784219</v>
      </c>
      <c r="F435">
        <v>54.603712999999999</v>
      </c>
      <c r="G435">
        <v>1.54</v>
      </c>
      <c r="H435">
        <v>0</v>
      </c>
      <c r="I435">
        <v>4</v>
      </c>
      <c r="J435">
        <v>8.4056280000000001</v>
      </c>
      <c r="K435">
        <v>0.84174024785041601</v>
      </c>
      <c r="L435">
        <v>1.1624000000000001</v>
      </c>
      <c r="M435">
        <v>5.1680940413999998</v>
      </c>
      <c r="N435">
        <v>40.2647779662</v>
      </c>
      <c r="O435">
        <v>2.7282639999999998</v>
      </c>
      <c r="P435">
        <v>0</v>
      </c>
      <c r="Q435">
        <v>12.8088</v>
      </c>
      <c r="R435">
        <v>39.678766973999998</v>
      </c>
      <c r="S435">
        <v>1051.4543882294499</v>
      </c>
    </row>
    <row r="436" spans="1:19" ht="15" x14ac:dyDescent="0.25">
      <c r="A436" t="s">
        <v>611</v>
      </c>
      <c r="B436">
        <v>1570.73317599999</v>
      </c>
      <c r="C436">
        <v>347.78950500000002</v>
      </c>
      <c r="D436">
        <v>148.12985599999999</v>
      </c>
      <c r="E436">
        <v>20.48959</v>
      </c>
      <c r="F436">
        <v>51.096994000000002</v>
      </c>
      <c r="G436">
        <v>4.0116180000000004</v>
      </c>
      <c r="H436">
        <v>5</v>
      </c>
      <c r="I436">
        <v>5</v>
      </c>
      <c r="J436">
        <v>21</v>
      </c>
      <c r="K436">
        <v>16.184040288122201</v>
      </c>
      <c r="L436">
        <v>43.046536153600002</v>
      </c>
      <c r="M436">
        <v>5.9542748540000003</v>
      </c>
      <c r="N436">
        <v>37.6789233756</v>
      </c>
      <c r="O436">
        <v>7.1069824488000002</v>
      </c>
      <c r="P436">
        <v>11.8215</v>
      </c>
      <c r="Q436">
        <v>16.010999999999999</v>
      </c>
      <c r="R436">
        <v>99.130499999999998</v>
      </c>
      <c r="S436">
        <v>1807.6669331201199</v>
      </c>
    </row>
    <row r="437" spans="1:19" ht="15" x14ac:dyDescent="0.25">
      <c r="A437" t="s">
        <v>612</v>
      </c>
      <c r="B437">
        <v>1305.340987</v>
      </c>
      <c r="C437">
        <v>204.46186</v>
      </c>
      <c r="D437">
        <v>0</v>
      </c>
      <c r="E437">
        <v>20.174949000000002</v>
      </c>
      <c r="F437">
        <v>85.885127999999995</v>
      </c>
      <c r="G437">
        <v>1</v>
      </c>
      <c r="H437">
        <v>1</v>
      </c>
      <c r="I437">
        <v>3</v>
      </c>
      <c r="J437">
        <v>13.74</v>
      </c>
      <c r="K437">
        <v>6.7783070444120801</v>
      </c>
      <c r="L437">
        <v>0</v>
      </c>
      <c r="M437">
        <v>5.8628401794</v>
      </c>
      <c r="N437">
        <v>63.331693387200097</v>
      </c>
      <c r="O437">
        <v>1.7716000000000001</v>
      </c>
      <c r="P437">
        <v>2.3643000000000001</v>
      </c>
      <c r="Q437">
        <v>9.6066000000000003</v>
      </c>
      <c r="R437">
        <v>64.859669999999994</v>
      </c>
      <c r="S437">
        <v>1459.91599761101</v>
      </c>
    </row>
    <row r="438" spans="1:19" ht="15" x14ac:dyDescent="0.25">
      <c r="A438" t="s">
        <v>613</v>
      </c>
      <c r="B438">
        <v>552.34565499999997</v>
      </c>
      <c r="C438">
        <v>91.865167999999997</v>
      </c>
      <c r="D438">
        <v>1.88</v>
      </c>
      <c r="E438">
        <v>4.628145</v>
      </c>
      <c r="F438">
        <v>25.542937999999999</v>
      </c>
      <c r="G438">
        <v>0</v>
      </c>
      <c r="H438">
        <v>0</v>
      </c>
      <c r="I438">
        <v>2</v>
      </c>
      <c r="J438">
        <v>3.13</v>
      </c>
      <c r="K438">
        <v>3.22119319406919</v>
      </c>
      <c r="L438">
        <v>0.54632800000000004</v>
      </c>
      <c r="M438">
        <v>1.344938937</v>
      </c>
      <c r="N438">
        <v>18.835362481200001</v>
      </c>
      <c r="O438">
        <v>0</v>
      </c>
      <c r="P438">
        <v>0</v>
      </c>
      <c r="Q438">
        <v>6.4043999999999999</v>
      </c>
      <c r="R438">
        <v>14.775164999999999</v>
      </c>
      <c r="S438">
        <v>597.47304261226896</v>
      </c>
    </row>
    <row r="439" spans="1:19" ht="15" x14ac:dyDescent="0.25">
      <c r="A439" t="s">
        <v>614</v>
      </c>
      <c r="B439">
        <v>1973.49179</v>
      </c>
      <c r="C439">
        <v>1071.770507</v>
      </c>
      <c r="D439">
        <v>2</v>
      </c>
      <c r="E439">
        <v>73.308510999999996</v>
      </c>
      <c r="F439">
        <v>275.00836099999998</v>
      </c>
      <c r="G439">
        <v>10.720575</v>
      </c>
      <c r="H439">
        <v>1.2405900000000001</v>
      </c>
      <c r="I439">
        <v>8.0074629999999996</v>
      </c>
      <c r="J439">
        <v>28.062207000000001</v>
      </c>
      <c r="K439">
        <v>123.694583218793</v>
      </c>
      <c r="L439">
        <v>0.58120000000000005</v>
      </c>
      <c r="M439">
        <v>21.303453296600001</v>
      </c>
      <c r="N439">
        <v>202.79116540140001</v>
      </c>
      <c r="O439">
        <v>18.992570669999999</v>
      </c>
      <c r="P439">
        <v>2.9331269369999999</v>
      </c>
      <c r="Q439">
        <v>25.6414980186</v>
      </c>
      <c r="R439">
        <v>132.46764814350001</v>
      </c>
      <c r="S439">
        <v>2501.8970356858899</v>
      </c>
    </row>
    <row r="440" spans="1:19" ht="15" x14ac:dyDescent="0.25">
      <c r="A440" t="s">
        <v>616</v>
      </c>
      <c r="B440">
        <v>1400.8224990000001</v>
      </c>
      <c r="C440">
        <v>273.61536699999999</v>
      </c>
      <c r="D440">
        <v>0</v>
      </c>
      <c r="E440">
        <v>22.803353000000001</v>
      </c>
      <c r="F440">
        <v>90.749640999999997</v>
      </c>
      <c r="G440">
        <v>5</v>
      </c>
      <c r="H440">
        <v>1</v>
      </c>
      <c r="I440">
        <v>13.09845</v>
      </c>
      <c r="J440">
        <v>20.408729999999998</v>
      </c>
      <c r="K440">
        <v>11.6152724234201</v>
      </c>
      <c r="L440">
        <v>0</v>
      </c>
      <c r="M440">
        <v>6.6266543817999999</v>
      </c>
      <c r="N440">
        <v>66.918785273400005</v>
      </c>
      <c r="O440">
        <v>8.8580000000000005</v>
      </c>
      <c r="P440">
        <v>2.3643000000000001</v>
      </c>
      <c r="Q440">
        <v>41.943856590000003</v>
      </c>
      <c r="R440">
        <v>96.339409965000002</v>
      </c>
      <c r="S440">
        <v>1635.48877763362</v>
      </c>
    </row>
    <row r="441" spans="1:19" ht="15" x14ac:dyDescent="0.25">
      <c r="A441" t="s">
        <v>617</v>
      </c>
      <c r="B441">
        <v>264.96234399999997</v>
      </c>
      <c r="C441">
        <v>253.24740800000001</v>
      </c>
      <c r="D441">
        <v>3.9415209999999998</v>
      </c>
      <c r="E441">
        <v>2.5437500000000002</v>
      </c>
      <c r="F441">
        <v>45.188383000000002</v>
      </c>
      <c r="G441">
        <v>3.7149359999999998</v>
      </c>
      <c r="H441">
        <v>0</v>
      </c>
      <c r="I441">
        <v>4</v>
      </c>
      <c r="J441">
        <v>4</v>
      </c>
      <c r="K441">
        <v>52.072355490441403</v>
      </c>
      <c r="L441">
        <v>1.1454060025999999</v>
      </c>
      <c r="M441">
        <v>0.73921375</v>
      </c>
      <c r="N441">
        <v>33.3219136242</v>
      </c>
      <c r="O441">
        <v>6.5813806175999998</v>
      </c>
      <c r="P441">
        <v>0</v>
      </c>
      <c r="Q441">
        <v>12.8088</v>
      </c>
      <c r="R441">
        <v>18.882000000000001</v>
      </c>
      <c r="S441">
        <v>390.51341348484101</v>
      </c>
    </row>
    <row r="442" spans="1:19" ht="15" x14ac:dyDescent="0.25">
      <c r="A442" t="s">
        <v>618</v>
      </c>
      <c r="B442">
        <v>2581.9661639999999</v>
      </c>
      <c r="C442">
        <v>2484.126526</v>
      </c>
      <c r="D442">
        <v>9</v>
      </c>
      <c r="E442">
        <v>49.891565999999997</v>
      </c>
      <c r="F442">
        <v>270.22891199999998</v>
      </c>
      <c r="G442">
        <v>28.734939000000001</v>
      </c>
      <c r="H442">
        <v>3.9638550000000001</v>
      </c>
      <c r="I442">
        <v>18.325056</v>
      </c>
      <c r="J442">
        <v>45.424891000000002</v>
      </c>
      <c r="K442">
        <v>512.92091750547695</v>
      </c>
      <c r="L442">
        <v>2.6154000000000002</v>
      </c>
      <c r="M442">
        <v>14.498489079600001</v>
      </c>
      <c r="N442">
        <v>199.26679970879999</v>
      </c>
      <c r="O442">
        <v>50.906817932400003</v>
      </c>
      <c r="P442">
        <v>9.3717423765000003</v>
      </c>
      <c r="Q442">
        <v>58.680494323200001</v>
      </c>
      <c r="R442">
        <v>214.4281979655</v>
      </c>
      <c r="S442">
        <v>3644.6550228914798</v>
      </c>
    </row>
    <row r="443" spans="1:19" ht="15" x14ac:dyDescent="0.25">
      <c r="A443" t="s">
        <v>619</v>
      </c>
      <c r="B443">
        <v>3590.6814469999999</v>
      </c>
      <c r="C443">
        <v>2213.5913839999998</v>
      </c>
      <c r="D443">
        <v>131.64708899999999</v>
      </c>
      <c r="E443">
        <v>70.026441000000005</v>
      </c>
      <c r="F443">
        <v>325.36382500000002</v>
      </c>
      <c r="G443">
        <v>27.617125999999999</v>
      </c>
      <c r="H443">
        <v>4</v>
      </c>
      <c r="I443">
        <v>29.297153000000002</v>
      </c>
      <c r="J443">
        <v>33.824174999999997</v>
      </c>
      <c r="K443">
        <v>290.44208831022002</v>
      </c>
      <c r="L443">
        <v>38.256644063400003</v>
      </c>
      <c r="M443">
        <v>20.349683754600001</v>
      </c>
      <c r="N443">
        <v>239.923284555001</v>
      </c>
      <c r="O443">
        <v>48.926500421599997</v>
      </c>
      <c r="P443">
        <v>9.4572000000000003</v>
      </c>
      <c r="Q443">
        <v>93.815343336599994</v>
      </c>
      <c r="R443">
        <v>159.6670180875</v>
      </c>
      <c r="S443">
        <v>4491.5192095289203</v>
      </c>
    </row>
    <row r="444" spans="1:19" ht="15" x14ac:dyDescent="0.25">
      <c r="A444" t="s">
        <v>620</v>
      </c>
      <c r="B444">
        <v>1071.4698760000001</v>
      </c>
      <c r="C444">
        <v>429.187387</v>
      </c>
      <c r="D444">
        <v>0</v>
      </c>
      <c r="E444">
        <v>11.443349</v>
      </c>
      <c r="F444">
        <v>124.153076</v>
      </c>
      <c r="G444">
        <v>10.32685</v>
      </c>
      <c r="H444">
        <v>0</v>
      </c>
      <c r="I444">
        <v>9.9433690000000006</v>
      </c>
      <c r="J444">
        <v>13.449045</v>
      </c>
      <c r="K444">
        <v>37.271832541529299</v>
      </c>
      <c r="L444">
        <v>0</v>
      </c>
      <c r="M444">
        <v>3.3254372193999999</v>
      </c>
      <c r="N444">
        <v>91.550478242399905</v>
      </c>
      <c r="O444">
        <v>18.295047459999999</v>
      </c>
      <c r="P444">
        <v>0</v>
      </c>
      <c r="Q444">
        <v>31.840656211799999</v>
      </c>
      <c r="R444">
        <v>63.486216922499999</v>
      </c>
      <c r="S444">
        <v>1317.2395445976299</v>
      </c>
    </row>
    <row r="445" spans="1:19" ht="15" x14ac:dyDescent="0.25">
      <c r="A445" t="s">
        <v>621</v>
      </c>
      <c r="B445">
        <v>4718.6796960000001</v>
      </c>
      <c r="C445">
        <v>1473.7071639999999</v>
      </c>
      <c r="D445">
        <v>57.135263999999999</v>
      </c>
      <c r="E445">
        <v>134.55453199999999</v>
      </c>
      <c r="F445">
        <v>431.24051100000003</v>
      </c>
      <c r="G445">
        <v>29.005873999999999</v>
      </c>
      <c r="H445">
        <v>7.9279039999999998</v>
      </c>
      <c r="I445">
        <v>46.939337000000002</v>
      </c>
      <c r="J445">
        <v>78.565697</v>
      </c>
      <c r="K445">
        <v>98.761626814966206</v>
      </c>
      <c r="L445">
        <v>16.6035077184</v>
      </c>
      <c r="M445">
        <v>39.101546999200004</v>
      </c>
      <c r="N445">
        <v>317.99675281139901</v>
      </c>
      <c r="O445">
        <v>51.386806378400003</v>
      </c>
      <c r="P445">
        <v>18.743943427200001</v>
      </c>
      <c r="Q445">
        <v>150.30914494140001</v>
      </c>
      <c r="R445">
        <v>370.86937268849999</v>
      </c>
      <c r="S445">
        <v>5782.4523977794697</v>
      </c>
    </row>
    <row r="446" spans="1:19" ht="15" x14ac:dyDescent="0.25">
      <c r="A446" t="s">
        <v>622</v>
      </c>
      <c r="B446">
        <v>1572.001497</v>
      </c>
      <c r="C446">
        <v>1513.3689569999999</v>
      </c>
      <c r="D446">
        <v>21.642690999999999</v>
      </c>
      <c r="E446">
        <v>36.799160000000001</v>
      </c>
      <c r="F446">
        <v>160.681104</v>
      </c>
      <c r="G446">
        <v>28.530801</v>
      </c>
      <c r="H446">
        <v>2</v>
      </c>
      <c r="I446">
        <v>6.628571</v>
      </c>
      <c r="J446">
        <v>14.280476999999999</v>
      </c>
      <c r="K446">
        <v>311.22974502935199</v>
      </c>
      <c r="L446">
        <v>6.2893660045999997</v>
      </c>
      <c r="M446">
        <v>10.693835896</v>
      </c>
      <c r="N446">
        <v>118.4862460896</v>
      </c>
      <c r="O446">
        <v>50.545167051599996</v>
      </c>
      <c r="P446">
        <v>4.7286000000000001</v>
      </c>
      <c r="Q446">
        <v>21.2260100562</v>
      </c>
      <c r="R446">
        <v>67.410991678499997</v>
      </c>
      <c r="S446">
        <v>2162.6114588058499</v>
      </c>
    </row>
    <row r="447" spans="1:19" ht="15" x14ac:dyDescent="0.25">
      <c r="A447" t="s">
        <v>623</v>
      </c>
      <c r="B447">
        <v>1691.5044809999999</v>
      </c>
      <c r="C447">
        <v>477.598523</v>
      </c>
      <c r="D447">
        <v>2.6808510000000001</v>
      </c>
      <c r="E447">
        <v>72.31044</v>
      </c>
      <c r="F447">
        <v>133.62270899999999</v>
      </c>
      <c r="G447">
        <v>10.035964999999999</v>
      </c>
      <c r="H447">
        <v>3.4308510000000001</v>
      </c>
      <c r="I447">
        <v>13.636295</v>
      </c>
      <c r="J447">
        <v>24</v>
      </c>
      <c r="K447">
        <v>29.063780722469399</v>
      </c>
      <c r="L447">
        <v>0.77905530059999994</v>
      </c>
      <c r="M447">
        <v>21.013413864</v>
      </c>
      <c r="N447">
        <v>98.533385616599801</v>
      </c>
      <c r="O447">
        <v>17.779715593999999</v>
      </c>
      <c r="P447">
        <v>8.1115610192999998</v>
      </c>
      <c r="Q447">
        <v>43.666143849000001</v>
      </c>
      <c r="R447">
        <v>113.292</v>
      </c>
      <c r="S447">
        <v>2023.74353696597</v>
      </c>
    </row>
    <row r="448" spans="1:19" ht="15" x14ac:dyDescent="0.25">
      <c r="A448" t="s">
        <v>624</v>
      </c>
      <c r="B448">
        <v>5590.0447259999901</v>
      </c>
      <c r="C448">
        <v>2642.6386120000002</v>
      </c>
      <c r="D448">
        <v>189.321324</v>
      </c>
      <c r="E448">
        <v>151.35869500000001</v>
      </c>
      <c r="F448">
        <v>522.705332</v>
      </c>
      <c r="G448">
        <v>50.804845</v>
      </c>
      <c r="H448">
        <v>4.7499989999999999</v>
      </c>
      <c r="I448">
        <v>61.040987000000001</v>
      </c>
      <c r="J448">
        <v>94.154336000000001</v>
      </c>
      <c r="K448">
        <v>267.75818412576501</v>
      </c>
      <c r="L448">
        <v>55.016776754399899</v>
      </c>
      <c r="M448">
        <v>43.984836766999997</v>
      </c>
      <c r="N448">
        <v>385.44291181679699</v>
      </c>
      <c r="O448">
        <v>90.005863402000003</v>
      </c>
      <c r="P448">
        <v>11.2304226357</v>
      </c>
      <c r="Q448">
        <v>195.4654485714</v>
      </c>
      <c r="R448">
        <v>444.45554308800001</v>
      </c>
      <c r="S448">
        <v>7083.4047131610496</v>
      </c>
    </row>
    <row r="449" spans="1:19" ht="15" x14ac:dyDescent="0.25">
      <c r="A449" t="s">
        <v>625</v>
      </c>
      <c r="B449">
        <v>1660.813592</v>
      </c>
      <c r="C449">
        <v>1593.1933979999999</v>
      </c>
      <c r="D449">
        <v>0</v>
      </c>
      <c r="E449">
        <v>61.930055000000003</v>
      </c>
      <c r="F449">
        <v>200.803517</v>
      </c>
      <c r="G449">
        <v>21.765813999999999</v>
      </c>
      <c r="H449">
        <v>1</v>
      </c>
      <c r="I449">
        <v>19.380344000000001</v>
      </c>
      <c r="J449">
        <v>25.474036000000002</v>
      </c>
      <c r="K449">
        <v>329.15196156665297</v>
      </c>
      <c r="L449">
        <v>0</v>
      </c>
      <c r="M449">
        <v>17.996873983</v>
      </c>
      <c r="N449">
        <v>148.0725134358</v>
      </c>
      <c r="O449">
        <v>38.5603160824</v>
      </c>
      <c r="P449">
        <v>2.3643000000000001</v>
      </c>
      <c r="Q449">
        <v>62.059737556800002</v>
      </c>
      <c r="R449">
        <v>120.250186938</v>
      </c>
      <c r="S449">
        <v>2379.2694815626501</v>
      </c>
    </row>
    <row r="450" spans="1:19" ht="15" x14ac:dyDescent="0.25">
      <c r="A450" t="s">
        <v>627</v>
      </c>
      <c r="B450">
        <v>1011.938055</v>
      </c>
      <c r="C450">
        <v>304.04917799999998</v>
      </c>
      <c r="D450">
        <v>1</v>
      </c>
      <c r="E450">
        <v>40.205607999999998</v>
      </c>
      <c r="F450">
        <v>110.16631700000001</v>
      </c>
      <c r="G450">
        <v>8.3917099999999998</v>
      </c>
      <c r="H450">
        <v>2</v>
      </c>
      <c r="I450">
        <v>8</v>
      </c>
      <c r="J450">
        <v>20.439986999999999</v>
      </c>
      <c r="K450">
        <v>19.646942598257301</v>
      </c>
      <c r="L450">
        <v>0.29060000000000002</v>
      </c>
      <c r="M450">
        <v>11.6837496848</v>
      </c>
      <c r="N450">
        <v>81.236642155799899</v>
      </c>
      <c r="O450">
        <v>14.866753436</v>
      </c>
      <c r="P450">
        <v>4.7286000000000001</v>
      </c>
      <c r="Q450">
        <v>25.617599999999999</v>
      </c>
      <c r="R450">
        <v>96.486958633499995</v>
      </c>
      <c r="S450">
        <v>1266.49590150836</v>
      </c>
    </row>
    <row r="451" spans="1:19" ht="15" x14ac:dyDescent="0.25">
      <c r="A451" t="s">
        <v>628</v>
      </c>
      <c r="B451">
        <v>1664.220908</v>
      </c>
      <c r="C451">
        <v>509.49619999999999</v>
      </c>
      <c r="D451">
        <v>3.3612769999999998</v>
      </c>
      <c r="E451">
        <v>53.476477000000003</v>
      </c>
      <c r="F451">
        <v>168.12897799999999</v>
      </c>
      <c r="G451">
        <v>5.7964760000000002</v>
      </c>
      <c r="H451">
        <v>4</v>
      </c>
      <c r="I451">
        <v>9</v>
      </c>
      <c r="J451">
        <v>23.742571999999999</v>
      </c>
      <c r="K451">
        <v>33.516712216336401</v>
      </c>
      <c r="L451">
        <v>0.97678709620000004</v>
      </c>
      <c r="M451">
        <v>15.540264216200001</v>
      </c>
      <c r="N451">
        <v>123.97830837719999</v>
      </c>
      <c r="O451">
        <v>10.2690368816</v>
      </c>
      <c r="P451">
        <v>9.4572000000000003</v>
      </c>
      <c r="Q451">
        <v>28.819800000000001</v>
      </c>
      <c r="R451">
        <v>112.076811126</v>
      </c>
      <c r="S451">
        <v>1998.85582791354</v>
      </c>
    </row>
    <row r="452" spans="1:19" ht="15" x14ac:dyDescent="0.25">
      <c r="A452" t="s">
        <v>629</v>
      </c>
      <c r="B452">
        <v>986.03655900000001</v>
      </c>
      <c r="C452">
        <v>296.10652399999998</v>
      </c>
      <c r="D452">
        <v>0</v>
      </c>
      <c r="E452">
        <v>27.701419000000001</v>
      </c>
      <c r="F452">
        <v>71.444069999999996</v>
      </c>
      <c r="G452">
        <v>6.0374809999999997</v>
      </c>
      <c r="H452">
        <v>0</v>
      </c>
      <c r="I452">
        <v>12</v>
      </c>
      <c r="J452">
        <v>11.22498</v>
      </c>
      <c r="K452">
        <v>19.2312346540667</v>
      </c>
      <c r="L452">
        <v>0</v>
      </c>
      <c r="M452">
        <v>8.0500323613999996</v>
      </c>
      <c r="N452">
        <v>52.682857218000002</v>
      </c>
      <c r="O452">
        <v>10.6960013396</v>
      </c>
      <c r="P452">
        <v>0</v>
      </c>
      <c r="Q452">
        <v>38.426400000000001</v>
      </c>
      <c r="R452">
        <v>52.987518090000002</v>
      </c>
      <c r="S452">
        <v>1168.11060266307</v>
      </c>
    </row>
    <row r="453" spans="1:19" ht="15" x14ac:dyDescent="0.25">
      <c r="A453" t="s">
        <v>630</v>
      </c>
      <c r="B453">
        <v>2027.217656</v>
      </c>
      <c r="C453">
        <v>638.86997099999996</v>
      </c>
      <c r="D453">
        <v>2.452153</v>
      </c>
      <c r="E453">
        <v>39.859195</v>
      </c>
      <c r="F453">
        <v>192.71404000000001</v>
      </c>
      <c r="G453">
        <v>10.629490000000001</v>
      </c>
      <c r="H453">
        <v>0.27923399999999998</v>
      </c>
      <c r="I453">
        <v>18.346209999999999</v>
      </c>
      <c r="J453">
        <v>33.338678000000002</v>
      </c>
      <c r="K453">
        <v>43.436426506507601</v>
      </c>
      <c r="L453">
        <v>0.7125956618</v>
      </c>
      <c r="M453">
        <v>11.583082066999999</v>
      </c>
      <c r="N453">
        <v>142.10733309599999</v>
      </c>
      <c r="O453">
        <v>18.831204484000001</v>
      </c>
      <c r="P453">
        <v>0.66019294620000002</v>
      </c>
      <c r="Q453">
        <v>58.748233661999997</v>
      </c>
      <c r="R453">
        <v>157.375229499</v>
      </c>
      <c r="S453">
        <v>2460.6719539225101</v>
      </c>
    </row>
    <row r="454" spans="1:19" ht="15" x14ac:dyDescent="0.25">
      <c r="A454" t="s">
        <v>631</v>
      </c>
      <c r="B454">
        <v>1893.8525139999999</v>
      </c>
      <c r="C454">
        <v>883.41992100000004</v>
      </c>
      <c r="D454">
        <v>0</v>
      </c>
      <c r="E454">
        <v>44.697718000000002</v>
      </c>
      <c r="F454">
        <v>205.86750000000001</v>
      </c>
      <c r="G454">
        <v>6.9375</v>
      </c>
      <c r="H454">
        <v>2</v>
      </c>
      <c r="I454">
        <v>17.041772999999999</v>
      </c>
      <c r="J454">
        <v>27.885656000000001</v>
      </c>
      <c r="K454">
        <v>88.528399684683393</v>
      </c>
      <c r="L454">
        <v>0</v>
      </c>
      <c r="M454">
        <v>12.989156850800001</v>
      </c>
      <c r="N454">
        <v>151.80669449999999</v>
      </c>
      <c r="O454">
        <v>12.290475000000001</v>
      </c>
      <c r="P454">
        <v>4.7286000000000001</v>
      </c>
      <c r="Q454">
        <v>54.571165500600003</v>
      </c>
      <c r="R454">
        <v>131.63423914800001</v>
      </c>
      <c r="S454">
        <v>2350.4012446840802</v>
      </c>
    </row>
    <row r="455" spans="1:19" ht="15" x14ac:dyDescent="0.25">
      <c r="A455" t="s">
        <v>632</v>
      </c>
      <c r="B455">
        <v>2032.989202</v>
      </c>
      <c r="C455">
        <v>1701.0724319999999</v>
      </c>
      <c r="D455">
        <v>1</v>
      </c>
      <c r="E455">
        <v>109.367848</v>
      </c>
      <c r="F455">
        <v>262.12358</v>
      </c>
      <c r="G455">
        <v>24.143037</v>
      </c>
      <c r="H455">
        <v>3.4859439999999999</v>
      </c>
      <c r="I455">
        <v>26.026104</v>
      </c>
      <c r="J455">
        <v>20.943774999999999</v>
      </c>
      <c r="K455">
        <v>340.89173225339903</v>
      </c>
      <c r="L455">
        <v>0.29060000000000002</v>
      </c>
      <c r="M455">
        <v>31.782296628800101</v>
      </c>
      <c r="N455">
        <v>193.28992789200001</v>
      </c>
      <c r="O455">
        <v>42.771804349200004</v>
      </c>
      <c r="P455">
        <v>8.2418173992000003</v>
      </c>
      <c r="Q455">
        <v>83.340790228800003</v>
      </c>
      <c r="R455">
        <v>98.865089887500005</v>
      </c>
      <c r="S455">
        <v>2832.4632606389</v>
      </c>
    </row>
    <row r="456" spans="1:19" ht="15" x14ac:dyDescent="0.25">
      <c r="A456" t="s">
        <v>633</v>
      </c>
      <c r="B456">
        <v>2914.328798</v>
      </c>
      <c r="C456">
        <v>934.06304599999999</v>
      </c>
      <c r="D456">
        <v>7</v>
      </c>
      <c r="E456">
        <v>89.551821000000004</v>
      </c>
      <c r="F456">
        <v>280.08018600000003</v>
      </c>
      <c r="G456">
        <v>13.898018</v>
      </c>
      <c r="H456">
        <v>2</v>
      </c>
      <c r="I456">
        <v>26.665793000000001</v>
      </c>
      <c r="J456">
        <v>34.232151000000002</v>
      </c>
      <c r="K456">
        <v>64.546218823752994</v>
      </c>
      <c r="L456">
        <v>2.0341999999999998</v>
      </c>
      <c r="M456">
        <v>26.023759182599999</v>
      </c>
      <c r="N456">
        <v>206.5311291564</v>
      </c>
      <c r="O456">
        <v>24.621728688800001</v>
      </c>
      <c r="P456">
        <v>4.7286000000000001</v>
      </c>
      <c r="Q456">
        <v>85.389202344599994</v>
      </c>
      <c r="R456">
        <v>161.59286879550001</v>
      </c>
      <c r="S456">
        <v>3489.7965049916502</v>
      </c>
    </row>
    <row r="457" spans="1:19" ht="15" x14ac:dyDescent="0.25">
      <c r="A457" t="s">
        <v>634</v>
      </c>
      <c r="B457">
        <v>1433.3334359999999</v>
      </c>
      <c r="C457">
        <v>703.11232299999995</v>
      </c>
      <c r="D457">
        <v>3.3588849999999999</v>
      </c>
      <c r="E457">
        <v>40.559171999999997</v>
      </c>
      <c r="F457">
        <v>110.652874</v>
      </c>
      <c r="G457">
        <v>7.4293139999999998</v>
      </c>
      <c r="H457">
        <v>0</v>
      </c>
      <c r="I457">
        <v>4.9823579999999996</v>
      </c>
      <c r="J457">
        <v>21.423382</v>
      </c>
      <c r="K457">
        <v>72.922468757281806</v>
      </c>
      <c r="L457">
        <v>0.97609198100000005</v>
      </c>
      <c r="M457">
        <v>11.7864953832</v>
      </c>
      <c r="N457">
        <v>81.595429287599899</v>
      </c>
      <c r="O457">
        <v>13.161772682400001</v>
      </c>
      <c r="P457">
        <v>0</v>
      </c>
      <c r="Q457">
        <v>15.9545067876</v>
      </c>
      <c r="R457">
        <v>101.129074731</v>
      </c>
      <c r="S457">
        <v>1730.85927561008</v>
      </c>
    </row>
    <row r="458" spans="1:19" ht="15" x14ac:dyDescent="0.25">
      <c r="A458" t="s">
        <v>635</v>
      </c>
      <c r="B458">
        <v>919.01109099999996</v>
      </c>
      <c r="C458">
        <v>351.553292</v>
      </c>
      <c r="D458">
        <v>0</v>
      </c>
      <c r="E458">
        <v>17.902601000000001</v>
      </c>
      <c r="F458">
        <v>102.321777</v>
      </c>
      <c r="G458">
        <v>6.5843959999999999</v>
      </c>
      <c r="H458">
        <v>0</v>
      </c>
      <c r="I458">
        <v>5</v>
      </c>
      <c r="J458">
        <v>11.375829</v>
      </c>
      <c r="K458">
        <v>28.778224511523199</v>
      </c>
      <c r="L458">
        <v>0</v>
      </c>
      <c r="M458">
        <v>5.2024958506000001</v>
      </c>
      <c r="N458">
        <v>75.452078359799998</v>
      </c>
      <c r="O458">
        <v>11.6649159536</v>
      </c>
      <c r="P458">
        <v>0</v>
      </c>
      <c r="Q458">
        <v>16.010999999999999</v>
      </c>
      <c r="R458">
        <v>53.6996007945</v>
      </c>
      <c r="S458">
        <v>1109.8194064700201</v>
      </c>
    </row>
    <row r="459" spans="1:19" ht="15" x14ac:dyDescent="0.25">
      <c r="A459" t="s">
        <v>636</v>
      </c>
      <c r="B459">
        <v>1330.5884000000001</v>
      </c>
      <c r="C459">
        <v>409.64019500000001</v>
      </c>
      <c r="D459">
        <v>0</v>
      </c>
      <c r="E459">
        <v>36.199052999999999</v>
      </c>
      <c r="F459">
        <v>145.02184</v>
      </c>
      <c r="G459">
        <v>4</v>
      </c>
      <c r="H459">
        <v>1</v>
      </c>
      <c r="I459">
        <v>14.412936</v>
      </c>
      <c r="J459">
        <v>7.3084579999999999</v>
      </c>
      <c r="K459">
        <v>26.794731679367899</v>
      </c>
      <c r="L459">
        <v>0</v>
      </c>
      <c r="M459">
        <v>10.519444801800001</v>
      </c>
      <c r="N459">
        <v>106.939104816</v>
      </c>
      <c r="O459">
        <v>7.0864000000000003</v>
      </c>
      <c r="P459">
        <v>2.3643000000000001</v>
      </c>
      <c r="Q459">
        <v>46.153103659199999</v>
      </c>
      <c r="R459">
        <v>34.499575989</v>
      </c>
      <c r="S459">
        <v>1564.94506094537</v>
      </c>
    </row>
    <row r="460" spans="1:19" ht="15" x14ac:dyDescent="0.25">
      <c r="A460" t="s">
        <v>637</v>
      </c>
      <c r="B460">
        <v>525.37879899999996</v>
      </c>
      <c r="C460">
        <v>128.335881</v>
      </c>
      <c r="D460">
        <v>0</v>
      </c>
      <c r="E460">
        <v>19.759378999999999</v>
      </c>
      <c r="F460">
        <v>65.228868000000006</v>
      </c>
      <c r="G460">
        <v>0</v>
      </c>
      <c r="H460">
        <v>0.72436199999999995</v>
      </c>
      <c r="I460">
        <v>6.4805010000000003</v>
      </c>
      <c r="J460">
        <v>3</v>
      </c>
      <c r="K460">
        <v>6.6785336015160199</v>
      </c>
      <c r="L460">
        <v>0</v>
      </c>
      <c r="M460">
        <v>5.7420755373999999</v>
      </c>
      <c r="N460">
        <v>48.0997672632</v>
      </c>
      <c r="O460">
        <v>0</v>
      </c>
      <c r="P460">
        <v>1.7126090765999999</v>
      </c>
      <c r="Q460">
        <v>20.751860302200001</v>
      </c>
      <c r="R460">
        <v>14.1615</v>
      </c>
      <c r="S460">
        <v>622.52514478091598</v>
      </c>
    </row>
    <row r="461" spans="1:19" ht="15" x14ac:dyDescent="0.25">
      <c r="A461" t="s">
        <v>638</v>
      </c>
      <c r="B461">
        <v>1250.707373</v>
      </c>
      <c r="C461">
        <v>328.94378999999998</v>
      </c>
      <c r="D461">
        <v>1.298246</v>
      </c>
      <c r="E461">
        <v>23.851934</v>
      </c>
      <c r="F461">
        <v>82.917164</v>
      </c>
      <c r="G461">
        <v>5.5191150000000002</v>
      </c>
      <c r="H461">
        <v>0.92930999999999997</v>
      </c>
      <c r="I461">
        <v>2.8076460000000001</v>
      </c>
      <c r="J461">
        <v>10.537148999999999</v>
      </c>
      <c r="K461">
        <v>18.408296792225801</v>
      </c>
      <c r="L461">
        <v>0.37727028759999998</v>
      </c>
      <c r="M461">
        <v>6.9313720203999996</v>
      </c>
      <c r="N461">
        <v>61.143116733600003</v>
      </c>
      <c r="O461">
        <v>9.7776641340000001</v>
      </c>
      <c r="P461">
        <v>2.1971676329999998</v>
      </c>
      <c r="Q461">
        <v>8.9906440211999996</v>
      </c>
      <c r="R461">
        <v>49.740611854500003</v>
      </c>
      <c r="S461">
        <v>1408.2735164765199</v>
      </c>
    </row>
    <row r="462" spans="1:19" ht="15" x14ac:dyDescent="0.25">
      <c r="A462" t="s">
        <v>639</v>
      </c>
      <c r="B462">
        <v>64.307462999999998</v>
      </c>
      <c r="C462">
        <v>0</v>
      </c>
      <c r="D462">
        <v>0</v>
      </c>
      <c r="E462">
        <v>2</v>
      </c>
      <c r="F462">
        <v>3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0.58120000000000005</v>
      </c>
      <c r="N462">
        <v>2.2122000000000002</v>
      </c>
      <c r="O462">
        <v>0</v>
      </c>
      <c r="P462">
        <v>0</v>
      </c>
      <c r="Q462">
        <v>0</v>
      </c>
      <c r="R462">
        <v>0</v>
      </c>
      <c r="S462">
        <v>67.100863000000004</v>
      </c>
    </row>
    <row r="463" spans="1:19" ht="15" x14ac:dyDescent="0.25">
      <c r="A463" t="s">
        <v>640</v>
      </c>
      <c r="B463">
        <v>688.50818800000002</v>
      </c>
      <c r="C463">
        <v>180.95421999999999</v>
      </c>
      <c r="D463">
        <v>2</v>
      </c>
      <c r="E463">
        <v>33.769106999999998</v>
      </c>
      <c r="F463">
        <v>66.146610999999993</v>
      </c>
      <c r="G463">
        <v>4.560791</v>
      </c>
      <c r="H463">
        <v>0</v>
      </c>
      <c r="I463">
        <v>1.560765</v>
      </c>
      <c r="J463">
        <v>8.1091309999999996</v>
      </c>
      <c r="K463">
        <v>10.2048098809022</v>
      </c>
      <c r="L463">
        <v>0.58120000000000005</v>
      </c>
      <c r="M463">
        <v>9.8133024942000002</v>
      </c>
      <c r="N463">
        <v>48.776510951399999</v>
      </c>
      <c r="O463">
        <v>8.0798973356000001</v>
      </c>
      <c r="P463">
        <v>0</v>
      </c>
      <c r="Q463">
        <v>4.9978816830000001</v>
      </c>
      <c r="R463">
        <v>38.279152885499997</v>
      </c>
      <c r="S463">
        <v>809.24094323060206</v>
      </c>
    </row>
    <row r="464" spans="1:19" ht="15" x14ac:dyDescent="0.25">
      <c r="A464" t="s">
        <v>641</v>
      </c>
      <c r="B464">
        <v>853.74000499999897</v>
      </c>
      <c r="C464">
        <v>235.23265499999999</v>
      </c>
      <c r="D464">
        <v>7.6148230000000003</v>
      </c>
      <c r="E464">
        <v>19.015194000000001</v>
      </c>
      <c r="F464">
        <v>114.99521</v>
      </c>
      <c r="G464">
        <v>3.6946289999999999</v>
      </c>
      <c r="H464">
        <v>1</v>
      </c>
      <c r="I464">
        <v>9.6077300000000001</v>
      </c>
      <c r="J464">
        <v>7</v>
      </c>
      <c r="K464">
        <v>13.968387531829199</v>
      </c>
      <c r="L464">
        <v>2.2128675638000002</v>
      </c>
      <c r="M464">
        <v>5.5258153763999998</v>
      </c>
      <c r="N464">
        <v>84.797467853999905</v>
      </c>
      <c r="O464">
        <v>6.5454047364000001</v>
      </c>
      <c r="P464">
        <v>2.3643000000000001</v>
      </c>
      <c r="Q464">
        <v>30.765873006</v>
      </c>
      <c r="R464">
        <v>33.043500000000002</v>
      </c>
      <c r="S464">
        <v>1032.96362106843</v>
      </c>
    </row>
    <row r="465" spans="1:19" ht="15" x14ac:dyDescent="0.25">
      <c r="A465" t="s">
        <v>642</v>
      </c>
      <c r="B465">
        <v>2126.2968059999998</v>
      </c>
      <c r="C465">
        <v>556.91268200000002</v>
      </c>
      <c r="D465">
        <v>0</v>
      </c>
      <c r="E465">
        <v>41.821060000000003</v>
      </c>
      <c r="F465">
        <v>185.163723</v>
      </c>
      <c r="G465">
        <v>15.732259000000001</v>
      </c>
      <c r="H465">
        <v>1</v>
      </c>
      <c r="I465">
        <v>21.217811999999999</v>
      </c>
      <c r="J465">
        <v>28.168050000000001</v>
      </c>
      <c r="K465">
        <v>31.392177750146601</v>
      </c>
      <c r="L465">
        <v>0</v>
      </c>
      <c r="M465">
        <v>12.153200035999999</v>
      </c>
      <c r="N465">
        <v>136.53972934020001</v>
      </c>
      <c r="O465">
        <v>27.871270044399999</v>
      </c>
      <c r="P465">
        <v>2.3643000000000001</v>
      </c>
      <c r="Q465">
        <v>67.9436775864</v>
      </c>
      <c r="R465">
        <v>132.96728002500001</v>
      </c>
      <c r="S465">
        <v>2537.52844078215</v>
      </c>
    </row>
    <row r="466" spans="1:19" ht="15" x14ac:dyDescent="0.25">
      <c r="A466" t="s">
        <v>643</v>
      </c>
      <c r="B466">
        <v>604.62646600000005</v>
      </c>
      <c r="C466">
        <v>586.45299199999999</v>
      </c>
      <c r="D466">
        <v>0</v>
      </c>
      <c r="E466">
        <v>15.265681000000001</v>
      </c>
      <c r="F466">
        <v>101.623469</v>
      </c>
      <c r="G466">
        <v>5.8955789999999997</v>
      </c>
      <c r="H466">
        <v>0</v>
      </c>
      <c r="I466">
        <v>5.8388710000000001</v>
      </c>
      <c r="J466">
        <v>6.4390239999999999</v>
      </c>
      <c r="K466">
        <v>121.160527608104</v>
      </c>
      <c r="L466">
        <v>0</v>
      </c>
      <c r="M466">
        <v>4.4362068986000001</v>
      </c>
      <c r="N466">
        <v>74.937146040599998</v>
      </c>
      <c r="O466">
        <v>10.4446077564</v>
      </c>
      <c r="P466">
        <v>0</v>
      </c>
      <c r="Q466">
        <v>18.697232716199998</v>
      </c>
      <c r="R466">
        <v>30.395412791999998</v>
      </c>
      <c r="S466">
        <v>864.69759981190396</v>
      </c>
    </row>
    <row r="467" spans="1:19" ht="15" x14ac:dyDescent="0.25">
      <c r="A467" t="s">
        <v>644</v>
      </c>
      <c r="B467">
        <v>1671.4034529999899</v>
      </c>
      <c r="C467">
        <v>545.61485200000004</v>
      </c>
      <c r="D467">
        <v>2.588911</v>
      </c>
      <c r="E467">
        <v>21.527495999999999</v>
      </c>
      <c r="F467">
        <v>227.76557099999999</v>
      </c>
      <c r="G467">
        <v>2.4571809999999998</v>
      </c>
      <c r="H467">
        <v>2</v>
      </c>
      <c r="I467">
        <v>17.950448000000002</v>
      </c>
      <c r="J467">
        <v>24.300450999999999</v>
      </c>
      <c r="K467">
        <v>38.189235403980199</v>
      </c>
      <c r="L467">
        <v>0.75233753660000002</v>
      </c>
      <c r="M467">
        <v>6.2558903376000004</v>
      </c>
      <c r="N467">
        <v>167.95433205539999</v>
      </c>
      <c r="O467">
        <v>4.3531418596</v>
      </c>
      <c r="P467">
        <v>4.7286000000000001</v>
      </c>
      <c r="Q467">
        <v>57.4809245856</v>
      </c>
      <c r="R467">
        <v>114.71027894549999</v>
      </c>
      <c r="S467">
        <v>2065.82819372427</v>
      </c>
    </row>
    <row r="468" spans="1:19" ht="15" x14ac:dyDescent="0.25">
      <c r="A468" t="s">
        <v>645</v>
      </c>
      <c r="B468">
        <v>4044.9978059999999</v>
      </c>
      <c r="C468">
        <v>1086.0722479999999</v>
      </c>
      <c r="D468">
        <v>24.986179</v>
      </c>
      <c r="E468">
        <v>74.406968000000006</v>
      </c>
      <c r="F468">
        <v>494.22242999999997</v>
      </c>
      <c r="G468">
        <v>19.580939999999998</v>
      </c>
      <c r="H468">
        <v>4</v>
      </c>
      <c r="I468">
        <v>20.448616999999999</v>
      </c>
      <c r="J468">
        <v>62.586314000000002</v>
      </c>
      <c r="K468">
        <v>62.905500206410998</v>
      </c>
      <c r="L468">
        <v>7.2609836174</v>
      </c>
      <c r="M468">
        <v>21.6226649008</v>
      </c>
      <c r="N468">
        <v>364.439619881998</v>
      </c>
      <c r="O468">
        <v>34.689593303999999</v>
      </c>
      <c r="P468">
        <v>9.4572000000000003</v>
      </c>
      <c r="Q468">
        <v>65.480561357400006</v>
      </c>
      <c r="R468">
        <v>295.43869523699999</v>
      </c>
      <c r="S468">
        <v>4906.2926245050103</v>
      </c>
    </row>
    <row r="469" spans="1:19" ht="15" x14ac:dyDescent="0.25">
      <c r="A469" t="s">
        <v>646</v>
      </c>
      <c r="B469">
        <v>1326.9020089999999</v>
      </c>
      <c r="C469">
        <v>444.85904099999999</v>
      </c>
      <c r="D469">
        <v>0</v>
      </c>
      <c r="E469">
        <v>25.531103999999999</v>
      </c>
      <c r="F469">
        <v>161.728454</v>
      </c>
      <c r="G469">
        <v>15.170864999999999</v>
      </c>
      <c r="H469">
        <v>0.99461999999999995</v>
      </c>
      <c r="I469">
        <v>3.871111</v>
      </c>
      <c r="J469">
        <v>22.370899999999999</v>
      </c>
      <c r="K469">
        <v>32.242195950120802</v>
      </c>
      <c r="L469">
        <v>0</v>
      </c>
      <c r="M469">
        <v>7.4193388224000003</v>
      </c>
      <c r="N469">
        <v>119.2585619796</v>
      </c>
      <c r="O469">
        <v>26.876704434000001</v>
      </c>
      <c r="P469">
        <v>2.3515800659999999</v>
      </c>
      <c r="Q469">
        <v>12.396071644199999</v>
      </c>
      <c r="R469">
        <v>105.60183345</v>
      </c>
      <c r="S469">
        <v>1633.0482953463199</v>
      </c>
    </row>
    <row r="470" spans="1:19" ht="15" x14ac:dyDescent="0.25">
      <c r="A470" t="s">
        <v>647</v>
      </c>
      <c r="B470">
        <v>791.53913400000101</v>
      </c>
      <c r="C470">
        <v>764.33070399999997</v>
      </c>
      <c r="D470">
        <v>0</v>
      </c>
      <c r="E470">
        <v>22.373785999999999</v>
      </c>
      <c r="F470">
        <v>66.720106000000001</v>
      </c>
      <c r="G470">
        <v>8.6796290000000003</v>
      </c>
      <c r="H470">
        <v>0</v>
      </c>
      <c r="I470">
        <v>6.0302160000000002</v>
      </c>
      <c r="J470">
        <v>9.6916899999999995</v>
      </c>
      <c r="K470">
        <v>157.34989478854001</v>
      </c>
      <c r="L470">
        <v>0</v>
      </c>
      <c r="M470">
        <v>6.5018222116000004</v>
      </c>
      <c r="N470">
        <v>49.199406164400003</v>
      </c>
      <c r="O470">
        <v>15.376830736400001</v>
      </c>
      <c r="P470">
        <v>0</v>
      </c>
      <c r="Q470">
        <v>19.3099576752</v>
      </c>
      <c r="R470">
        <v>45.749622645000002</v>
      </c>
      <c r="S470">
        <v>1085.02666822114</v>
      </c>
    </row>
    <row r="471" spans="1:19" ht="15" x14ac:dyDescent="0.25">
      <c r="A471" t="s">
        <v>649</v>
      </c>
      <c r="B471">
        <v>1193.4903979999999</v>
      </c>
      <c r="C471">
        <v>1134.925395</v>
      </c>
      <c r="D471">
        <v>0</v>
      </c>
      <c r="E471">
        <v>43.246074999999998</v>
      </c>
      <c r="F471">
        <v>136.643034</v>
      </c>
      <c r="G471">
        <v>5.8938920000000001</v>
      </c>
      <c r="H471">
        <v>2.2836569999999998</v>
      </c>
      <c r="I471">
        <v>14.668108999999999</v>
      </c>
      <c r="J471">
        <v>17.002718999999999</v>
      </c>
      <c r="K471">
        <v>230.67624286625801</v>
      </c>
      <c r="L471">
        <v>0</v>
      </c>
      <c r="M471">
        <v>12.567309395000001</v>
      </c>
      <c r="N471">
        <v>100.76057327159999</v>
      </c>
      <c r="O471">
        <v>10.4416190672</v>
      </c>
      <c r="P471">
        <v>5.3992502451000002</v>
      </c>
      <c r="Q471">
        <v>46.970218639800002</v>
      </c>
      <c r="R471">
        <v>80.261335039499997</v>
      </c>
      <c r="S471">
        <v>1680.56694652446</v>
      </c>
    </row>
    <row r="472" spans="1:19" ht="15" x14ac:dyDescent="0.25">
      <c r="A472" t="s">
        <v>650</v>
      </c>
      <c r="B472">
        <v>1753.149856</v>
      </c>
      <c r="C472">
        <v>1702.4749770000001</v>
      </c>
      <c r="D472">
        <v>0</v>
      </c>
      <c r="E472">
        <v>48.778443000000003</v>
      </c>
      <c r="F472">
        <v>183.95631499999999</v>
      </c>
      <c r="G472">
        <v>11</v>
      </c>
      <c r="H472">
        <v>0.58274999999999999</v>
      </c>
      <c r="I472">
        <v>14.140033000000001</v>
      </c>
      <c r="J472">
        <v>24.94012</v>
      </c>
      <c r="K472">
        <v>351.725808635367</v>
      </c>
      <c r="L472">
        <v>0</v>
      </c>
      <c r="M472">
        <v>14.1750155358</v>
      </c>
      <c r="N472">
        <v>135.64938668100001</v>
      </c>
      <c r="O472">
        <v>19.4876</v>
      </c>
      <c r="P472">
        <v>1.377795825</v>
      </c>
      <c r="Q472">
        <v>45.279213672600001</v>
      </c>
      <c r="R472">
        <v>117.72983646</v>
      </c>
      <c r="S472">
        <v>2438.5745128097701</v>
      </c>
    </row>
    <row r="473" spans="1:19" ht="15" x14ac:dyDescent="0.25">
      <c r="A473" t="s">
        <v>651</v>
      </c>
      <c r="B473">
        <v>688.94417399999998</v>
      </c>
      <c r="C473">
        <v>667.23046999999997</v>
      </c>
      <c r="D473">
        <v>0</v>
      </c>
      <c r="E473">
        <v>31.764187</v>
      </c>
      <c r="F473">
        <v>57.250101000000001</v>
      </c>
      <c r="G473">
        <v>3.9706320000000002</v>
      </c>
      <c r="H473">
        <v>0.88</v>
      </c>
      <c r="I473">
        <v>6.0411489999999999</v>
      </c>
      <c r="J473">
        <v>9.5278209999999994</v>
      </c>
      <c r="K473">
        <v>137.590130048074</v>
      </c>
      <c r="L473">
        <v>0</v>
      </c>
      <c r="M473">
        <v>9.2306727421999994</v>
      </c>
      <c r="N473">
        <v>42.216224477399997</v>
      </c>
      <c r="O473">
        <v>7.0343716511999999</v>
      </c>
      <c r="P473">
        <v>2.080584</v>
      </c>
      <c r="Q473">
        <v>19.344967327799999</v>
      </c>
      <c r="R473">
        <v>44.976079030500003</v>
      </c>
      <c r="S473">
        <v>951.41720327717405</v>
      </c>
    </row>
    <row r="474" spans="1:19" ht="15" x14ac:dyDescent="0.25">
      <c r="A474" t="s">
        <v>652</v>
      </c>
      <c r="B474">
        <v>2942.5824120000002</v>
      </c>
      <c r="C474">
        <v>163.57647600000001</v>
      </c>
      <c r="D474">
        <v>20.981061</v>
      </c>
      <c r="E474">
        <v>34.793337999999999</v>
      </c>
      <c r="F474">
        <v>220.45401100000001</v>
      </c>
      <c r="G474">
        <v>4.6802320000000002</v>
      </c>
      <c r="H474">
        <v>2</v>
      </c>
      <c r="I474">
        <v>20.787026999999998</v>
      </c>
      <c r="J474">
        <v>37.093998999999997</v>
      </c>
      <c r="K474">
        <v>1.9263548347798201</v>
      </c>
      <c r="L474">
        <v>6.0970963266</v>
      </c>
      <c r="M474">
        <v>10.1109440228</v>
      </c>
      <c r="N474">
        <v>162.56278771140001</v>
      </c>
      <c r="O474">
        <v>8.2914990112000009</v>
      </c>
      <c r="P474">
        <v>4.7286000000000001</v>
      </c>
      <c r="Q474">
        <v>66.564217859400003</v>
      </c>
      <c r="R474">
        <v>175.10222227950001</v>
      </c>
      <c r="S474">
        <v>3377.9661340456801</v>
      </c>
    </row>
    <row r="475" spans="1:19" ht="15" x14ac:dyDescent="0.25">
      <c r="A475" t="s">
        <v>653</v>
      </c>
      <c r="B475">
        <v>1445.320244</v>
      </c>
      <c r="C475">
        <v>313.60850099999999</v>
      </c>
      <c r="D475">
        <v>3.1578949999999999</v>
      </c>
      <c r="E475">
        <v>23.017544000000001</v>
      </c>
      <c r="F475">
        <v>123.643272</v>
      </c>
      <c r="G475">
        <v>10.298246000000001</v>
      </c>
      <c r="H475">
        <v>2</v>
      </c>
      <c r="I475">
        <v>17.941521000000002</v>
      </c>
      <c r="J475">
        <v>18.771929</v>
      </c>
      <c r="K475">
        <v>14.691355644220501</v>
      </c>
      <c r="L475">
        <v>0.91768428700000004</v>
      </c>
      <c r="M475">
        <v>6.6888982863999997</v>
      </c>
      <c r="N475">
        <v>91.174548772799795</v>
      </c>
      <c r="O475">
        <v>18.2443726136</v>
      </c>
      <c r="P475">
        <v>4.7286000000000001</v>
      </c>
      <c r="Q475">
        <v>57.452338546199996</v>
      </c>
      <c r="R475">
        <v>88.612890844500001</v>
      </c>
      <c r="S475">
        <v>1727.8309329947199</v>
      </c>
    </row>
    <row r="476" spans="1:19" ht="15" x14ac:dyDescent="0.25">
      <c r="A476" t="s">
        <v>654</v>
      </c>
      <c r="B476">
        <v>1864.887755</v>
      </c>
      <c r="C476">
        <v>550.16544399999998</v>
      </c>
      <c r="D476">
        <v>13.590538</v>
      </c>
      <c r="E476">
        <v>28</v>
      </c>
      <c r="F476">
        <v>170.53907699999999</v>
      </c>
      <c r="G476">
        <v>13.775757</v>
      </c>
      <c r="H476">
        <v>3</v>
      </c>
      <c r="I476">
        <v>13.821213</v>
      </c>
      <c r="J476">
        <v>33.761212</v>
      </c>
      <c r="K476">
        <v>35.389107589375101</v>
      </c>
      <c r="L476">
        <v>3.9494103427999998</v>
      </c>
      <c r="M476">
        <v>8.1368000000000098</v>
      </c>
      <c r="N476">
        <v>125.7555153798</v>
      </c>
      <c r="O476">
        <v>24.405131101199999</v>
      </c>
      <c r="P476">
        <v>7.0929000000000002</v>
      </c>
      <c r="Q476">
        <v>44.258288268599998</v>
      </c>
      <c r="R476">
        <v>159.36980124600001</v>
      </c>
      <c r="S476">
        <v>2273.2447089277698</v>
      </c>
    </row>
    <row r="477" spans="1:19" ht="15" x14ac:dyDescent="0.25">
      <c r="A477" t="s">
        <v>655</v>
      </c>
      <c r="B477">
        <v>1216.7116759999999</v>
      </c>
      <c r="C477">
        <v>331.22081200000002</v>
      </c>
      <c r="D477">
        <v>0</v>
      </c>
      <c r="E477">
        <v>36.232013999999999</v>
      </c>
      <c r="F477">
        <v>97.056287999999995</v>
      </c>
      <c r="G477">
        <v>8.7846299999999999</v>
      </c>
      <c r="H477">
        <v>1</v>
      </c>
      <c r="I477">
        <v>11.894736999999999</v>
      </c>
      <c r="J477">
        <v>17.112883</v>
      </c>
      <c r="K477">
        <v>19.927293839597201</v>
      </c>
      <c r="L477">
        <v>0</v>
      </c>
      <c r="M477">
        <v>10.5290232684</v>
      </c>
      <c r="N477">
        <v>71.569306771200004</v>
      </c>
      <c r="O477">
        <v>15.562850508</v>
      </c>
      <c r="P477">
        <v>2.3643000000000001</v>
      </c>
      <c r="Q477">
        <v>38.0893268214</v>
      </c>
      <c r="R477">
        <v>80.781364201499997</v>
      </c>
      <c r="S477">
        <v>1455.5351414101001</v>
      </c>
    </row>
    <row r="478" spans="1:19" ht="15" x14ac:dyDescent="0.25">
      <c r="A478" t="s">
        <v>656</v>
      </c>
      <c r="B478">
        <v>988.95777900000098</v>
      </c>
      <c r="C478">
        <v>265.00495699999999</v>
      </c>
      <c r="D478">
        <v>5</v>
      </c>
      <c r="E478">
        <v>24.229227000000002</v>
      </c>
      <c r="F478">
        <v>113.122091</v>
      </c>
      <c r="G478">
        <v>11.994185</v>
      </c>
      <c r="H478">
        <v>1</v>
      </c>
      <c r="I478">
        <v>1</v>
      </c>
      <c r="J478">
        <v>12.180232999999999</v>
      </c>
      <c r="K478">
        <v>15.2110404425265</v>
      </c>
      <c r="L478">
        <v>1.4530000000000001</v>
      </c>
      <c r="M478">
        <v>7.0410133661999996</v>
      </c>
      <c r="N478">
        <v>83.416229903399895</v>
      </c>
      <c r="O478">
        <v>21.248898145999998</v>
      </c>
      <c r="P478">
        <v>2.3643000000000001</v>
      </c>
      <c r="Q478">
        <v>3.2021999999999999</v>
      </c>
      <c r="R478">
        <v>57.496789876500003</v>
      </c>
      <c r="S478">
        <v>1180.3912507346299</v>
      </c>
    </row>
    <row r="479" spans="1:19" ht="15" x14ac:dyDescent="0.25">
      <c r="A479" t="s">
        <v>657</v>
      </c>
      <c r="B479">
        <v>1371.1365470000001</v>
      </c>
      <c r="C479">
        <v>525.33105899999998</v>
      </c>
      <c r="D479">
        <v>1</v>
      </c>
      <c r="E479">
        <v>14.071804</v>
      </c>
      <c r="F479">
        <v>108.39617800000001</v>
      </c>
      <c r="G479">
        <v>9.552327</v>
      </c>
      <c r="H479">
        <v>0</v>
      </c>
      <c r="I479">
        <v>9</v>
      </c>
      <c r="J479">
        <v>15.678355</v>
      </c>
      <c r="K479">
        <v>42.488279312834898</v>
      </c>
      <c r="L479">
        <v>0.29060000000000002</v>
      </c>
      <c r="M479">
        <v>4.0892662423999999</v>
      </c>
      <c r="N479">
        <v>79.931341657199994</v>
      </c>
      <c r="O479">
        <v>16.9229025132</v>
      </c>
      <c r="P479">
        <v>0</v>
      </c>
      <c r="Q479">
        <v>28.819800000000001</v>
      </c>
      <c r="R479">
        <v>74.009674777499995</v>
      </c>
      <c r="S479">
        <v>1617.6884115031301</v>
      </c>
    </row>
    <row r="480" spans="1:19" ht="15" x14ac:dyDescent="0.25">
      <c r="A480" t="s">
        <v>658</v>
      </c>
      <c r="B480">
        <v>2016.5767989999999</v>
      </c>
      <c r="C480">
        <v>659.90726600000005</v>
      </c>
      <c r="D480">
        <v>39.509202000000002</v>
      </c>
      <c r="E480">
        <v>22.560693000000001</v>
      </c>
      <c r="F480">
        <v>204.34356</v>
      </c>
      <c r="G480">
        <v>17.815950999999998</v>
      </c>
      <c r="H480">
        <v>2</v>
      </c>
      <c r="I480">
        <v>12.613674</v>
      </c>
      <c r="J480">
        <v>29.491757</v>
      </c>
      <c r="K480">
        <v>46.401224612380297</v>
      </c>
      <c r="L480">
        <v>11.4813741012</v>
      </c>
      <c r="M480">
        <v>6.5561373857999996</v>
      </c>
      <c r="N480">
        <v>150.68294114400001</v>
      </c>
      <c r="O480">
        <v>31.562738791600001</v>
      </c>
      <c r="P480">
        <v>4.7286000000000001</v>
      </c>
      <c r="Q480">
        <v>40.391506882800002</v>
      </c>
      <c r="R480">
        <v>139.2158389185</v>
      </c>
      <c r="S480">
        <v>2447.5971608362902</v>
      </c>
    </row>
    <row r="481" spans="1:19" ht="15" x14ac:dyDescent="0.25">
      <c r="A481" t="s">
        <v>659</v>
      </c>
      <c r="B481">
        <v>862.54694800000004</v>
      </c>
      <c r="C481">
        <v>247.384062</v>
      </c>
      <c r="D481">
        <v>6</v>
      </c>
      <c r="E481">
        <v>34.460126000000002</v>
      </c>
      <c r="F481">
        <v>85.107234000000005</v>
      </c>
      <c r="G481">
        <v>13.656803999999999</v>
      </c>
      <c r="H481">
        <v>0.52071000000000001</v>
      </c>
      <c r="I481">
        <v>14</v>
      </c>
      <c r="J481">
        <v>15.221508</v>
      </c>
      <c r="K481">
        <v>15.842145361930999</v>
      </c>
      <c r="L481">
        <v>1.7436</v>
      </c>
      <c r="M481">
        <v>10.0141126156</v>
      </c>
      <c r="N481">
        <v>62.758074351600101</v>
      </c>
      <c r="O481">
        <v>24.1943939664</v>
      </c>
      <c r="P481">
        <v>1.2311146529999999</v>
      </c>
      <c r="Q481">
        <v>44.830800000000004</v>
      </c>
      <c r="R481">
        <v>71.853128514000005</v>
      </c>
      <c r="S481">
        <v>1095.01431746253</v>
      </c>
    </row>
    <row r="482" spans="1:19" ht="15" x14ac:dyDescent="0.25">
      <c r="A482" t="s">
        <v>660</v>
      </c>
      <c r="B482">
        <v>896.45799</v>
      </c>
      <c r="C482">
        <v>307.89602500000001</v>
      </c>
      <c r="D482">
        <v>1</v>
      </c>
      <c r="E482">
        <v>19.975366999999999</v>
      </c>
      <c r="F482">
        <v>88.318078</v>
      </c>
      <c r="G482">
        <v>5.8963450000000002</v>
      </c>
      <c r="H482">
        <v>1</v>
      </c>
      <c r="I482">
        <v>8.5111319999999999</v>
      </c>
      <c r="J482">
        <v>10.171087</v>
      </c>
      <c r="K482">
        <v>22.471606163550302</v>
      </c>
      <c r="L482">
        <v>0.29060000000000002</v>
      </c>
      <c r="M482">
        <v>5.8048416502000002</v>
      </c>
      <c r="N482">
        <v>65.125750717200006</v>
      </c>
      <c r="O482">
        <v>10.445964802000001</v>
      </c>
      <c r="P482">
        <v>2.3643000000000001</v>
      </c>
      <c r="Q482">
        <v>27.254346890400001</v>
      </c>
      <c r="R482">
        <v>48.0126161835</v>
      </c>
      <c r="S482">
        <v>1078.22801640685</v>
      </c>
    </row>
    <row r="483" spans="1:19" ht="15" x14ac:dyDescent="0.25">
      <c r="A483" t="s">
        <v>661</v>
      </c>
      <c r="B483">
        <v>1322.3420430000001</v>
      </c>
      <c r="C483">
        <v>519.21970099999999</v>
      </c>
      <c r="D483">
        <v>1.930561</v>
      </c>
      <c r="E483">
        <v>36.308785</v>
      </c>
      <c r="F483">
        <v>152.45839799999999</v>
      </c>
      <c r="G483">
        <v>4.5627019999999998</v>
      </c>
      <c r="H483">
        <v>1.4969980000000001</v>
      </c>
      <c r="I483">
        <v>6.1059619999999999</v>
      </c>
      <c r="J483">
        <v>16.703704999999999</v>
      </c>
      <c r="K483">
        <v>43.472504724399101</v>
      </c>
      <c r="L483">
        <v>0.56102102659999997</v>
      </c>
      <c r="M483">
        <v>10.551332921</v>
      </c>
      <c r="N483">
        <v>112.4228226852</v>
      </c>
      <c r="O483">
        <v>8.0832828631999991</v>
      </c>
      <c r="P483">
        <v>3.5393523714000001</v>
      </c>
      <c r="Q483">
        <v>19.552511516399999</v>
      </c>
      <c r="R483">
        <v>78.849839452500007</v>
      </c>
      <c r="S483">
        <v>1599.3747105606999</v>
      </c>
    </row>
    <row r="484" spans="1:19" ht="15" x14ac:dyDescent="0.25">
      <c r="A484" t="s">
        <v>662</v>
      </c>
      <c r="B484">
        <v>719.18777699999998</v>
      </c>
      <c r="C484">
        <v>256.815696</v>
      </c>
      <c r="D484">
        <v>2.4827590000000002</v>
      </c>
      <c r="E484">
        <v>12.733458000000001</v>
      </c>
      <c r="F484">
        <v>55.433906999999998</v>
      </c>
      <c r="G484">
        <v>6.681692</v>
      </c>
      <c r="H484">
        <v>2</v>
      </c>
      <c r="I484">
        <v>7.157502</v>
      </c>
      <c r="J484">
        <v>11.7959</v>
      </c>
      <c r="K484">
        <v>19.590042141769899</v>
      </c>
      <c r="L484">
        <v>0.72148976539999998</v>
      </c>
      <c r="M484">
        <v>3.7003428947999999</v>
      </c>
      <c r="N484">
        <v>40.876963021800002</v>
      </c>
      <c r="O484">
        <v>11.8372855472</v>
      </c>
      <c r="P484">
        <v>4.7286000000000001</v>
      </c>
      <c r="Q484">
        <v>22.919752904399999</v>
      </c>
      <c r="R484">
        <v>55.682545949999998</v>
      </c>
      <c r="S484">
        <v>879.24479922537</v>
      </c>
    </row>
    <row r="485" spans="1:19" ht="15" x14ac:dyDescent="0.25">
      <c r="A485" t="s">
        <v>663</v>
      </c>
      <c r="B485">
        <v>773.72006699999997</v>
      </c>
      <c r="C485">
        <v>154.354342</v>
      </c>
      <c r="D485">
        <v>0</v>
      </c>
      <c r="E485">
        <v>13.040668</v>
      </c>
      <c r="F485">
        <v>79.468332000000004</v>
      </c>
      <c r="G485">
        <v>3.5673910000000002</v>
      </c>
      <c r="H485">
        <v>1</v>
      </c>
      <c r="I485">
        <v>11.601551000000001</v>
      </c>
      <c r="J485">
        <v>10.998138000000001</v>
      </c>
      <c r="K485">
        <v>6.7377546344853902</v>
      </c>
      <c r="L485">
        <v>0</v>
      </c>
      <c r="M485">
        <v>3.7896181208000002</v>
      </c>
      <c r="N485">
        <v>58.599948016800099</v>
      </c>
      <c r="O485">
        <v>6.3199898956</v>
      </c>
      <c r="P485">
        <v>2.3643000000000001</v>
      </c>
      <c r="Q485">
        <v>37.150486612199998</v>
      </c>
      <c r="R485">
        <v>51.916710428999998</v>
      </c>
      <c r="S485">
        <v>940.59887470888498</v>
      </c>
    </row>
    <row r="486" spans="1:19" ht="15" x14ac:dyDescent="0.25">
      <c r="A486" t="s">
        <v>665</v>
      </c>
      <c r="B486">
        <v>418.759953</v>
      </c>
      <c r="C486">
        <v>131.21375</v>
      </c>
      <c r="D486">
        <v>0</v>
      </c>
      <c r="E486">
        <v>9</v>
      </c>
      <c r="F486">
        <v>57.403136000000003</v>
      </c>
      <c r="G486">
        <v>4.1428229999999999</v>
      </c>
      <c r="H486">
        <v>0</v>
      </c>
      <c r="I486">
        <v>8</v>
      </c>
      <c r="J486">
        <v>3.5382389999999999</v>
      </c>
      <c r="K486">
        <v>9.0561532602858499</v>
      </c>
      <c r="L486">
        <v>0</v>
      </c>
      <c r="M486">
        <v>2.6154000000000002</v>
      </c>
      <c r="N486">
        <v>42.329072486400001</v>
      </c>
      <c r="O486">
        <v>7.3394252268000004</v>
      </c>
      <c r="P486">
        <v>0</v>
      </c>
      <c r="Q486">
        <v>25.617599999999999</v>
      </c>
      <c r="R486">
        <v>16.7022571995</v>
      </c>
      <c r="S486">
        <v>522.41986117298597</v>
      </c>
    </row>
    <row r="487" spans="1:19" ht="15" x14ac:dyDescent="0.25">
      <c r="A487" t="s">
        <v>666</v>
      </c>
      <c r="B487">
        <v>360.697856</v>
      </c>
      <c r="C487">
        <v>46.748750000000001</v>
      </c>
      <c r="D487">
        <v>0</v>
      </c>
      <c r="E487">
        <v>8</v>
      </c>
      <c r="F487">
        <v>28.506952999999999</v>
      </c>
      <c r="G487">
        <v>1</v>
      </c>
      <c r="H487">
        <v>0</v>
      </c>
      <c r="I487">
        <v>2</v>
      </c>
      <c r="J487">
        <v>0</v>
      </c>
      <c r="K487">
        <v>1.27854611925455</v>
      </c>
      <c r="L487">
        <v>0</v>
      </c>
      <c r="M487">
        <v>2.3248000000000002</v>
      </c>
      <c r="N487">
        <v>21.021027142200001</v>
      </c>
      <c r="O487">
        <v>1.7716000000000001</v>
      </c>
      <c r="P487">
        <v>0</v>
      </c>
      <c r="Q487">
        <v>6.4043999999999999</v>
      </c>
      <c r="R487">
        <v>0</v>
      </c>
      <c r="S487">
        <v>393.49822926145498</v>
      </c>
    </row>
    <row r="488" spans="1:19" ht="15" x14ac:dyDescent="0.25">
      <c r="A488" t="s">
        <v>667</v>
      </c>
      <c r="B488">
        <v>598.61812099999997</v>
      </c>
      <c r="C488">
        <v>44.970410999999999</v>
      </c>
      <c r="D488">
        <v>0</v>
      </c>
      <c r="E488">
        <v>11</v>
      </c>
      <c r="F488">
        <v>37</v>
      </c>
      <c r="G488">
        <v>1.471115</v>
      </c>
      <c r="H488">
        <v>1</v>
      </c>
      <c r="I488">
        <v>4</v>
      </c>
      <c r="J488">
        <v>4.393999</v>
      </c>
      <c r="K488">
        <v>0.720794440805683</v>
      </c>
      <c r="L488">
        <v>0</v>
      </c>
      <c r="M488">
        <v>3.1966000000000001</v>
      </c>
      <c r="N488">
        <v>27.283799999999999</v>
      </c>
      <c r="O488">
        <v>2.6062273340000002</v>
      </c>
      <c r="P488">
        <v>2.3643000000000001</v>
      </c>
      <c r="Q488">
        <v>12.8088</v>
      </c>
      <c r="R488">
        <v>20.741872279500001</v>
      </c>
      <c r="S488">
        <v>668.34051505430602</v>
      </c>
    </row>
    <row r="489" spans="1:19" ht="15" x14ac:dyDescent="0.25">
      <c r="A489" t="s">
        <v>668</v>
      </c>
      <c r="B489">
        <v>619.56894</v>
      </c>
      <c r="C489">
        <v>237.30574200000001</v>
      </c>
      <c r="D489">
        <v>23.131847</v>
      </c>
      <c r="E489">
        <v>17.582395000000002</v>
      </c>
      <c r="F489">
        <v>70.660064000000006</v>
      </c>
      <c r="G489">
        <v>5.4090470000000002</v>
      </c>
      <c r="H489">
        <v>0.644285</v>
      </c>
      <c r="I489">
        <v>8.8612870000000008</v>
      </c>
      <c r="J489">
        <v>6</v>
      </c>
      <c r="K489">
        <v>19.4326761977991</v>
      </c>
      <c r="L489">
        <v>6.7221147382000002</v>
      </c>
      <c r="M489">
        <v>5.1094439869999997</v>
      </c>
      <c r="N489">
        <v>52.104731193600003</v>
      </c>
      <c r="O489">
        <v>9.5826676652000007</v>
      </c>
      <c r="P489">
        <v>1.5232830255000001</v>
      </c>
      <c r="Q489">
        <v>28.375613231399999</v>
      </c>
      <c r="R489">
        <v>28.323</v>
      </c>
      <c r="S489">
        <v>770.74247003869903</v>
      </c>
    </row>
    <row r="490" spans="1:19" ht="15" x14ac:dyDescent="0.25">
      <c r="A490" t="s">
        <v>669</v>
      </c>
      <c r="B490">
        <v>508.29447499999998</v>
      </c>
      <c r="C490">
        <v>46.351098999999998</v>
      </c>
      <c r="D490">
        <v>0</v>
      </c>
      <c r="E490">
        <v>9</v>
      </c>
      <c r="F490">
        <v>45.718713999999999</v>
      </c>
      <c r="G490">
        <v>1</v>
      </c>
      <c r="H490">
        <v>0</v>
      </c>
      <c r="I490">
        <v>2.0059049999999998</v>
      </c>
      <c r="J490">
        <v>6</v>
      </c>
      <c r="K490">
        <v>0.87323801181731597</v>
      </c>
      <c r="L490">
        <v>0</v>
      </c>
      <c r="M490">
        <v>2.6154000000000002</v>
      </c>
      <c r="N490">
        <v>33.712979703599999</v>
      </c>
      <c r="O490">
        <v>1.7716000000000001</v>
      </c>
      <c r="P490">
        <v>0</v>
      </c>
      <c r="Q490">
        <v>6.4233089909999999</v>
      </c>
      <c r="R490">
        <v>28.323</v>
      </c>
      <c r="S490">
        <v>582.01400170641705</v>
      </c>
    </row>
    <row r="491" spans="1:19" ht="15" x14ac:dyDescent="0.25">
      <c r="A491" t="s">
        <v>670</v>
      </c>
      <c r="B491">
        <v>1441.729394</v>
      </c>
      <c r="C491">
        <v>188.27068</v>
      </c>
      <c r="D491">
        <v>7.446339</v>
      </c>
      <c r="E491">
        <v>20.542316</v>
      </c>
      <c r="F491">
        <v>152.48818800000001</v>
      </c>
      <c r="G491">
        <v>8.5909379999999995</v>
      </c>
      <c r="H491">
        <v>1</v>
      </c>
      <c r="I491">
        <v>12</v>
      </c>
      <c r="J491">
        <v>17.949047</v>
      </c>
      <c r="K491">
        <v>5.3417748216666698</v>
      </c>
      <c r="L491">
        <v>2.1639061133999999</v>
      </c>
      <c r="M491">
        <v>5.9695970296</v>
      </c>
      <c r="N491">
        <v>112.4447898312</v>
      </c>
      <c r="O491">
        <v>15.2197057608</v>
      </c>
      <c r="P491">
        <v>2.3643000000000001</v>
      </c>
      <c r="Q491">
        <v>38.426400000000001</v>
      </c>
      <c r="R491">
        <v>84.728476363499993</v>
      </c>
      <c r="S491">
        <v>1708.38834392016</v>
      </c>
    </row>
    <row r="492" spans="1:19" ht="15" x14ac:dyDescent="0.25">
      <c r="A492" t="s">
        <v>671</v>
      </c>
      <c r="B492">
        <v>460.49330400000002</v>
      </c>
      <c r="C492">
        <v>47.573832000000003</v>
      </c>
      <c r="D492">
        <v>0</v>
      </c>
      <c r="E492">
        <v>6.8985709999999996</v>
      </c>
      <c r="F492">
        <v>43.339531999999998</v>
      </c>
      <c r="G492">
        <v>4.6973289999999999</v>
      </c>
      <c r="H492">
        <v>0</v>
      </c>
      <c r="I492">
        <v>5</v>
      </c>
      <c r="J492">
        <v>3</v>
      </c>
      <c r="K492">
        <v>1.01540874454962</v>
      </c>
      <c r="L492">
        <v>0</v>
      </c>
      <c r="M492">
        <v>2.0047247326000002</v>
      </c>
      <c r="N492">
        <v>31.958570896800001</v>
      </c>
      <c r="O492">
        <v>8.3217880564000009</v>
      </c>
      <c r="P492">
        <v>0</v>
      </c>
      <c r="Q492">
        <v>16.010999999999999</v>
      </c>
      <c r="R492">
        <v>14.1615</v>
      </c>
      <c r="S492">
        <v>533.96629643034998</v>
      </c>
    </row>
    <row r="493" spans="1:19" ht="15" x14ac:dyDescent="0.25">
      <c r="A493" t="s">
        <v>672</v>
      </c>
      <c r="B493">
        <v>493.834225</v>
      </c>
      <c r="C493">
        <v>107.85609100000001</v>
      </c>
      <c r="D493">
        <v>4</v>
      </c>
      <c r="E493">
        <v>8</v>
      </c>
      <c r="F493">
        <v>60.883156</v>
      </c>
      <c r="G493">
        <v>0</v>
      </c>
      <c r="H493">
        <v>1</v>
      </c>
      <c r="I493">
        <v>4.8073319999999997</v>
      </c>
      <c r="J493">
        <v>6</v>
      </c>
      <c r="K493">
        <v>5.0472065566854498</v>
      </c>
      <c r="L493">
        <v>1.1624000000000001</v>
      </c>
      <c r="M493">
        <v>2.3248000000000002</v>
      </c>
      <c r="N493">
        <v>44.895239234400002</v>
      </c>
      <c r="O493">
        <v>0</v>
      </c>
      <c r="P493">
        <v>2.3643000000000001</v>
      </c>
      <c r="Q493">
        <v>15.3940385304</v>
      </c>
      <c r="R493">
        <v>28.323</v>
      </c>
      <c r="S493">
        <v>593.34520932148496</v>
      </c>
    </row>
    <row r="494" spans="1:19" ht="15" x14ac:dyDescent="0.25">
      <c r="A494" t="s">
        <v>673</v>
      </c>
      <c r="B494">
        <v>1552.725424</v>
      </c>
      <c r="C494">
        <v>375.72379799999999</v>
      </c>
      <c r="D494">
        <v>0</v>
      </c>
      <c r="E494">
        <v>41.540480000000002</v>
      </c>
      <c r="F494">
        <v>189.955533</v>
      </c>
      <c r="G494">
        <v>16.586334999999998</v>
      </c>
      <c r="H494">
        <v>2</v>
      </c>
      <c r="I494">
        <v>11.529412000000001</v>
      </c>
      <c r="J494">
        <v>19</v>
      </c>
      <c r="K494">
        <v>19.9049857213347</v>
      </c>
      <c r="L494">
        <v>0</v>
      </c>
      <c r="M494">
        <v>12.071663488</v>
      </c>
      <c r="N494">
        <v>140.0732100342</v>
      </c>
      <c r="O494">
        <v>29.384351085999999</v>
      </c>
      <c r="P494">
        <v>4.7286000000000001</v>
      </c>
      <c r="Q494">
        <v>36.919483106400001</v>
      </c>
      <c r="R494">
        <v>89.689499999999995</v>
      </c>
      <c r="S494">
        <v>1885.49721743594</v>
      </c>
    </row>
    <row r="495" spans="1:19" ht="15" x14ac:dyDescent="0.25">
      <c r="A495" t="s">
        <v>674</v>
      </c>
      <c r="B495">
        <v>952.49928899999998</v>
      </c>
      <c r="C495">
        <v>272.58434</v>
      </c>
      <c r="D495">
        <v>0</v>
      </c>
      <c r="E495">
        <v>15.875208000000001</v>
      </c>
      <c r="F495">
        <v>80.179811000000001</v>
      </c>
      <c r="G495">
        <v>1</v>
      </c>
      <c r="H495">
        <v>1</v>
      </c>
      <c r="I495">
        <v>3.3474879999999998</v>
      </c>
      <c r="J495">
        <v>14.763183</v>
      </c>
      <c r="K495">
        <v>16.536702413123301</v>
      </c>
      <c r="L495">
        <v>0</v>
      </c>
      <c r="M495">
        <v>4.6133354447999997</v>
      </c>
      <c r="N495">
        <v>59.124592631400098</v>
      </c>
      <c r="O495">
        <v>1.7716000000000001</v>
      </c>
      <c r="P495">
        <v>2.3643000000000001</v>
      </c>
      <c r="Q495">
        <v>10.7193260736</v>
      </c>
      <c r="R495">
        <v>69.689605351500006</v>
      </c>
      <c r="S495">
        <v>1117.31875091442</v>
      </c>
    </row>
    <row r="496" spans="1:19" ht="15" x14ac:dyDescent="0.25">
      <c r="A496" t="s">
        <v>675</v>
      </c>
      <c r="B496">
        <v>2265.7956429999999</v>
      </c>
      <c r="C496">
        <v>458.80197700000002</v>
      </c>
      <c r="D496">
        <v>6.959714</v>
      </c>
      <c r="E496">
        <v>50.415508000000003</v>
      </c>
      <c r="F496">
        <v>194.58579399999999</v>
      </c>
      <c r="G496">
        <v>9.5432959999999998</v>
      </c>
      <c r="H496">
        <v>0</v>
      </c>
      <c r="I496">
        <v>21.538305000000001</v>
      </c>
      <c r="J496">
        <v>34.656326</v>
      </c>
      <c r="K496">
        <v>20.1059281569338</v>
      </c>
      <c r="L496">
        <v>2.0224928884</v>
      </c>
      <c r="M496">
        <v>14.6507466248</v>
      </c>
      <c r="N496">
        <v>143.4875644956</v>
      </c>
      <c r="O496">
        <v>16.906903193600002</v>
      </c>
      <c r="P496">
        <v>0</v>
      </c>
      <c r="Q496">
        <v>68.969960271000005</v>
      </c>
      <c r="R496">
        <v>163.595186883</v>
      </c>
      <c r="S496">
        <v>2695.53442551333</v>
      </c>
    </row>
    <row r="497" spans="1:19" ht="15" x14ac:dyDescent="0.25">
      <c r="A497" t="s">
        <v>676</v>
      </c>
      <c r="B497">
        <v>446.671718</v>
      </c>
      <c r="C497">
        <v>108.290098</v>
      </c>
      <c r="D497">
        <v>0</v>
      </c>
      <c r="E497">
        <v>6.145702</v>
      </c>
      <c r="F497">
        <v>38.179771000000002</v>
      </c>
      <c r="G497">
        <v>5.4706289999999997</v>
      </c>
      <c r="H497">
        <v>1</v>
      </c>
      <c r="I497">
        <v>1</v>
      </c>
      <c r="J497">
        <v>4.4744580000000003</v>
      </c>
      <c r="K497">
        <v>5.7410509344635701</v>
      </c>
      <c r="L497">
        <v>0</v>
      </c>
      <c r="M497">
        <v>1.7859410012000001</v>
      </c>
      <c r="N497">
        <v>28.153763135399998</v>
      </c>
      <c r="O497">
        <v>9.6917663364000006</v>
      </c>
      <c r="P497">
        <v>2.3643000000000001</v>
      </c>
      <c r="Q497">
        <v>3.2021999999999999</v>
      </c>
      <c r="R497">
        <v>21.121678988999999</v>
      </c>
      <c r="S497">
        <v>518.73241839646403</v>
      </c>
    </row>
    <row r="498" spans="1:19" ht="15" x14ac:dyDescent="0.25">
      <c r="A498" t="s">
        <v>677</v>
      </c>
      <c r="B498">
        <v>2722.6469219999999</v>
      </c>
      <c r="C498">
        <v>1400.120596</v>
      </c>
      <c r="D498">
        <v>0.54427599999999998</v>
      </c>
      <c r="E498">
        <v>71.514004999999997</v>
      </c>
      <c r="F498">
        <v>264.16863799999999</v>
      </c>
      <c r="G498">
        <v>28.946505999999999</v>
      </c>
      <c r="H498">
        <v>4</v>
      </c>
      <c r="I498">
        <v>37.253554000000001</v>
      </c>
      <c r="J498">
        <v>39.015112999999999</v>
      </c>
      <c r="K498">
        <v>156.25957001977</v>
      </c>
      <c r="L498">
        <v>0.15816660560000001</v>
      </c>
      <c r="M498">
        <v>20.781969853</v>
      </c>
      <c r="N498">
        <v>194.79795366120001</v>
      </c>
      <c r="O498">
        <v>51.281630029600002</v>
      </c>
      <c r="P498">
        <v>9.4572000000000003</v>
      </c>
      <c r="Q498">
        <v>119.2933306188</v>
      </c>
      <c r="R498">
        <v>184.1708409165</v>
      </c>
      <c r="S498">
        <v>3458.8475837044698</v>
      </c>
    </row>
    <row r="499" spans="1:19" ht="15" x14ac:dyDescent="0.25">
      <c r="A499" t="s">
        <v>678</v>
      </c>
      <c r="B499">
        <v>686.732176000001</v>
      </c>
      <c r="C499">
        <v>312.73406299999999</v>
      </c>
      <c r="D499">
        <v>0</v>
      </c>
      <c r="E499">
        <v>21.897023999999998</v>
      </c>
      <c r="F499">
        <v>40.825150000000001</v>
      </c>
      <c r="G499">
        <v>5.0105519999999997</v>
      </c>
      <c r="H499">
        <v>1</v>
      </c>
      <c r="I499">
        <v>9.1851939999999992</v>
      </c>
      <c r="J499">
        <v>4</v>
      </c>
      <c r="K499">
        <v>30.570693844528101</v>
      </c>
      <c r="L499">
        <v>0</v>
      </c>
      <c r="M499">
        <v>6.3632751744</v>
      </c>
      <c r="N499">
        <v>30.104465609999998</v>
      </c>
      <c r="O499">
        <v>8.8766939231999995</v>
      </c>
      <c r="P499">
        <v>2.3643000000000001</v>
      </c>
      <c r="Q499">
        <v>29.412828226799999</v>
      </c>
      <c r="R499">
        <v>18.882000000000001</v>
      </c>
      <c r="S499">
        <v>813.30643277892898</v>
      </c>
    </row>
    <row r="500" spans="1:19" ht="15" x14ac:dyDescent="0.25">
      <c r="A500" t="s">
        <v>679</v>
      </c>
      <c r="B500">
        <v>1882.00458</v>
      </c>
      <c r="C500">
        <v>634.27452500000004</v>
      </c>
      <c r="D500">
        <v>9.1153949999999995</v>
      </c>
      <c r="E500">
        <v>24.347377999999999</v>
      </c>
      <c r="F500">
        <v>121.649664</v>
      </c>
      <c r="G500">
        <v>12.879581999999999</v>
      </c>
      <c r="H500">
        <v>5.4087589999999999</v>
      </c>
      <c r="I500">
        <v>10.663049000000001</v>
      </c>
      <c r="J500">
        <v>21.656468</v>
      </c>
      <c r="K500">
        <v>45.830414542432898</v>
      </c>
      <c r="L500">
        <v>2.6489337869999998</v>
      </c>
      <c r="M500">
        <v>7.0753480468000003</v>
      </c>
      <c r="N500">
        <v>89.704462233599898</v>
      </c>
      <c r="O500">
        <v>22.817467471200001</v>
      </c>
      <c r="P500">
        <v>12.787928903699999</v>
      </c>
      <c r="Q500">
        <v>34.145215507800003</v>
      </c>
      <c r="R500">
        <v>102.229357194</v>
      </c>
      <c r="S500">
        <v>2199.2437076865299</v>
      </c>
    </row>
    <row r="501" spans="1:19" ht="15" x14ac:dyDescent="0.25">
      <c r="A501" t="s">
        <v>680</v>
      </c>
      <c r="B501">
        <v>1122.915859</v>
      </c>
      <c r="C501">
        <v>428.96578299999999</v>
      </c>
      <c r="D501">
        <v>0</v>
      </c>
      <c r="E501">
        <v>32.785027999999997</v>
      </c>
      <c r="F501">
        <v>97.291081000000005</v>
      </c>
      <c r="G501">
        <v>2.590363</v>
      </c>
      <c r="H501">
        <v>3</v>
      </c>
      <c r="I501">
        <v>3.8940839999999999</v>
      </c>
      <c r="J501">
        <v>4.8320239999999997</v>
      </c>
      <c r="K501">
        <v>34.446090179968898</v>
      </c>
      <c r="L501">
        <v>0</v>
      </c>
      <c r="M501">
        <v>9.5273291368000006</v>
      </c>
      <c r="N501">
        <v>71.742443129400002</v>
      </c>
      <c r="O501">
        <v>4.5890870907999997</v>
      </c>
      <c r="P501">
        <v>7.0929000000000002</v>
      </c>
      <c r="Q501">
        <v>12.469635784799999</v>
      </c>
      <c r="R501">
        <v>22.809569291999999</v>
      </c>
      <c r="S501">
        <v>1285.59291361377</v>
      </c>
    </row>
    <row r="502" spans="1:19" ht="15" x14ac:dyDescent="0.25">
      <c r="A502" t="s">
        <v>681</v>
      </c>
      <c r="B502">
        <v>1027.1361830000001</v>
      </c>
      <c r="C502">
        <v>980.74594400000103</v>
      </c>
      <c r="D502">
        <v>0</v>
      </c>
      <c r="E502">
        <v>28.32254</v>
      </c>
      <c r="F502">
        <v>108.44891800000001</v>
      </c>
      <c r="G502">
        <v>10.653608999999999</v>
      </c>
      <c r="H502">
        <v>2.87</v>
      </c>
      <c r="I502">
        <v>10.888888</v>
      </c>
      <c r="J502">
        <v>13.309061</v>
      </c>
      <c r="K502">
        <v>200.645684707405</v>
      </c>
      <c r="L502">
        <v>0</v>
      </c>
      <c r="M502">
        <v>8.2305301239999995</v>
      </c>
      <c r="N502">
        <v>79.9702321332</v>
      </c>
      <c r="O502">
        <v>18.873933704399999</v>
      </c>
      <c r="P502">
        <v>6.7855410000000003</v>
      </c>
      <c r="Q502">
        <v>34.8683971536</v>
      </c>
      <c r="R502">
        <v>62.8254224505</v>
      </c>
      <c r="S502">
        <v>1439.3359242731001</v>
      </c>
    </row>
    <row r="503" spans="1:19" ht="15" x14ac:dyDescent="0.25">
      <c r="A503" t="s">
        <v>682</v>
      </c>
      <c r="B503">
        <v>776.82240200000103</v>
      </c>
      <c r="C503">
        <v>756.34824800000001</v>
      </c>
      <c r="D503">
        <v>1</v>
      </c>
      <c r="E503">
        <v>24.959949999999999</v>
      </c>
      <c r="F503">
        <v>49.046574</v>
      </c>
      <c r="G503">
        <v>4.4500669999999998</v>
      </c>
      <c r="H503">
        <v>0</v>
      </c>
      <c r="I503">
        <v>2.2500330000000002</v>
      </c>
      <c r="J503">
        <v>4.5874269999999999</v>
      </c>
      <c r="K503">
        <v>154.41277217859999</v>
      </c>
      <c r="L503">
        <v>0.29060000000000002</v>
      </c>
      <c r="M503">
        <v>7.2533614700000104</v>
      </c>
      <c r="N503">
        <v>36.166943667600002</v>
      </c>
      <c r="O503">
        <v>7.8837386972000001</v>
      </c>
      <c r="P503">
        <v>0</v>
      </c>
      <c r="Q503">
        <v>7.2050556726000003</v>
      </c>
      <c r="R503">
        <v>21.654949153499999</v>
      </c>
      <c r="S503">
        <v>1011.6898228395</v>
      </c>
    </row>
    <row r="504" spans="1:19" ht="15" x14ac:dyDescent="0.25">
      <c r="A504" t="s">
        <v>683</v>
      </c>
      <c r="B504">
        <v>929.98592800000097</v>
      </c>
      <c r="C504">
        <v>516.98042599999997</v>
      </c>
      <c r="D504">
        <v>0</v>
      </c>
      <c r="E504">
        <v>27.547740000000001</v>
      </c>
      <c r="F504">
        <v>91.598123999999999</v>
      </c>
      <c r="G504">
        <v>2.6446200000000002</v>
      </c>
      <c r="H504">
        <v>2</v>
      </c>
      <c r="I504">
        <v>10.610154</v>
      </c>
      <c r="J504">
        <v>6.8592230000000001</v>
      </c>
      <c r="K504">
        <v>61.393497972224203</v>
      </c>
      <c r="L504">
        <v>0</v>
      </c>
      <c r="M504">
        <v>8.0053732439999994</v>
      </c>
      <c r="N504">
        <v>67.544456637600007</v>
      </c>
      <c r="O504">
        <v>4.6852087920000001</v>
      </c>
      <c r="P504">
        <v>4.7286000000000001</v>
      </c>
      <c r="Q504">
        <v>33.975835138800001</v>
      </c>
      <c r="R504">
        <v>32.3789621715</v>
      </c>
      <c r="S504">
        <v>1142.6978619561201</v>
      </c>
    </row>
    <row r="505" spans="1:19" ht="15" x14ac:dyDescent="0.25">
      <c r="A505" t="s">
        <v>684</v>
      </c>
      <c r="B505">
        <v>2033.4491389999901</v>
      </c>
      <c r="C505">
        <v>910.42334500000004</v>
      </c>
      <c r="D505">
        <v>2</v>
      </c>
      <c r="E505">
        <v>29</v>
      </c>
      <c r="F505">
        <v>157.34409400000001</v>
      </c>
      <c r="G505">
        <v>15.794869</v>
      </c>
      <c r="H505">
        <v>1</v>
      </c>
      <c r="I505">
        <v>9.960191</v>
      </c>
      <c r="J505">
        <v>17.915282000000001</v>
      </c>
      <c r="K505">
        <v>86.473207124262899</v>
      </c>
      <c r="L505">
        <v>0.58120000000000005</v>
      </c>
      <c r="M505">
        <v>8.4274000000000093</v>
      </c>
      <c r="N505">
        <v>116.02553491560001</v>
      </c>
      <c r="O505">
        <v>27.9821899204</v>
      </c>
      <c r="P505">
        <v>2.3643000000000001</v>
      </c>
      <c r="Q505">
        <v>31.894523620200001</v>
      </c>
      <c r="R505">
        <v>84.569088680999997</v>
      </c>
      <c r="S505">
        <v>2391.7665832614498</v>
      </c>
    </row>
    <row r="506" spans="1:19" ht="15" x14ac:dyDescent="0.25">
      <c r="A506" t="s">
        <v>685</v>
      </c>
      <c r="B506">
        <v>1227.8796520000001</v>
      </c>
      <c r="C506">
        <v>539.72762499999999</v>
      </c>
      <c r="D506">
        <v>0</v>
      </c>
      <c r="E506">
        <v>21.177485999999998</v>
      </c>
      <c r="F506">
        <v>124.623434</v>
      </c>
      <c r="G506">
        <v>5.9942739999999999</v>
      </c>
      <c r="H506">
        <v>1.8500760000000001</v>
      </c>
      <c r="I506">
        <v>10.298287</v>
      </c>
      <c r="J506">
        <v>16.61</v>
      </c>
      <c r="K506">
        <v>51.267297407682598</v>
      </c>
      <c r="L506">
        <v>0</v>
      </c>
      <c r="M506">
        <v>6.1541774316</v>
      </c>
      <c r="N506">
        <v>91.897320231599906</v>
      </c>
      <c r="O506">
        <v>10.619455818400001</v>
      </c>
      <c r="P506">
        <v>4.3741346867999997</v>
      </c>
      <c r="Q506">
        <v>32.977174631399997</v>
      </c>
      <c r="R506">
        <v>78.407505</v>
      </c>
      <c r="S506">
        <v>1503.57671720748</v>
      </c>
    </row>
    <row r="507" spans="1:19" ht="15" x14ac:dyDescent="0.25">
      <c r="A507" t="s">
        <v>686</v>
      </c>
      <c r="B507">
        <v>961.34993200000201</v>
      </c>
      <c r="C507">
        <v>372.66326600000002</v>
      </c>
      <c r="D507">
        <v>0</v>
      </c>
      <c r="E507">
        <v>20.292303</v>
      </c>
      <c r="F507">
        <v>65.605418</v>
      </c>
      <c r="G507">
        <v>1.3128010000000001</v>
      </c>
      <c r="H507">
        <v>0</v>
      </c>
      <c r="I507">
        <v>2</v>
      </c>
      <c r="J507">
        <v>8.6782450000000004</v>
      </c>
      <c r="K507">
        <v>30.281397575645901</v>
      </c>
      <c r="L507">
        <v>0</v>
      </c>
      <c r="M507">
        <v>5.8969432517999998</v>
      </c>
      <c r="N507">
        <v>48.377435233200003</v>
      </c>
      <c r="O507">
        <v>2.3257582515999999</v>
      </c>
      <c r="P507">
        <v>0</v>
      </c>
      <c r="Q507">
        <v>6.4043999999999999</v>
      </c>
      <c r="R507">
        <v>40.965655522500001</v>
      </c>
      <c r="S507">
        <v>1095.60152183475</v>
      </c>
    </row>
    <row r="508" spans="1:19" ht="15" x14ac:dyDescent="0.25">
      <c r="A508" t="s">
        <v>687</v>
      </c>
      <c r="B508">
        <v>875.04657400000099</v>
      </c>
      <c r="C508">
        <v>169.77509599999999</v>
      </c>
      <c r="D508">
        <v>0</v>
      </c>
      <c r="E508">
        <v>20.864061</v>
      </c>
      <c r="F508">
        <v>62.051592999999997</v>
      </c>
      <c r="G508">
        <v>4</v>
      </c>
      <c r="H508">
        <v>0</v>
      </c>
      <c r="I508">
        <v>6</v>
      </c>
      <c r="J508">
        <v>15.052956999999999</v>
      </c>
      <c r="K508">
        <v>7.1608052791636796</v>
      </c>
      <c r="L508">
        <v>0</v>
      </c>
      <c r="M508">
        <v>6.0630961265999996</v>
      </c>
      <c r="N508">
        <v>45.756844678199997</v>
      </c>
      <c r="O508">
        <v>7.0864000000000003</v>
      </c>
      <c r="P508">
        <v>0</v>
      </c>
      <c r="Q508">
        <v>19.213200000000001</v>
      </c>
      <c r="R508">
        <v>71.057483518500007</v>
      </c>
      <c r="S508">
        <v>1031.38440360246</v>
      </c>
    </row>
    <row r="509" spans="1:19" ht="15" x14ac:dyDescent="0.25">
      <c r="A509" t="s">
        <v>688</v>
      </c>
      <c r="B509">
        <v>803.42250000000104</v>
      </c>
      <c r="C509">
        <v>345.60783800000002</v>
      </c>
      <c r="D509">
        <v>1.873874</v>
      </c>
      <c r="E509">
        <v>30.774774000000001</v>
      </c>
      <c r="F509">
        <v>55.478918999999998</v>
      </c>
      <c r="G509">
        <v>5.8925270000000003</v>
      </c>
      <c r="H509">
        <v>2</v>
      </c>
      <c r="I509">
        <v>13.918378000000001</v>
      </c>
      <c r="J509">
        <v>8.397437</v>
      </c>
      <c r="K509">
        <v>32.1085070880929</v>
      </c>
      <c r="L509">
        <v>0.54454778439999996</v>
      </c>
      <c r="M509">
        <v>8.9431493244000002</v>
      </c>
      <c r="N509">
        <v>40.910154870600003</v>
      </c>
      <c r="O509">
        <v>10.439200833199999</v>
      </c>
      <c r="P509">
        <v>4.7286000000000001</v>
      </c>
      <c r="Q509">
        <v>44.5694300316</v>
      </c>
      <c r="R509">
        <v>39.640101358499997</v>
      </c>
      <c r="S509">
        <v>985.306191290794</v>
      </c>
    </row>
    <row r="510" spans="1:19" ht="15" x14ac:dyDescent="0.25">
      <c r="A510" t="s">
        <v>689</v>
      </c>
      <c r="B510">
        <v>600.03122700000097</v>
      </c>
      <c r="C510">
        <v>352.81489800000003</v>
      </c>
      <c r="D510">
        <v>0</v>
      </c>
      <c r="E510">
        <v>19</v>
      </c>
      <c r="F510">
        <v>54.218702999999998</v>
      </c>
      <c r="G510">
        <v>7.0053549999999998</v>
      </c>
      <c r="H510">
        <v>0</v>
      </c>
      <c r="I510">
        <v>4.6690319999999996</v>
      </c>
      <c r="J510">
        <v>6</v>
      </c>
      <c r="K510">
        <v>44.274154169204003</v>
      </c>
      <c r="L510">
        <v>0</v>
      </c>
      <c r="M510">
        <v>5.5213999999999999</v>
      </c>
      <c r="N510">
        <v>39.980871592200003</v>
      </c>
      <c r="O510">
        <v>12.410686918</v>
      </c>
      <c r="P510">
        <v>0</v>
      </c>
      <c r="Q510">
        <v>14.951174270399999</v>
      </c>
      <c r="R510">
        <v>28.323</v>
      </c>
      <c r="S510">
        <v>745.49251394980399</v>
      </c>
    </row>
    <row r="511" spans="1:19" ht="15" x14ac:dyDescent="0.25">
      <c r="A511" t="s">
        <v>690</v>
      </c>
      <c r="B511">
        <v>522.62755000000004</v>
      </c>
      <c r="C511">
        <v>328.83985699999999</v>
      </c>
      <c r="D511">
        <v>0</v>
      </c>
      <c r="E511">
        <v>18.869316999999999</v>
      </c>
      <c r="F511">
        <v>43.649774000000001</v>
      </c>
      <c r="G511">
        <v>4.5802269999999998</v>
      </c>
      <c r="H511">
        <v>0</v>
      </c>
      <c r="I511">
        <v>5.9970460000000001</v>
      </c>
      <c r="J511">
        <v>4.2526529999999996</v>
      </c>
      <c r="K511">
        <v>43.861878516825598</v>
      </c>
      <c r="L511">
        <v>0</v>
      </c>
      <c r="M511">
        <v>5.4834235201999997</v>
      </c>
      <c r="N511">
        <v>32.187343347599999</v>
      </c>
      <c r="O511">
        <v>8.1143301531999992</v>
      </c>
      <c r="P511">
        <v>0</v>
      </c>
      <c r="Q511">
        <v>19.203740701200001</v>
      </c>
      <c r="R511">
        <v>20.074648486499999</v>
      </c>
      <c r="S511">
        <v>651.55291472552597</v>
      </c>
    </row>
    <row r="512" spans="1:19" ht="15" x14ac:dyDescent="0.25">
      <c r="A512" t="s">
        <v>691</v>
      </c>
      <c r="B512">
        <v>1239.5684100000001</v>
      </c>
      <c r="C512">
        <v>538.02994699999999</v>
      </c>
      <c r="D512">
        <v>0</v>
      </c>
      <c r="E512">
        <v>36.760821999999997</v>
      </c>
      <c r="F512">
        <v>128.84822</v>
      </c>
      <c r="G512">
        <v>23.618839999999999</v>
      </c>
      <c r="H512">
        <v>0</v>
      </c>
      <c r="I512">
        <v>20.890239999999999</v>
      </c>
      <c r="J512">
        <v>11.798266</v>
      </c>
      <c r="K512">
        <v>51.246483024159403</v>
      </c>
      <c r="L512">
        <v>0</v>
      </c>
      <c r="M512">
        <v>10.682694873200001</v>
      </c>
      <c r="N512">
        <v>95.012677427999805</v>
      </c>
      <c r="O512">
        <v>41.843136944000001</v>
      </c>
      <c r="P512">
        <v>0</v>
      </c>
      <c r="Q512">
        <v>66.894726528000007</v>
      </c>
      <c r="R512">
        <v>55.693714653000001</v>
      </c>
      <c r="S512">
        <v>1560.94184345036</v>
      </c>
    </row>
    <row r="513" spans="1:19" ht="15" x14ac:dyDescent="0.25">
      <c r="A513" t="s">
        <v>692</v>
      </c>
      <c r="B513">
        <v>1253.7087690000001</v>
      </c>
      <c r="C513">
        <v>915.50355300000001</v>
      </c>
      <c r="D513">
        <v>0</v>
      </c>
      <c r="E513">
        <v>34.110660000000003</v>
      </c>
      <c r="F513">
        <v>126.366985</v>
      </c>
      <c r="G513">
        <v>10.945924</v>
      </c>
      <c r="H513">
        <v>1.86</v>
      </c>
      <c r="I513">
        <v>21.633884999999999</v>
      </c>
      <c r="J513">
        <v>23.289802000000002</v>
      </c>
      <c r="K513">
        <v>145.84256079488401</v>
      </c>
      <c r="L513">
        <v>0</v>
      </c>
      <c r="M513">
        <v>9.9125577959999998</v>
      </c>
      <c r="N513">
        <v>93.183014738999901</v>
      </c>
      <c r="O513">
        <v>19.391798958399999</v>
      </c>
      <c r="P513">
        <v>4.3975980000000003</v>
      </c>
      <c r="Q513">
        <v>69.276026547000001</v>
      </c>
      <c r="R513">
        <v>109.939510341</v>
      </c>
      <c r="S513">
        <v>1705.6518361762801</v>
      </c>
    </row>
    <row r="514" spans="1:19" ht="15" x14ac:dyDescent="0.25">
      <c r="A514" t="s">
        <v>693</v>
      </c>
      <c r="B514">
        <v>1011.041011</v>
      </c>
      <c r="C514">
        <v>406.39108900000002</v>
      </c>
      <c r="D514">
        <v>0</v>
      </c>
      <c r="E514">
        <v>24.690579</v>
      </c>
      <c r="F514">
        <v>64.408135999999999</v>
      </c>
      <c r="G514">
        <v>9.8175229999999996</v>
      </c>
      <c r="H514">
        <v>0</v>
      </c>
      <c r="I514">
        <v>21.563835000000001</v>
      </c>
      <c r="J514">
        <v>9.9348969999999994</v>
      </c>
      <c r="K514">
        <v>36.018487549998497</v>
      </c>
      <c r="L514">
        <v>0</v>
      </c>
      <c r="M514">
        <v>7.1750822573999997</v>
      </c>
      <c r="N514">
        <v>47.4945594864</v>
      </c>
      <c r="O514">
        <v>17.392723746800002</v>
      </c>
      <c r="P514">
        <v>0</v>
      </c>
      <c r="Q514">
        <v>69.051712437000006</v>
      </c>
      <c r="R514">
        <v>46.897681288500003</v>
      </c>
      <c r="S514">
        <v>1235.0712577661</v>
      </c>
    </row>
    <row r="515" spans="1:19" ht="15" x14ac:dyDescent="0.25">
      <c r="A515" t="s">
        <v>694</v>
      </c>
      <c r="B515">
        <v>1289.5544150000001</v>
      </c>
      <c r="C515">
        <v>1186.4944410000001</v>
      </c>
      <c r="D515">
        <v>1</v>
      </c>
      <c r="E515">
        <v>17.331108</v>
      </c>
      <c r="F515">
        <v>124.60885399999999</v>
      </c>
      <c r="G515">
        <v>12.562970999999999</v>
      </c>
      <c r="H515">
        <v>2</v>
      </c>
      <c r="I515">
        <v>21.868196000000001</v>
      </c>
      <c r="J515">
        <v>27.427123000000002</v>
      </c>
      <c r="K515">
        <v>237.106081012408</v>
      </c>
      <c r="L515">
        <v>0.29060000000000002</v>
      </c>
      <c r="M515">
        <v>5.0364199848000002</v>
      </c>
      <c r="N515">
        <v>91.886568939599798</v>
      </c>
      <c r="O515">
        <v>22.256559423599999</v>
      </c>
      <c r="P515">
        <v>4.7286000000000001</v>
      </c>
      <c r="Q515">
        <v>70.026337231200003</v>
      </c>
      <c r="R515">
        <v>129.46973412150001</v>
      </c>
      <c r="S515">
        <v>1850.35531571311</v>
      </c>
    </row>
    <row r="516" spans="1:19" ht="15" x14ac:dyDescent="0.25">
      <c r="A516" t="s">
        <v>695</v>
      </c>
      <c r="B516">
        <v>1533.112136</v>
      </c>
      <c r="C516">
        <v>428.967916</v>
      </c>
      <c r="D516">
        <v>1</v>
      </c>
      <c r="E516">
        <v>20.530145999999998</v>
      </c>
      <c r="F516">
        <v>91.315557999999996</v>
      </c>
      <c r="G516">
        <v>11.190168999999999</v>
      </c>
      <c r="H516">
        <v>0.94026399999999999</v>
      </c>
      <c r="I516">
        <v>17.036747999999999</v>
      </c>
      <c r="J516">
        <v>17.983082</v>
      </c>
      <c r="K516">
        <v>26.326329025241598</v>
      </c>
      <c r="L516">
        <v>0.29060000000000002</v>
      </c>
      <c r="M516">
        <v>5.9660604276000004</v>
      </c>
      <c r="N516">
        <v>67.336092469199997</v>
      </c>
      <c r="O516">
        <v>19.824503400400001</v>
      </c>
      <c r="P516">
        <v>2.2230661752</v>
      </c>
      <c r="Q516">
        <v>54.555074445599999</v>
      </c>
      <c r="R516">
        <v>84.889138580999997</v>
      </c>
      <c r="S516">
        <v>1794.5230005242399</v>
      </c>
    </row>
    <row r="517" spans="1:19" ht="15" x14ac:dyDescent="0.25">
      <c r="A517" t="s">
        <v>696</v>
      </c>
      <c r="B517">
        <v>829.251937</v>
      </c>
      <c r="C517">
        <v>206.044297</v>
      </c>
      <c r="D517">
        <v>0</v>
      </c>
      <c r="E517">
        <v>21.675000000000001</v>
      </c>
      <c r="F517">
        <v>88.849063000000001</v>
      </c>
      <c r="G517">
        <v>2</v>
      </c>
      <c r="H517">
        <v>0</v>
      </c>
      <c r="I517">
        <v>0.80990600000000001</v>
      </c>
      <c r="J517">
        <v>6</v>
      </c>
      <c r="K517">
        <v>10.6283372272941</v>
      </c>
      <c r="L517">
        <v>0</v>
      </c>
      <c r="M517">
        <v>6.2987549999999999</v>
      </c>
      <c r="N517">
        <v>65.517299056200002</v>
      </c>
      <c r="O517">
        <v>3.5432000000000001</v>
      </c>
      <c r="P517">
        <v>0</v>
      </c>
      <c r="Q517">
        <v>2.5934809932</v>
      </c>
      <c r="R517">
        <v>28.323</v>
      </c>
      <c r="S517">
        <v>946.15600927669402</v>
      </c>
    </row>
    <row r="518" spans="1:19" ht="15" x14ac:dyDescent="0.25">
      <c r="A518" t="s">
        <v>697</v>
      </c>
      <c r="B518">
        <v>772.97030399999903</v>
      </c>
      <c r="C518">
        <v>175.43933899999999</v>
      </c>
      <c r="D518">
        <v>0</v>
      </c>
      <c r="E518">
        <v>20</v>
      </c>
      <c r="F518">
        <v>67.745484000000005</v>
      </c>
      <c r="G518">
        <v>4.38</v>
      </c>
      <c r="H518">
        <v>0</v>
      </c>
      <c r="I518">
        <v>3</v>
      </c>
      <c r="J518">
        <v>4.88</v>
      </c>
      <c r="K518">
        <v>8.4610322399895601</v>
      </c>
      <c r="L518">
        <v>0</v>
      </c>
      <c r="M518">
        <v>5.8120000000000003</v>
      </c>
      <c r="N518">
        <v>49.955519901599999</v>
      </c>
      <c r="O518">
        <v>7.7596080000000001</v>
      </c>
      <c r="P518">
        <v>0</v>
      </c>
      <c r="Q518">
        <v>9.6066000000000003</v>
      </c>
      <c r="R518">
        <v>23.03604</v>
      </c>
      <c r="S518">
        <v>877.60110414158805</v>
      </c>
    </row>
    <row r="519" spans="1:19" ht="15" x14ac:dyDescent="0.25">
      <c r="A519" t="s">
        <v>698</v>
      </c>
      <c r="B519">
        <v>396.94418400000001</v>
      </c>
      <c r="C519">
        <v>66.554574000000002</v>
      </c>
      <c r="D519">
        <v>0</v>
      </c>
      <c r="E519">
        <v>18.940728</v>
      </c>
      <c r="F519">
        <v>30.313203000000001</v>
      </c>
      <c r="G519">
        <v>0</v>
      </c>
      <c r="H519">
        <v>1</v>
      </c>
      <c r="I519">
        <v>1</v>
      </c>
      <c r="J519">
        <v>2</v>
      </c>
      <c r="K519">
        <v>2.3400825283707398</v>
      </c>
      <c r="L519">
        <v>0</v>
      </c>
      <c r="M519">
        <v>5.5041755567999999</v>
      </c>
      <c r="N519">
        <v>22.352955892200001</v>
      </c>
      <c r="O519">
        <v>0</v>
      </c>
      <c r="P519">
        <v>2.3643000000000001</v>
      </c>
      <c r="Q519">
        <v>3.2021999999999999</v>
      </c>
      <c r="R519">
        <v>9.4410000000000007</v>
      </c>
      <c r="S519">
        <v>442.14889797737101</v>
      </c>
    </row>
    <row r="520" spans="1:19" ht="15" x14ac:dyDescent="0.25">
      <c r="A520" t="s">
        <v>699</v>
      </c>
      <c r="B520">
        <v>631.79896900000006</v>
      </c>
      <c r="C520">
        <v>206.96556000000001</v>
      </c>
      <c r="D520">
        <v>0</v>
      </c>
      <c r="E520">
        <v>9.4678280000000008</v>
      </c>
      <c r="F520">
        <v>55.767538000000002</v>
      </c>
      <c r="G520">
        <v>4.3661469999999998</v>
      </c>
      <c r="H520">
        <v>0</v>
      </c>
      <c r="I520">
        <v>2</v>
      </c>
      <c r="J520">
        <v>7.6814220000000004</v>
      </c>
      <c r="K520">
        <v>14.4469089794858</v>
      </c>
      <c r="L520">
        <v>0</v>
      </c>
      <c r="M520">
        <v>2.7513508168</v>
      </c>
      <c r="N520">
        <v>41.122982521200001</v>
      </c>
      <c r="O520">
        <v>7.7350660252000001</v>
      </c>
      <c r="P520">
        <v>0</v>
      </c>
      <c r="Q520">
        <v>6.4043999999999999</v>
      </c>
      <c r="R520">
        <v>36.260152550999997</v>
      </c>
      <c r="S520">
        <v>740.51982989368605</v>
      </c>
    </row>
    <row r="521" spans="1:19" ht="15" x14ac:dyDescent="0.25">
      <c r="A521" t="s">
        <v>700</v>
      </c>
      <c r="B521">
        <v>1085.1842059999999</v>
      </c>
      <c r="C521">
        <v>83.638416000000007</v>
      </c>
      <c r="D521">
        <v>1</v>
      </c>
      <c r="E521">
        <v>30</v>
      </c>
      <c r="F521">
        <v>81.807148999999995</v>
      </c>
      <c r="G521">
        <v>1</v>
      </c>
      <c r="H521">
        <v>0.40994900000000001</v>
      </c>
      <c r="I521">
        <v>12</v>
      </c>
      <c r="J521">
        <v>5</v>
      </c>
      <c r="K521">
        <v>1.36363741985682</v>
      </c>
      <c r="L521">
        <v>0.29060000000000002</v>
      </c>
      <c r="M521">
        <v>8.7180000000000106</v>
      </c>
      <c r="N521">
        <v>60.3245916726001</v>
      </c>
      <c r="O521">
        <v>1.7716000000000001</v>
      </c>
      <c r="P521">
        <v>0.9692424207</v>
      </c>
      <c r="Q521">
        <v>38.426400000000001</v>
      </c>
      <c r="R521">
        <v>23.602499999999999</v>
      </c>
      <c r="S521">
        <v>1220.6507775131599</v>
      </c>
    </row>
    <row r="522" spans="1:19" ht="15" x14ac:dyDescent="0.25">
      <c r="A522" t="s">
        <v>701</v>
      </c>
      <c r="B522">
        <v>603.70067200000005</v>
      </c>
      <c r="C522">
        <v>76.072501000000003</v>
      </c>
      <c r="D522">
        <v>0</v>
      </c>
      <c r="E522">
        <v>18.457885999999998</v>
      </c>
      <c r="F522">
        <v>23.922504</v>
      </c>
      <c r="G522">
        <v>0</v>
      </c>
      <c r="H522">
        <v>0</v>
      </c>
      <c r="I522">
        <v>10</v>
      </c>
      <c r="J522">
        <v>5</v>
      </c>
      <c r="K522">
        <v>2.0064735397594098</v>
      </c>
      <c r="L522">
        <v>0</v>
      </c>
      <c r="M522">
        <v>5.3638616715999996</v>
      </c>
      <c r="N522">
        <v>17.6404544496</v>
      </c>
      <c r="O522">
        <v>0</v>
      </c>
      <c r="P522">
        <v>0</v>
      </c>
      <c r="Q522">
        <v>32.021999999999998</v>
      </c>
      <c r="R522">
        <v>23.602499999999999</v>
      </c>
      <c r="S522">
        <v>684.33596166096004</v>
      </c>
    </row>
    <row r="523" spans="1:19" ht="15" x14ac:dyDescent="0.25">
      <c r="A523" t="s">
        <v>702</v>
      </c>
      <c r="B523">
        <v>555.53727500000002</v>
      </c>
      <c r="C523">
        <v>104.72651500000001</v>
      </c>
      <c r="D523">
        <v>0</v>
      </c>
      <c r="E523">
        <v>17.398085999999999</v>
      </c>
      <c r="F523">
        <v>59.946478999999997</v>
      </c>
      <c r="G523">
        <v>0.93612200000000001</v>
      </c>
      <c r="H523">
        <v>0</v>
      </c>
      <c r="I523">
        <v>3.7472300000000001</v>
      </c>
      <c r="J523">
        <v>3.6431089999999999</v>
      </c>
      <c r="K523">
        <v>4.1838853509916403</v>
      </c>
      <c r="L523">
        <v>0</v>
      </c>
      <c r="M523">
        <v>5.0558837916000003</v>
      </c>
      <c r="N523">
        <v>44.204533614600003</v>
      </c>
      <c r="O523">
        <v>1.6584337352</v>
      </c>
      <c r="P523">
        <v>0</v>
      </c>
      <c r="Q523">
        <v>11.999379906</v>
      </c>
      <c r="R523">
        <v>17.197296034499999</v>
      </c>
      <c r="S523">
        <v>639.83668743289104</v>
      </c>
    </row>
    <row r="524" spans="1:19" ht="15" x14ac:dyDescent="0.25">
      <c r="A524" t="s">
        <v>703</v>
      </c>
      <c r="B524">
        <v>687.76213099999904</v>
      </c>
      <c r="C524">
        <v>28.938699</v>
      </c>
      <c r="D524">
        <v>0</v>
      </c>
      <c r="E524">
        <v>16.876667999999999</v>
      </c>
      <c r="F524">
        <v>45.858705999999998</v>
      </c>
      <c r="G524">
        <v>2</v>
      </c>
      <c r="H524">
        <v>0.88</v>
      </c>
      <c r="I524">
        <v>4.4267339999999997</v>
      </c>
      <c r="J524">
        <v>1</v>
      </c>
      <c r="K524">
        <v>0.26025651900534702</v>
      </c>
      <c r="L524">
        <v>0</v>
      </c>
      <c r="M524">
        <v>4.9043597207999996</v>
      </c>
      <c r="N524">
        <v>33.816209804400003</v>
      </c>
      <c r="O524">
        <v>3.5432000000000001</v>
      </c>
      <c r="P524">
        <v>2.080584</v>
      </c>
      <c r="Q524">
        <v>14.1752876148</v>
      </c>
      <c r="R524">
        <v>4.7205000000000004</v>
      </c>
      <c r="S524">
        <v>751.26252865900403</v>
      </c>
    </row>
    <row r="525" spans="1:19" ht="15" x14ac:dyDescent="0.25">
      <c r="A525" t="s">
        <v>704</v>
      </c>
      <c r="B525">
        <v>736.95561699999996</v>
      </c>
      <c r="C525">
        <v>219.74750299999999</v>
      </c>
      <c r="D525">
        <v>0</v>
      </c>
      <c r="E525">
        <v>32.355659000000003</v>
      </c>
      <c r="F525">
        <v>68.610892000000007</v>
      </c>
      <c r="G525">
        <v>5.8084309999999997</v>
      </c>
      <c r="H525">
        <v>0</v>
      </c>
      <c r="I525">
        <v>9</v>
      </c>
      <c r="J525">
        <v>4.6571509999999998</v>
      </c>
      <c r="K525">
        <v>13.701361931226501</v>
      </c>
      <c r="L525">
        <v>0</v>
      </c>
      <c r="M525">
        <v>9.4025545053999995</v>
      </c>
      <c r="N525">
        <v>50.5936717608</v>
      </c>
      <c r="O525">
        <v>10.2902163596</v>
      </c>
      <c r="P525">
        <v>0</v>
      </c>
      <c r="Q525">
        <v>28.819800000000001</v>
      </c>
      <c r="R525">
        <v>21.984081295500001</v>
      </c>
      <c r="S525">
        <v>871.74730285252599</v>
      </c>
    </row>
    <row r="526" spans="1:19" ht="15" x14ac:dyDescent="0.25">
      <c r="A526" t="s">
        <v>705</v>
      </c>
      <c r="B526">
        <v>500.211051</v>
      </c>
      <c r="C526">
        <v>78.306448000000003</v>
      </c>
      <c r="D526">
        <v>0</v>
      </c>
      <c r="E526">
        <v>14.856816999999999</v>
      </c>
      <c r="F526">
        <v>47.619008000000001</v>
      </c>
      <c r="G526">
        <v>6.7822620000000002</v>
      </c>
      <c r="H526">
        <v>1</v>
      </c>
      <c r="I526">
        <v>3</v>
      </c>
      <c r="J526">
        <v>6.75</v>
      </c>
      <c r="K526">
        <v>2.7266725371786902</v>
      </c>
      <c r="L526">
        <v>0</v>
      </c>
      <c r="M526">
        <v>4.3173910201999997</v>
      </c>
      <c r="N526">
        <v>35.114256499200003</v>
      </c>
      <c r="O526">
        <v>12.015455359200001</v>
      </c>
      <c r="P526">
        <v>2.3643000000000001</v>
      </c>
      <c r="Q526">
        <v>9.6066000000000003</v>
      </c>
      <c r="R526">
        <v>31.863375000000001</v>
      </c>
      <c r="S526">
        <v>598.21910141577803</v>
      </c>
    </row>
    <row r="527" spans="1:19" ht="15" x14ac:dyDescent="0.25">
      <c r="A527" t="s">
        <v>706</v>
      </c>
      <c r="B527">
        <v>398.15465799999998</v>
      </c>
      <c r="C527">
        <v>20.096636</v>
      </c>
      <c r="D527">
        <v>0</v>
      </c>
      <c r="E527">
        <v>7.9160700000000004</v>
      </c>
      <c r="F527">
        <v>22.196667999999999</v>
      </c>
      <c r="G527">
        <v>1</v>
      </c>
      <c r="H527">
        <v>0</v>
      </c>
      <c r="I527">
        <v>2</v>
      </c>
      <c r="J527">
        <v>4</v>
      </c>
      <c r="K527">
        <v>0.230422920406779</v>
      </c>
      <c r="L527">
        <v>0</v>
      </c>
      <c r="M527">
        <v>2.3004099419999999</v>
      </c>
      <c r="N527">
        <v>16.3678229832</v>
      </c>
      <c r="O527">
        <v>1.7716000000000001</v>
      </c>
      <c r="P527">
        <v>0</v>
      </c>
      <c r="Q527">
        <v>6.4043999999999999</v>
      </c>
      <c r="R527">
        <v>18.882000000000001</v>
      </c>
      <c r="S527">
        <v>444.11131384560701</v>
      </c>
    </row>
    <row r="528" spans="1:19" ht="15" x14ac:dyDescent="0.25">
      <c r="A528" t="s">
        <v>707</v>
      </c>
      <c r="B528">
        <v>1851.325585</v>
      </c>
      <c r="C528">
        <v>1467.505091</v>
      </c>
      <c r="D528">
        <v>3</v>
      </c>
      <c r="E528">
        <v>34.474755999999999</v>
      </c>
      <c r="F528">
        <v>194.47266400000001</v>
      </c>
      <c r="G528">
        <v>13.961655</v>
      </c>
      <c r="H528">
        <v>1.39</v>
      </c>
      <c r="I528">
        <v>16.928144</v>
      </c>
      <c r="J528">
        <v>20.267977999999999</v>
      </c>
      <c r="K528">
        <v>247.72332993751399</v>
      </c>
      <c r="L528">
        <v>0.87180000000000002</v>
      </c>
      <c r="M528">
        <v>10.018364093600001</v>
      </c>
      <c r="N528">
        <v>143.40414243359999</v>
      </c>
      <c r="O528">
        <v>24.734467998</v>
      </c>
      <c r="P528">
        <v>3.2863769999999999</v>
      </c>
      <c r="Q528">
        <v>54.207302716800001</v>
      </c>
      <c r="R528">
        <v>95.674990148999996</v>
      </c>
      <c r="S528">
        <v>2431.2463593285102</v>
      </c>
    </row>
    <row r="529" spans="1:19" ht="15" x14ac:dyDescent="0.25">
      <c r="A529" t="s">
        <v>708</v>
      </c>
      <c r="B529">
        <v>1336.0524829999999</v>
      </c>
      <c r="C529">
        <v>574.08261400000004</v>
      </c>
      <c r="D529">
        <v>7</v>
      </c>
      <c r="E529">
        <v>30.208120999999998</v>
      </c>
      <c r="F529">
        <v>118.53117</v>
      </c>
      <c r="G529">
        <v>7.3882349999999999</v>
      </c>
      <c r="H529">
        <v>2</v>
      </c>
      <c r="I529">
        <v>8</v>
      </c>
      <c r="J529">
        <v>23.281282000000001</v>
      </c>
      <c r="K529">
        <v>52.590226676077798</v>
      </c>
      <c r="L529">
        <v>2.0341999999999998</v>
      </c>
      <c r="M529">
        <v>8.7784799626000094</v>
      </c>
      <c r="N529">
        <v>87.404884757999895</v>
      </c>
      <c r="O529">
        <v>13.088997126000001</v>
      </c>
      <c r="P529">
        <v>4.7286000000000001</v>
      </c>
      <c r="Q529">
        <v>25.617599999999999</v>
      </c>
      <c r="R529">
        <v>109.89929168099999</v>
      </c>
      <c r="S529">
        <v>1640.1947632036799</v>
      </c>
    </row>
    <row r="530" spans="1:19" ht="15" x14ac:dyDescent="0.25">
      <c r="A530" t="s">
        <v>709</v>
      </c>
      <c r="B530">
        <v>5753.2098159999996</v>
      </c>
      <c r="C530">
        <v>877.30413299999998</v>
      </c>
      <c r="D530">
        <v>26.365269000000001</v>
      </c>
      <c r="E530">
        <v>36.544910000000002</v>
      </c>
      <c r="F530">
        <v>468.305522</v>
      </c>
      <c r="G530">
        <v>30.826346000000001</v>
      </c>
      <c r="H530">
        <v>6.5209580000000003</v>
      </c>
      <c r="I530">
        <v>31</v>
      </c>
      <c r="J530">
        <v>72.294668000000001</v>
      </c>
      <c r="K530">
        <v>29.0647178869073</v>
      </c>
      <c r="L530">
        <v>7.6617471714000001</v>
      </c>
      <c r="M530">
        <v>10.619950846</v>
      </c>
      <c r="N530">
        <v>345.328491922799</v>
      </c>
      <c r="O530">
        <v>54.611954573600002</v>
      </c>
      <c r="P530">
        <v>15.4175009994</v>
      </c>
      <c r="Q530">
        <v>99.268199999999993</v>
      </c>
      <c r="R530">
        <v>341.26698029400001</v>
      </c>
      <c r="S530">
        <v>6656.4493596941002</v>
      </c>
    </row>
    <row r="531" spans="1:19" ht="15" x14ac:dyDescent="0.25">
      <c r="A531" t="s">
        <v>710</v>
      </c>
      <c r="B531">
        <v>3320.7682639999998</v>
      </c>
      <c r="C531">
        <v>505.29997400000002</v>
      </c>
      <c r="D531">
        <v>20.622093</v>
      </c>
      <c r="E531">
        <v>36.450910999999998</v>
      </c>
      <c r="F531">
        <v>236.04581300000001</v>
      </c>
      <c r="G531">
        <v>14.034884</v>
      </c>
      <c r="H531">
        <v>1</v>
      </c>
      <c r="I531">
        <v>27.424416999999998</v>
      </c>
      <c r="J531">
        <v>39.150568999999997</v>
      </c>
      <c r="K531">
        <v>16.7605122835073</v>
      </c>
      <c r="L531">
        <v>5.9927802257999998</v>
      </c>
      <c r="M531">
        <v>10.592634736600001</v>
      </c>
      <c r="N531">
        <v>174.06018250619999</v>
      </c>
      <c r="O531">
        <v>24.864200494399999</v>
      </c>
      <c r="P531">
        <v>2.3643000000000001</v>
      </c>
      <c r="Q531">
        <v>87.818468117400002</v>
      </c>
      <c r="R531">
        <v>184.8102609645</v>
      </c>
      <c r="S531">
        <v>3828.0316033283998</v>
      </c>
    </row>
    <row r="532" spans="1:19" ht="15" x14ac:dyDescent="0.25">
      <c r="A532" t="s">
        <v>711</v>
      </c>
      <c r="B532">
        <v>2760.7193579999998</v>
      </c>
      <c r="C532">
        <v>960.87976700000002</v>
      </c>
      <c r="D532">
        <v>4.0172410000000003</v>
      </c>
      <c r="E532">
        <v>56.818389000000003</v>
      </c>
      <c r="F532">
        <v>280.167304</v>
      </c>
      <c r="G532">
        <v>8.2873560000000008</v>
      </c>
      <c r="H532">
        <v>3</v>
      </c>
      <c r="I532">
        <v>13.321839000000001</v>
      </c>
      <c r="J532">
        <v>30.080461</v>
      </c>
      <c r="K532">
        <v>71.002579727002498</v>
      </c>
      <c r="L532">
        <v>1.1674102345999999</v>
      </c>
      <c r="M532">
        <v>16.511423843399999</v>
      </c>
      <c r="N532">
        <v>206.5953699696</v>
      </c>
      <c r="O532">
        <v>14.681879889599999</v>
      </c>
      <c r="P532">
        <v>7.0929000000000002</v>
      </c>
      <c r="Q532">
        <v>42.6591928458</v>
      </c>
      <c r="R532">
        <v>141.99481615049999</v>
      </c>
      <c r="S532">
        <v>3262.4249306605002</v>
      </c>
    </row>
    <row r="533" spans="1:19" ht="15" x14ac:dyDescent="0.25">
      <c r="A533" t="s">
        <v>712</v>
      </c>
      <c r="B533">
        <v>1905.8444099999999</v>
      </c>
      <c r="C533">
        <v>806.53996900000004</v>
      </c>
      <c r="D533">
        <v>9.2047279999999994</v>
      </c>
      <c r="E533">
        <v>35.409506999999998</v>
      </c>
      <c r="F533">
        <v>177.36614299999999</v>
      </c>
      <c r="G533">
        <v>9.4343330000000005</v>
      </c>
      <c r="H533">
        <v>1</v>
      </c>
      <c r="I533">
        <v>8</v>
      </c>
      <c r="J533">
        <v>17.314612</v>
      </c>
      <c r="K533">
        <v>72.597698164132595</v>
      </c>
      <c r="L533">
        <v>2.6748939568000001</v>
      </c>
      <c r="M533">
        <v>10.2900027342</v>
      </c>
      <c r="N533">
        <v>130.78979384819999</v>
      </c>
      <c r="O533">
        <v>16.713864342800001</v>
      </c>
      <c r="P533">
        <v>2.3643000000000001</v>
      </c>
      <c r="Q533">
        <v>25.617599999999999</v>
      </c>
      <c r="R533">
        <v>81.733625946000004</v>
      </c>
      <c r="S533">
        <v>2248.6261889921302</v>
      </c>
    </row>
    <row r="534" spans="1:19" ht="15" x14ac:dyDescent="0.25">
      <c r="A534" t="s">
        <v>713</v>
      </c>
      <c r="B534">
        <v>1748.753111</v>
      </c>
      <c r="C534">
        <v>809.86431700000003</v>
      </c>
      <c r="D534">
        <v>0</v>
      </c>
      <c r="E534">
        <v>35.456853000000002</v>
      </c>
      <c r="F534">
        <v>151.149394</v>
      </c>
      <c r="G534">
        <v>14.584939</v>
      </c>
      <c r="H534">
        <v>0</v>
      </c>
      <c r="I534">
        <v>15.949239</v>
      </c>
      <c r="J534">
        <v>33.027754999999999</v>
      </c>
      <c r="K534">
        <v>80.965536484935598</v>
      </c>
      <c r="L534">
        <v>0</v>
      </c>
      <c r="M534">
        <v>10.303761481800001</v>
      </c>
      <c r="N534">
        <v>111.4575631356</v>
      </c>
      <c r="O534">
        <v>25.8386779324</v>
      </c>
      <c r="P534">
        <v>0</v>
      </c>
      <c r="Q534">
        <v>51.072653125800002</v>
      </c>
      <c r="R534">
        <v>155.90751747749999</v>
      </c>
      <c r="S534">
        <v>2184.2988206380301</v>
      </c>
    </row>
    <row r="535" spans="1:19" ht="15" x14ac:dyDescent="0.25">
      <c r="A535" t="s">
        <v>714</v>
      </c>
      <c r="B535">
        <v>1757.4504380000001</v>
      </c>
      <c r="C535">
        <v>537.99278700000002</v>
      </c>
      <c r="D535">
        <v>3</v>
      </c>
      <c r="E535">
        <v>26.871345000000002</v>
      </c>
      <c r="F535">
        <v>165.88846799999999</v>
      </c>
      <c r="G535">
        <v>8.2529749999999993</v>
      </c>
      <c r="H535">
        <v>1</v>
      </c>
      <c r="I535">
        <v>5.9883050000000004</v>
      </c>
      <c r="J535">
        <v>11.567251000000001</v>
      </c>
      <c r="K535">
        <v>34.657414326019399</v>
      </c>
      <c r="L535">
        <v>0.87180000000000002</v>
      </c>
      <c r="M535">
        <v>7.8088128570000004</v>
      </c>
      <c r="N535">
        <v>122.32615630319999</v>
      </c>
      <c r="O535">
        <v>14.620970509999999</v>
      </c>
      <c r="P535">
        <v>2.3643000000000001</v>
      </c>
      <c r="Q535">
        <v>19.175750270999998</v>
      </c>
      <c r="R535">
        <v>54.603208345500001</v>
      </c>
      <c r="S535">
        <v>2013.87885061272</v>
      </c>
    </row>
    <row r="536" spans="1:19" ht="15" x14ac:dyDescent="0.25">
      <c r="A536" t="s">
        <v>715</v>
      </c>
      <c r="B536">
        <v>848.65752299999997</v>
      </c>
      <c r="C536">
        <v>390.89971000000003</v>
      </c>
      <c r="D536">
        <v>2</v>
      </c>
      <c r="E536">
        <v>22.904191000000001</v>
      </c>
      <c r="F536">
        <v>75.834104999999994</v>
      </c>
      <c r="G536">
        <v>9.0425459999999998</v>
      </c>
      <c r="H536">
        <v>0</v>
      </c>
      <c r="I536">
        <v>3.3113769999999998</v>
      </c>
      <c r="J536">
        <v>11.99762</v>
      </c>
      <c r="K536">
        <v>38.391785983706498</v>
      </c>
      <c r="L536">
        <v>0.58120000000000005</v>
      </c>
      <c r="M536">
        <v>6.6559579046000001</v>
      </c>
      <c r="N536">
        <v>55.920069027000103</v>
      </c>
      <c r="O536">
        <v>16.0197744936</v>
      </c>
      <c r="P536">
        <v>0</v>
      </c>
      <c r="Q536">
        <v>10.6036914294</v>
      </c>
      <c r="R536">
        <v>56.634765209999998</v>
      </c>
      <c r="S536">
        <v>1033.46476704831</v>
      </c>
    </row>
    <row r="537" spans="1:19" ht="15" x14ac:dyDescent="0.25">
      <c r="A537" t="s">
        <v>716</v>
      </c>
      <c r="B537">
        <v>4324.2029060000004</v>
      </c>
      <c r="C537">
        <v>1455.8479400000001</v>
      </c>
      <c r="D537">
        <v>22.208015</v>
      </c>
      <c r="E537">
        <v>44.026471000000001</v>
      </c>
      <c r="F537">
        <v>344.67541899999998</v>
      </c>
      <c r="G537">
        <v>24.634447999999999</v>
      </c>
      <c r="H537">
        <v>3.61</v>
      </c>
      <c r="I537">
        <v>23.5</v>
      </c>
      <c r="J537">
        <v>55.374890000000001</v>
      </c>
      <c r="K537">
        <v>104.60643164133199</v>
      </c>
      <c r="L537">
        <v>6.4536491590000002</v>
      </c>
      <c r="M537">
        <v>12.794092472599999</v>
      </c>
      <c r="N537">
        <v>254.16365397060099</v>
      </c>
      <c r="O537">
        <v>43.642388076800003</v>
      </c>
      <c r="P537">
        <v>8.5351230000000005</v>
      </c>
      <c r="Q537">
        <v>75.2517</v>
      </c>
      <c r="R537">
        <v>261.39716824499999</v>
      </c>
      <c r="S537">
        <v>5091.0471125653303</v>
      </c>
    </row>
    <row r="538" spans="1:19" ht="15" x14ac:dyDescent="0.25">
      <c r="A538" t="s">
        <v>717</v>
      </c>
      <c r="B538">
        <v>5957.5759779999998</v>
      </c>
      <c r="C538">
        <v>2457.5641820000001</v>
      </c>
      <c r="D538">
        <v>37.679986</v>
      </c>
      <c r="E538">
        <v>36.840491</v>
      </c>
      <c r="F538">
        <v>581.169667</v>
      </c>
      <c r="G538">
        <v>26.885622999999999</v>
      </c>
      <c r="H538">
        <v>1</v>
      </c>
      <c r="I538">
        <v>37.233556</v>
      </c>
      <c r="J538">
        <v>97.547634000000002</v>
      </c>
      <c r="K538">
        <v>217.409517002379</v>
      </c>
      <c r="L538">
        <v>10.9498039316</v>
      </c>
      <c r="M538">
        <v>10.705846684600001</v>
      </c>
      <c r="N538">
        <v>428.554512445797</v>
      </c>
      <c r="O538">
        <v>47.630569706800003</v>
      </c>
      <c r="P538">
        <v>2.3643000000000001</v>
      </c>
      <c r="Q538">
        <v>119.2292930232</v>
      </c>
      <c r="R538">
        <v>460.473606297</v>
      </c>
      <c r="S538">
        <v>7254.8934270913796</v>
      </c>
    </row>
    <row r="539" spans="1:19" ht="15" x14ac:dyDescent="0.25">
      <c r="A539" t="s">
        <v>718</v>
      </c>
      <c r="B539">
        <v>1276.350293</v>
      </c>
      <c r="C539">
        <v>550.62757699999997</v>
      </c>
      <c r="D539">
        <v>1.38</v>
      </c>
      <c r="E539">
        <v>32.447673999999999</v>
      </c>
      <c r="F539">
        <v>126.28762</v>
      </c>
      <c r="G539">
        <v>7.4502499999999996</v>
      </c>
      <c r="H539">
        <v>2</v>
      </c>
      <c r="I539">
        <v>7.4127910000000004</v>
      </c>
      <c r="J539">
        <v>21.68</v>
      </c>
      <c r="K539">
        <v>51.196144307111801</v>
      </c>
      <c r="L539">
        <v>0.401028</v>
      </c>
      <c r="M539">
        <v>9.4292940644000005</v>
      </c>
      <c r="N539">
        <v>93.124490987999806</v>
      </c>
      <c r="O539">
        <v>13.1988629</v>
      </c>
      <c r="P539">
        <v>4.7286000000000001</v>
      </c>
      <c r="Q539">
        <v>23.737239340199999</v>
      </c>
      <c r="R539">
        <v>102.34044</v>
      </c>
      <c r="S539">
        <v>1574.5063925997099</v>
      </c>
    </row>
    <row r="540" spans="1:19" ht="15" x14ac:dyDescent="0.25">
      <c r="A540" t="s">
        <v>719</v>
      </c>
      <c r="B540">
        <v>1229.0063540000001</v>
      </c>
      <c r="C540">
        <v>297.54653000000002</v>
      </c>
      <c r="D540">
        <v>5.3652499999999996</v>
      </c>
      <c r="E540">
        <v>20.608470000000001</v>
      </c>
      <c r="F540">
        <v>96.194280000000006</v>
      </c>
      <c r="G540">
        <v>6.8479530000000004</v>
      </c>
      <c r="H540">
        <v>2</v>
      </c>
      <c r="I540">
        <v>6.6900589999999998</v>
      </c>
      <c r="J540">
        <v>12.742549</v>
      </c>
      <c r="K540">
        <v>15.285536014803</v>
      </c>
      <c r="L540">
        <v>1.5591416499999999</v>
      </c>
      <c r="M540">
        <v>5.9888213820000002</v>
      </c>
      <c r="N540">
        <v>70.933662072000004</v>
      </c>
      <c r="O540">
        <v>12.1318335348</v>
      </c>
      <c r="P540">
        <v>4.7286000000000001</v>
      </c>
      <c r="Q540">
        <v>21.4229069298</v>
      </c>
      <c r="R540">
        <v>60.151202554500003</v>
      </c>
      <c r="S540">
        <v>1421.2080581379</v>
      </c>
    </row>
    <row r="541" spans="1:19" ht="15" x14ac:dyDescent="0.25">
      <c r="A541" t="s">
        <v>720</v>
      </c>
      <c r="B541">
        <v>1914.5190519999901</v>
      </c>
      <c r="C541">
        <v>852.63194499999997</v>
      </c>
      <c r="D541">
        <v>60.724299000000002</v>
      </c>
      <c r="E541">
        <v>23.559488999999999</v>
      </c>
      <c r="F541">
        <v>169.02971400000001</v>
      </c>
      <c r="G541">
        <v>28.520185000000001</v>
      </c>
      <c r="H541">
        <v>1</v>
      </c>
      <c r="I541">
        <v>11.246987000000001</v>
      </c>
      <c r="J541">
        <v>29.447817000000001</v>
      </c>
      <c r="K541">
        <v>81.937200678079293</v>
      </c>
      <c r="L541">
        <v>17.6464812894</v>
      </c>
      <c r="M541">
        <v>6.8463875033999999</v>
      </c>
      <c r="N541">
        <v>124.6425111036</v>
      </c>
      <c r="O541">
        <v>50.526359745999997</v>
      </c>
      <c r="P541">
        <v>2.3643000000000001</v>
      </c>
      <c r="Q541">
        <v>36.015101771399998</v>
      </c>
      <c r="R541">
        <v>139.00842014849999</v>
      </c>
      <c r="S541">
        <v>2373.50581424037</v>
      </c>
    </row>
    <row r="542" spans="1:19" ht="15" x14ac:dyDescent="0.25">
      <c r="A542" t="s">
        <v>721</v>
      </c>
      <c r="B542">
        <v>2615.69032100001</v>
      </c>
      <c r="C542">
        <v>474.918295</v>
      </c>
      <c r="D542">
        <v>31.314117</v>
      </c>
      <c r="E542">
        <v>26</v>
      </c>
      <c r="F542">
        <v>183.65711899999999</v>
      </c>
      <c r="G542">
        <v>15.727059000000001</v>
      </c>
      <c r="H542">
        <v>0</v>
      </c>
      <c r="I542">
        <v>7</v>
      </c>
      <c r="J542">
        <v>37.731000000000002</v>
      </c>
      <c r="K542">
        <v>18.210193282689598</v>
      </c>
      <c r="L542">
        <v>9.0998824002000003</v>
      </c>
      <c r="M542">
        <v>7.5556000000000099</v>
      </c>
      <c r="N542">
        <v>135.42875955060001</v>
      </c>
      <c r="O542">
        <v>27.8620577244</v>
      </c>
      <c r="P542">
        <v>0</v>
      </c>
      <c r="Q542">
        <v>22.415400000000002</v>
      </c>
      <c r="R542">
        <v>178.1091855</v>
      </c>
      <c r="S542">
        <v>3014.3713994579002</v>
      </c>
    </row>
    <row r="543" spans="1:19" ht="15" x14ac:dyDescent="0.25">
      <c r="A543" t="s">
        <v>722</v>
      </c>
      <c r="B543">
        <v>1600.210928</v>
      </c>
      <c r="C543">
        <v>711.90725099999997</v>
      </c>
      <c r="D543">
        <v>5.8857140000000001</v>
      </c>
      <c r="E543">
        <v>25.694262999999999</v>
      </c>
      <c r="F543">
        <v>240.92694700000001</v>
      </c>
      <c r="G543">
        <v>7.7619059999999998</v>
      </c>
      <c r="H543">
        <v>3</v>
      </c>
      <c r="I543">
        <v>6.7321419999999996</v>
      </c>
      <c r="J543">
        <v>29.272727</v>
      </c>
      <c r="K543">
        <v>67.107893372878095</v>
      </c>
      <c r="L543">
        <v>1.7103884884</v>
      </c>
      <c r="M543">
        <v>7.4667528278000104</v>
      </c>
      <c r="N543">
        <v>177.65953071780001</v>
      </c>
      <c r="O543">
        <v>13.7509926696</v>
      </c>
      <c r="P543">
        <v>7.0929000000000002</v>
      </c>
      <c r="Q543">
        <v>21.557665112399999</v>
      </c>
      <c r="R543">
        <v>138.1819078035</v>
      </c>
      <c r="S543">
        <v>2034.73895899238</v>
      </c>
    </row>
    <row r="544" spans="1:19" ht="15" x14ac:dyDescent="0.25">
      <c r="A544" t="s">
        <v>723</v>
      </c>
      <c r="B544">
        <v>1229.307483</v>
      </c>
      <c r="C544">
        <v>315.20436100000001</v>
      </c>
      <c r="D544">
        <v>1</v>
      </c>
      <c r="E544">
        <v>22.999998999999999</v>
      </c>
      <c r="F544">
        <v>156.02801500000001</v>
      </c>
      <c r="G544">
        <v>3</v>
      </c>
      <c r="H544">
        <v>0</v>
      </c>
      <c r="I544">
        <v>7</v>
      </c>
      <c r="J544">
        <v>18.886904999999999</v>
      </c>
      <c r="K544">
        <v>17.015357367709601</v>
      </c>
      <c r="L544">
        <v>0.29060000000000002</v>
      </c>
      <c r="M544">
        <v>6.6837997093999997</v>
      </c>
      <c r="N544">
        <v>115.055058261</v>
      </c>
      <c r="O544">
        <v>5.3148</v>
      </c>
      <c r="P544">
        <v>0</v>
      </c>
      <c r="Q544">
        <v>22.415400000000002</v>
      </c>
      <c r="R544">
        <v>89.155635052500003</v>
      </c>
      <c r="S544">
        <v>1485.2381333906101</v>
      </c>
    </row>
    <row r="545" spans="1:19" ht="15" x14ac:dyDescent="0.25">
      <c r="A545" t="s">
        <v>724</v>
      </c>
      <c r="B545">
        <v>3903.52502399999</v>
      </c>
      <c r="C545">
        <v>770.43611299999998</v>
      </c>
      <c r="D545">
        <v>33.312815000000001</v>
      </c>
      <c r="E545">
        <v>58.822764999999997</v>
      </c>
      <c r="F545">
        <v>403.69949400000002</v>
      </c>
      <c r="G545">
        <v>18.168818000000002</v>
      </c>
      <c r="H545">
        <v>3</v>
      </c>
      <c r="I545">
        <v>26</v>
      </c>
      <c r="J545">
        <v>58.126964999999998</v>
      </c>
      <c r="K545">
        <v>32.855465562867799</v>
      </c>
      <c r="L545">
        <v>9.6807040390000001</v>
      </c>
      <c r="M545">
        <v>17.093895508999999</v>
      </c>
      <c r="N545">
        <v>297.68800687560002</v>
      </c>
      <c r="O545">
        <v>32.187877968800002</v>
      </c>
      <c r="P545">
        <v>7.0929000000000002</v>
      </c>
      <c r="Q545">
        <v>83.257199999999997</v>
      </c>
      <c r="R545">
        <v>274.3883382825</v>
      </c>
      <c r="S545">
        <v>4657.7694122377497</v>
      </c>
    </row>
    <row r="546" spans="1:19" ht="15" x14ac:dyDescent="0.25">
      <c r="A546" t="s">
        <v>725</v>
      </c>
      <c r="B546">
        <v>4495.1693249999998</v>
      </c>
      <c r="C546">
        <v>203.80006599999999</v>
      </c>
      <c r="D546">
        <v>59.416552000000003</v>
      </c>
      <c r="E546">
        <v>28.949276000000001</v>
      </c>
      <c r="F546">
        <v>439.29900400000002</v>
      </c>
      <c r="G546">
        <v>26.125169</v>
      </c>
      <c r="H546">
        <v>2</v>
      </c>
      <c r="I546">
        <v>40.416755999999999</v>
      </c>
      <c r="J546">
        <v>71.437067999999996</v>
      </c>
      <c r="K546">
        <v>2.1006246739197301</v>
      </c>
      <c r="L546">
        <v>17.2664500112</v>
      </c>
      <c r="M546">
        <v>8.4126596056000107</v>
      </c>
      <c r="N546">
        <v>323.93908554959899</v>
      </c>
      <c r="O546">
        <v>46.283349400399999</v>
      </c>
      <c r="P546">
        <v>4.7286000000000001</v>
      </c>
      <c r="Q546">
        <v>129.4225360632</v>
      </c>
      <c r="R546">
        <v>337.21867949400001</v>
      </c>
      <c r="S546">
        <v>5364.5413097979199</v>
      </c>
    </row>
    <row r="547" spans="1:19" ht="15" x14ac:dyDescent="0.25">
      <c r="A547" t="s">
        <v>726</v>
      </c>
      <c r="B547">
        <v>801.457313</v>
      </c>
      <c r="C547">
        <v>153.96138099999999</v>
      </c>
      <c r="D547">
        <v>0</v>
      </c>
      <c r="E547">
        <v>11</v>
      </c>
      <c r="F547">
        <v>94.397357999999997</v>
      </c>
      <c r="G547">
        <v>5.9761899999999999</v>
      </c>
      <c r="H547">
        <v>3</v>
      </c>
      <c r="I547">
        <v>8</v>
      </c>
      <c r="J547">
        <v>6</v>
      </c>
      <c r="K547">
        <v>6.50635637665067</v>
      </c>
      <c r="L547">
        <v>0</v>
      </c>
      <c r="M547">
        <v>3.1966000000000001</v>
      </c>
      <c r="N547">
        <v>69.608611789199998</v>
      </c>
      <c r="O547">
        <v>10.587418204</v>
      </c>
      <c r="P547">
        <v>7.0929000000000002</v>
      </c>
      <c r="Q547">
        <v>25.617599999999999</v>
      </c>
      <c r="R547">
        <v>28.323</v>
      </c>
      <c r="S547">
        <v>952.38979936985095</v>
      </c>
    </row>
    <row r="548" spans="1:19" ht="15" x14ac:dyDescent="0.25">
      <c r="A548" t="s">
        <v>727</v>
      </c>
      <c r="B548">
        <v>3381.7543649999998</v>
      </c>
      <c r="C548">
        <v>580.14273700000001</v>
      </c>
      <c r="D548">
        <v>19.771922</v>
      </c>
      <c r="E548">
        <v>50.364016999999997</v>
      </c>
      <c r="F548">
        <v>268.94000299999999</v>
      </c>
      <c r="G548">
        <v>29.499967999999999</v>
      </c>
      <c r="H548">
        <v>2</v>
      </c>
      <c r="I548">
        <v>19.673971999999999</v>
      </c>
      <c r="J548">
        <v>41.231482</v>
      </c>
      <c r="K548">
        <v>21.277185111996001</v>
      </c>
      <c r="L548">
        <v>5.7457205332000001</v>
      </c>
      <c r="M548">
        <v>14.6357833402</v>
      </c>
      <c r="N548">
        <v>198.31635821219999</v>
      </c>
      <c r="O548">
        <v>52.262143308799999</v>
      </c>
      <c r="P548">
        <v>4.7286000000000001</v>
      </c>
      <c r="Q548">
        <v>62.999993138400001</v>
      </c>
      <c r="R548">
        <v>194.633210781</v>
      </c>
      <c r="S548">
        <v>3936.3533594257901</v>
      </c>
    </row>
    <row r="549" spans="1:19" ht="15" x14ac:dyDescent="0.25">
      <c r="A549" t="s">
        <v>728</v>
      </c>
      <c r="B549">
        <v>2693.8517900000002</v>
      </c>
      <c r="C549">
        <v>135.49798799999999</v>
      </c>
      <c r="D549">
        <v>8.7744809999999998</v>
      </c>
      <c r="E549">
        <v>14.544696999999999</v>
      </c>
      <c r="F549">
        <v>173.03661099999999</v>
      </c>
      <c r="G549">
        <v>4</v>
      </c>
      <c r="H549">
        <v>5</v>
      </c>
      <c r="I549">
        <v>10.329414999999999</v>
      </c>
      <c r="J549">
        <v>40.491743999999997</v>
      </c>
      <c r="K549">
        <v>1.4791355093370899</v>
      </c>
      <c r="L549">
        <v>2.5498641786</v>
      </c>
      <c r="M549">
        <v>4.2266889481999996</v>
      </c>
      <c r="N549">
        <v>127.59719695139999</v>
      </c>
      <c r="O549">
        <v>7.0864000000000003</v>
      </c>
      <c r="P549">
        <v>11.8215</v>
      </c>
      <c r="Q549">
        <v>33.076852713000001</v>
      </c>
      <c r="R549">
        <v>191.14127755199999</v>
      </c>
      <c r="S549">
        <v>3072.8307058525402</v>
      </c>
    </row>
    <row r="550" spans="1:19" ht="15" x14ac:dyDescent="0.25">
      <c r="A550" t="s">
        <v>729</v>
      </c>
      <c r="B550">
        <v>1977.243864</v>
      </c>
      <c r="C550">
        <v>1014.557868</v>
      </c>
      <c r="D550">
        <v>22.023921999999999</v>
      </c>
      <c r="E550">
        <v>50.835042000000001</v>
      </c>
      <c r="F550">
        <v>235.840856</v>
      </c>
      <c r="G550">
        <v>26.071614</v>
      </c>
      <c r="H550">
        <v>2</v>
      </c>
      <c r="I550">
        <v>20.396069000000001</v>
      </c>
      <c r="J550">
        <v>37.960856</v>
      </c>
      <c r="K550">
        <v>112.422395424215</v>
      </c>
      <c r="L550">
        <v>6.4001517332000004</v>
      </c>
      <c r="M550">
        <v>14.772663205200001</v>
      </c>
      <c r="N550">
        <v>173.9090472144</v>
      </c>
      <c r="O550">
        <v>46.188471362400001</v>
      </c>
      <c r="P550">
        <v>4.7286000000000001</v>
      </c>
      <c r="Q550">
        <v>65.312292151799994</v>
      </c>
      <c r="R550">
        <v>179.19422074799999</v>
      </c>
      <c r="S550">
        <v>2580.1717058392101</v>
      </c>
    </row>
    <row r="551" spans="1:19" ht="15" x14ac:dyDescent="0.25">
      <c r="A551" t="s">
        <v>730</v>
      </c>
      <c r="B551">
        <v>4070.7175419999999</v>
      </c>
      <c r="C551">
        <v>646.57346299999995</v>
      </c>
      <c r="D551">
        <v>64.394681000000006</v>
      </c>
      <c r="E551">
        <v>33.274771000000001</v>
      </c>
      <c r="F551">
        <v>296.71690799999999</v>
      </c>
      <c r="G551">
        <v>32.516122000000003</v>
      </c>
      <c r="H551">
        <v>1</v>
      </c>
      <c r="I551">
        <v>17.567250999999999</v>
      </c>
      <c r="J551">
        <v>56.608611000000003</v>
      </c>
      <c r="K551">
        <v>22.064912112273401</v>
      </c>
      <c r="L551">
        <v>18.713094298600002</v>
      </c>
      <c r="M551">
        <v>9.6696484526000006</v>
      </c>
      <c r="N551">
        <v>218.79904795920001</v>
      </c>
      <c r="O551">
        <v>57.605561735199998</v>
      </c>
      <c r="P551">
        <v>2.3643000000000001</v>
      </c>
      <c r="Q551">
        <v>56.253851152199999</v>
      </c>
      <c r="R551">
        <v>267.22094822550002</v>
      </c>
      <c r="S551">
        <v>4723.4089059355701</v>
      </c>
    </row>
    <row r="552" spans="1:19" ht="15" x14ac:dyDescent="0.25">
      <c r="A552" t="s">
        <v>731</v>
      </c>
      <c r="B552">
        <v>216.91226399999999</v>
      </c>
      <c r="C552">
        <v>101.27664799999999</v>
      </c>
      <c r="D552">
        <v>11.981954999999999</v>
      </c>
      <c r="E552">
        <v>10</v>
      </c>
      <c r="F552">
        <v>31.776439</v>
      </c>
      <c r="G552">
        <v>2.356881</v>
      </c>
      <c r="H552">
        <v>0</v>
      </c>
      <c r="I552">
        <v>1</v>
      </c>
      <c r="J552">
        <v>2</v>
      </c>
      <c r="K552">
        <v>9.9171330991992193</v>
      </c>
      <c r="L552">
        <v>3.4819561229999998</v>
      </c>
      <c r="M552">
        <v>2.9060000000000001</v>
      </c>
      <c r="N552">
        <v>23.431946118599999</v>
      </c>
      <c r="O552">
        <v>4.1754503796</v>
      </c>
      <c r="P552">
        <v>0</v>
      </c>
      <c r="Q552">
        <v>3.2021999999999999</v>
      </c>
      <c r="R552">
        <v>9.4410000000000007</v>
      </c>
      <c r="S552">
        <v>273.46794972039902</v>
      </c>
    </row>
    <row r="553" spans="1:19" ht="15" x14ac:dyDescent="0.25">
      <c r="A553" t="s">
        <v>732</v>
      </c>
      <c r="B553">
        <v>471.10115500000001</v>
      </c>
      <c r="C553">
        <v>188.05010999999999</v>
      </c>
      <c r="D553">
        <v>8.0452759999999994</v>
      </c>
      <c r="E553">
        <v>3</v>
      </c>
      <c r="F553">
        <v>59</v>
      </c>
      <c r="G553">
        <v>5</v>
      </c>
      <c r="H553">
        <v>1.787528</v>
      </c>
      <c r="I553">
        <v>4.9964449999999996</v>
      </c>
      <c r="J553">
        <v>3.2866629999999999</v>
      </c>
      <c r="K553">
        <v>16.1091038447234</v>
      </c>
      <c r="L553">
        <v>2.3379572056</v>
      </c>
      <c r="M553">
        <v>0.87180000000000002</v>
      </c>
      <c r="N553">
        <v>43.506599999999999</v>
      </c>
      <c r="O553">
        <v>8.8580000000000005</v>
      </c>
      <c r="P553">
        <v>4.2262524503999996</v>
      </c>
      <c r="Q553">
        <v>15.999616179</v>
      </c>
      <c r="R553">
        <v>15.514692691500001</v>
      </c>
      <c r="S553">
        <v>578.52517737122298</v>
      </c>
    </row>
    <row r="554" spans="1:19" ht="15" x14ac:dyDescent="0.25">
      <c r="A554" t="s">
        <v>733</v>
      </c>
      <c r="B554">
        <v>982.50399100000004</v>
      </c>
      <c r="C554">
        <v>509.06535600000001</v>
      </c>
      <c r="D554">
        <v>0</v>
      </c>
      <c r="E554">
        <v>24.227180000000001</v>
      </c>
      <c r="F554">
        <v>65.263823000000002</v>
      </c>
      <c r="G554">
        <v>24.497409000000001</v>
      </c>
      <c r="H554">
        <v>0.44564100000000001</v>
      </c>
      <c r="I554">
        <v>5.9714289999999997</v>
      </c>
      <c r="J554">
        <v>9.0957220000000003</v>
      </c>
      <c r="K554">
        <v>57.476450842261798</v>
      </c>
      <c r="L554">
        <v>0</v>
      </c>
      <c r="M554">
        <v>7.0404185080000001</v>
      </c>
      <c r="N554">
        <v>48.125543080200003</v>
      </c>
      <c r="O554">
        <v>43.399609784399999</v>
      </c>
      <c r="P554">
        <v>1.0536290162999999</v>
      </c>
      <c r="Q554">
        <v>19.121709943799999</v>
      </c>
      <c r="R554">
        <v>42.936355700999997</v>
      </c>
      <c r="S554">
        <v>1201.6577078759601</v>
      </c>
    </row>
    <row r="555" spans="1:19" ht="15" x14ac:dyDescent="0.25">
      <c r="A555" t="s">
        <v>734</v>
      </c>
      <c r="B555">
        <v>1257.039383</v>
      </c>
      <c r="C555">
        <v>339.50646799999998</v>
      </c>
      <c r="D555">
        <v>6</v>
      </c>
      <c r="E555">
        <v>14.500000999999999</v>
      </c>
      <c r="F555">
        <v>93.835226000000006</v>
      </c>
      <c r="G555">
        <v>11.896552</v>
      </c>
      <c r="H555">
        <v>2</v>
      </c>
      <c r="I555">
        <v>7.9999989999999999</v>
      </c>
      <c r="J555">
        <v>6.1534089999999999</v>
      </c>
      <c r="K555">
        <v>19.4549038633333</v>
      </c>
      <c r="L555">
        <v>1.7436</v>
      </c>
      <c r="M555">
        <v>4.2137002906000003</v>
      </c>
      <c r="N555">
        <v>69.194095652399994</v>
      </c>
      <c r="O555">
        <v>21.075931523200001</v>
      </c>
      <c r="P555">
        <v>4.7286000000000001</v>
      </c>
      <c r="Q555">
        <v>25.617596797800001</v>
      </c>
      <c r="R555">
        <v>29.047167184500001</v>
      </c>
      <c r="S555">
        <v>1432.1149783118301</v>
      </c>
    </row>
    <row r="556" spans="1:19" ht="15" x14ac:dyDescent="0.25">
      <c r="A556" t="s">
        <v>735</v>
      </c>
      <c r="B556">
        <v>599.57558400000005</v>
      </c>
      <c r="C556">
        <v>252.74418600000001</v>
      </c>
      <c r="D556">
        <v>1</v>
      </c>
      <c r="E556">
        <v>20.953488</v>
      </c>
      <c r="F556">
        <v>30.668606</v>
      </c>
      <c r="G556">
        <v>6.232558</v>
      </c>
      <c r="H556">
        <v>0</v>
      </c>
      <c r="I556">
        <v>1</v>
      </c>
      <c r="J556">
        <v>5.9360470000000003</v>
      </c>
      <c r="K556">
        <v>22.4467806182817</v>
      </c>
      <c r="L556">
        <v>0.29060000000000002</v>
      </c>
      <c r="M556">
        <v>6.0890836127999997</v>
      </c>
      <c r="N556">
        <v>22.615030064399999</v>
      </c>
      <c r="O556">
        <v>11.0415997528</v>
      </c>
      <c r="P556">
        <v>0</v>
      </c>
      <c r="Q556">
        <v>3.2021999999999999</v>
      </c>
      <c r="R556">
        <v>28.021109863500001</v>
      </c>
      <c r="S556">
        <v>693.28198791178204</v>
      </c>
    </row>
    <row r="557" spans="1:19" ht="15" x14ac:dyDescent="0.25">
      <c r="A557" t="s">
        <v>736</v>
      </c>
      <c r="B557">
        <v>2453.82935</v>
      </c>
      <c r="C557">
        <v>908.71700199999998</v>
      </c>
      <c r="D557">
        <v>6.6804839999999999</v>
      </c>
      <c r="E557">
        <v>29.650556000000002</v>
      </c>
      <c r="F557">
        <v>234.836466</v>
      </c>
      <c r="G557">
        <v>17.688084</v>
      </c>
      <c r="H557">
        <v>2</v>
      </c>
      <c r="I557">
        <v>22</v>
      </c>
      <c r="J557">
        <v>25.717023999999999</v>
      </c>
      <c r="K557">
        <v>71.773808349225106</v>
      </c>
      <c r="L557">
        <v>1.9413486503999999</v>
      </c>
      <c r="M557">
        <v>8.6164515735999991</v>
      </c>
      <c r="N557">
        <v>173.16841002839999</v>
      </c>
      <c r="O557">
        <v>31.336209614400001</v>
      </c>
      <c r="P557">
        <v>4.7286000000000001</v>
      </c>
      <c r="Q557">
        <v>70.448400000000007</v>
      </c>
      <c r="R557">
        <v>121.39721179199999</v>
      </c>
      <c r="S557">
        <v>2937.23979000803</v>
      </c>
    </row>
    <row r="558" spans="1:19" ht="15" x14ac:dyDescent="0.25">
      <c r="A558" t="s">
        <v>737</v>
      </c>
      <c r="B558">
        <v>652.51362900000004</v>
      </c>
      <c r="C558">
        <v>269.540031</v>
      </c>
      <c r="D558">
        <v>2</v>
      </c>
      <c r="E558">
        <v>14.626436999999999</v>
      </c>
      <c r="F558">
        <v>78.286635000000004</v>
      </c>
      <c r="G558">
        <v>7.7054640000000001</v>
      </c>
      <c r="H558">
        <v>1</v>
      </c>
      <c r="I558">
        <v>14.614941999999999</v>
      </c>
      <c r="J558">
        <v>5.5588240000000004</v>
      </c>
      <c r="K558">
        <v>24.676919248226199</v>
      </c>
      <c r="L558">
        <v>0.58120000000000005</v>
      </c>
      <c r="M558">
        <v>4.2504425921999998</v>
      </c>
      <c r="N558">
        <v>57.728564649000099</v>
      </c>
      <c r="O558">
        <v>13.6510000224</v>
      </c>
      <c r="P558">
        <v>2.3643000000000001</v>
      </c>
      <c r="Q558">
        <v>46.799967272400004</v>
      </c>
      <c r="R558">
        <v>26.240428691999998</v>
      </c>
      <c r="S558">
        <v>828.80645147622602</v>
      </c>
    </row>
    <row r="559" spans="1:19" ht="15" x14ac:dyDescent="0.25">
      <c r="A559" t="s">
        <v>738</v>
      </c>
      <c r="B559">
        <v>1509.129486</v>
      </c>
      <c r="C559">
        <v>329.59573</v>
      </c>
      <c r="D559">
        <v>6.0516860000000001</v>
      </c>
      <c r="E559">
        <v>17.502375000000001</v>
      </c>
      <c r="F559">
        <v>109.98895899999999</v>
      </c>
      <c r="G559">
        <v>9.2047319999999999</v>
      </c>
      <c r="H559">
        <v>1</v>
      </c>
      <c r="I559">
        <v>6.7584270000000002</v>
      </c>
      <c r="J559">
        <v>14.208898</v>
      </c>
      <c r="K559">
        <v>15.1785231418039</v>
      </c>
      <c r="L559">
        <v>1.7586199516000001</v>
      </c>
      <c r="M559">
        <v>5.0861901749999996</v>
      </c>
      <c r="N559">
        <v>81.105858366599904</v>
      </c>
      <c r="O559">
        <v>16.307103211200001</v>
      </c>
      <c r="P559">
        <v>2.3643000000000001</v>
      </c>
      <c r="Q559">
        <v>21.641834939399999</v>
      </c>
      <c r="R559">
        <v>67.073103008999993</v>
      </c>
      <c r="S559">
        <v>1719.6450187946</v>
      </c>
    </row>
    <row r="560" spans="1:19" ht="15" x14ac:dyDescent="0.25">
      <c r="A560" t="s">
        <v>739</v>
      </c>
      <c r="B560">
        <v>1251.8199030000001</v>
      </c>
      <c r="C560">
        <v>862.53766599999904</v>
      </c>
      <c r="D560">
        <v>5.4615390000000001</v>
      </c>
      <c r="E560">
        <v>14.733727999999999</v>
      </c>
      <c r="F560">
        <v>133.573331</v>
      </c>
      <c r="G560">
        <v>14.692308000000001</v>
      </c>
      <c r="H560">
        <v>3.6153849999999998</v>
      </c>
      <c r="I560">
        <v>18.471464999999998</v>
      </c>
      <c r="J560">
        <v>20</v>
      </c>
      <c r="K560">
        <v>129.30089318566999</v>
      </c>
      <c r="L560">
        <v>1.5871232334000001</v>
      </c>
      <c r="M560">
        <v>4.2816213567999997</v>
      </c>
      <c r="N560">
        <v>98.496974279399794</v>
      </c>
      <c r="O560">
        <v>26.028892852799999</v>
      </c>
      <c r="P560">
        <v>8.5478547554999995</v>
      </c>
      <c r="Q560">
        <v>59.149325222999998</v>
      </c>
      <c r="R560">
        <v>94.41</v>
      </c>
      <c r="S560">
        <v>1673.62258788657</v>
      </c>
    </row>
    <row r="561" spans="1:19" ht="15" x14ac:dyDescent="0.25">
      <c r="A561" t="s">
        <v>740</v>
      </c>
      <c r="B561">
        <v>425.106244</v>
      </c>
      <c r="C561">
        <v>292.48619100000002</v>
      </c>
      <c r="D561">
        <v>2.3240189999999998</v>
      </c>
      <c r="E561">
        <v>21</v>
      </c>
      <c r="F561">
        <v>48.933653</v>
      </c>
      <c r="G561">
        <v>8</v>
      </c>
      <c r="H561">
        <v>1</v>
      </c>
      <c r="I561">
        <v>5.7746729999999999</v>
      </c>
      <c r="J561">
        <v>4</v>
      </c>
      <c r="K561">
        <v>43.139466232638497</v>
      </c>
      <c r="L561">
        <v>0.67535992140000001</v>
      </c>
      <c r="M561">
        <v>6.1025999999999998</v>
      </c>
      <c r="N561">
        <v>36.083675722199999</v>
      </c>
      <c r="O561">
        <v>14.172800000000001</v>
      </c>
      <c r="P561">
        <v>2.3643000000000001</v>
      </c>
      <c r="Q561">
        <v>18.491657880599998</v>
      </c>
      <c r="R561">
        <v>18.882000000000001</v>
      </c>
      <c r="S561">
        <v>565.01810375683897</v>
      </c>
    </row>
    <row r="562" spans="1:19" ht="15" x14ac:dyDescent="0.25">
      <c r="A562" t="s">
        <v>741</v>
      </c>
      <c r="B562">
        <v>611.32921399999998</v>
      </c>
      <c r="C562">
        <v>236.82954599999999</v>
      </c>
      <c r="D562">
        <v>0</v>
      </c>
      <c r="E562">
        <v>11.215909</v>
      </c>
      <c r="F562">
        <v>55.278409000000003</v>
      </c>
      <c r="G562">
        <v>4.8921520000000003</v>
      </c>
      <c r="H562">
        <v>1</v>
      </c>
      <c r="I562">
        <v>3.2415729999999998</v>
      </c>
      <c r="J562">
        <v>4.0912280000000001</v>
      </c>
      <c r="K562">
        <v>19.267629227582599</v>
      </c>
      <c r="L562">
        <v>0</v>
      </c>
      <c r="M562">
        <v>3.2593431553999999</v>
      </c>
      <c r="N562">
        <v>40.7622987966</v>
      </c>
      <c r="O562">
        <v>8.6669364832000007</v>
      </c>
      <c r="P562">
        <v>2.3643000000000001</v>
      </c>
      <c r="Q562">
        <v>10.3801650606</v>
      </c>
      <c r="R562">
        <v>19.312641773999999</v>
      </c>
      <c r="S562">
        <v>715.342528497383</v>
      </c>
    </row>
    <row r="563" spans="1:19" ht="15" x14ac:dyDescent="0.25">
      <c r="A563" t="s">
        <v>742</v>
      </c>
      <c r="B563">
        <v>750.16053699999998</v>
      </c>
      <c r="C563">
        <v>289.775082</v>
      </c>
      <c r="D563">
        <v>1</v>
      </c>
      <c r="E563">
        <v>22</v>
      </c>
      <c r="F563">
        <v>62.049790000000002</v>
      </c>
      <c r="G563">
        <v>8</v>
      </c>
      <c r="H563">
        <v>1</v>
      </c>
      <c r="I563">
        <v>3</v>
      </c>
      <c r="J563">
        <v>10.635429999999999</v>
      </c>
      <c r="K563">
        <v>23.894712910569599</v>
      </c>
      <c r="L563">
        <v>0.29060000000000002</v>
      </c>
      <c r="M563">
        <v>6.3932000000000002</v>
      </c>
      <c r="N563">
        <v>45.755515146</v>
      </c>
      <c r="O563">
        <v>14.172800000000001</v>
      </c>
      <c r="P563">
        <v>2.3643000000000001</v>
      </c>
      <c r="Q563">
        <v>9.6066000000000003</v>
      </c>
      <c r="R563">
        <v>50.204547314999999</v>
      </c>
      <c r="S563">
        <v>902.84281237156995</v>
      </c>
    </row>
    <row r="564" spans="1:19" ht="15" x14ac:dyDescent="0.25">
      <c r="A564" t="s">
        <v>743</v>
      </c>
      <c r="B564">
        <v>426.72185300000001</v>
      </c>
      <c r="C564">
        <v>197.79510099999999</v>
      </c>
      <c r="D564">
        <v>8</v>
      </c>
      <c r="E564">
        <v>3</v>
      </c>
      <c r="F564">
        <v>39.196365</v>
      </c>
      <c r="G564">
        <v>9.4908099999999997</v>
      </c>
      <c r="H564">
        <v>0.81976800000000005</v>
      </c>
      <c r="I564">
        <v>7</v>
      </c>
      <c r="J564">
        <v>2</v>
      </c>
      <c r="K564">
        <v>19.881861756779799</v>
      </c>
      <c r="L564">
        <v>2.3248000000000002</v>
      </c>
      <c r="M564">
        <v>0.87180000000000002</v>
      </c>
      <c r="N564">
        <v>28.903399551</v>
      </c>
      <c r="O564">
        <v>16.813918996000002</v>
      </c>
      <c r="P564">
        <v>1.9381774824</v>
      </c>
      <c r="Q564">
        <v>22.415400000000002</v>
      </c>
      <c r="R564">
        <v>9.4410000000000007</v>
      </c>
      <c r="S564">
        <v>529.31221078618</v>
      </c>
    </row>
    <row r="565" spans="1:19" ht="15" x14ac:dyDescent="0.25">
      <c r="A565" t="s">
        <v>744</v>
      </c>
      <c r="B565">
        <v>985.30240800000001</v>
      </c>
      <c r="C565">
        <v>447.68596600000001</v>
      </c>
      <c r="D565">
        <v>0</v>
      </c>
      <c r="E565">
        <v>22</v>
      </c>
      <c r="F565">
        <v>75.988967000000002</v>
      </c>
      <c r="G565">
        <v>13.574395000000001</v>
      </c>
      <c r="H565">
        <v>0</v>
      </c>
      <c r="I565">
        <v>15.872636</v>
      </c>
      <c r="J565">
        <v>10</v>
      </c>
      <c r="K565">
        <v>44.510488108216798</v>
      </c>
      <c r="L565">
        <v>0</v>
      </c>
      <c r="M565">
        <v>6.3932000000000002</v>
      </c>
      <c r="N565">
        <v>56.034264265800097</v>
      </c>
      <c r="O565">
        <v>24.048398182</v>
      </c>
      <c r="P565">
        <v>0</v>
      </c>
      <c r="Q565">
        <v>50.827354999199997</v>
      </c>
      <c r="R565">
        <v>47.204999999999998</v>
      </c>
      <c r="S565">
        <v>1214.3211135552201</v>
      </c>
    </row>
    <row r="566" spans="1:19" ht="15" x14ac:dyDescent="0.25">
      <c r="A566" t="s">
        <v>745</v>
      </c>
      <c r="B566">
        <v>947.55885799999999</v>
      </c>
      <c r="C566">
        <v>380.55590699999999</v>
      </c>
      <c r="D566">
        <v>0</v>
      </c>
      <c r="E566">
        <v>19</v>
      </c>
      <c r="F566">
        <v>100.755521</v>
      </c>
      <c r="G566">
        <v>8.4591189999999994</v>
      </c>
      <c r="H566">
        <v>0</v>
      </c>
      <c r="I566">
        <v>8.9828569999999992</v>
      </c>
      <c r="J566">
        <v>11.939024</v>
      </c>
      <c r="K566">
        <v>32.9403653710187</v>
      </c>
      <c r="L566">
        <v>0</v>
      </c>
      <c r="M566">
        <v>5.5213999999999999</v>
      </c>
      <c r="N566">
        <v>74.297121185400002</v>
      </c>
      <c r="O566">
        <v>14.9861752204</v>
      </c>
      <c r="P566">
        <v>0</v>
      </c>
      <c r="Q566">
        <v>28.764904685400001</v>
      </c>
      <c r="R566">
        <v>56.358162792000002</v>
      </c>
      <c r="S566">
        <v>1160.42698725422</v>
      </c>
    </row>
    <row r="567" spans="1:19" ht="15" x14ac:dyDescent="0.25">
      <c r="A567" t="s">
        <v>746</v>
      </c>
      <c r="B567">
        <v>1105.8781429999999</v>
      </c>
      <c r="C567">
        <v>341.230774</v>
      </c>
      <c r="D567">
        <v>15.197532000000001</v>
      </c>
      <c r="E567">
        <v>14.273434</v>
      </c>
      <c r="F567">
        <v>108.986379</v>
      </c>
      <c r="G567">
        <v>7</v>
      </c>
      <c r="H567">
        <v>0</v>
      </c>
      <c r="I567">
        <v>13</v>
      </c>
      <c r="J567">
        <v>7.2615449999999999</v>
      </c>
      <c r="K567">
        <v>22.919165690906102</v>
      </c>
      <c r="L567">
        <v>4.4164027992000001</v>
      </c>
      <c r="M567">
        <v>4.1478599204000002</v>
      </c>
      <c r="N567">
        <v>80.366555874599996</v>
      </c>
      <c r="O567">
        <v>12.401199999999999</v>
      </c>
      <c r="P567">
        <v>0</v>
      </c>
      <c r="Q567">
        <v>41.628599999999999</v>
      </c>
      <c r="R567">
        <v>34.278123172500003</v>
      </c>
      <c r="S567">
        <v>1306.0360504576099</v>
      </c>
    </row>
    <row r="568" spans="1:19" ht="15" x14ac:dyDescent="0.25">
      <c r="A568" t="s">
        <v>747</v>
      </c>
      <c r="B568">
        <v>1757.4767039999999</v>
      </c>
      <c r="C568">
        <v>690.74553500000002</v>
      </c>
      <c r="D568">
        <v>1</v>
      </c>
      <c r="E568">
        <v>43.915374999999997</v>
      </c>
      <c r="F568">
        <v>163.993064</v>
      </c>
      <c r="G568">
        <v>15</v>
      </c>
      <c r="H568">
        <v>0</v>
      </c>
      <c r="I568">
        <v>10</v>
      </c>
      <c r="J568">
        <v>19</v>
      </c>
      <c r="K568">
        <v>58.037394849891797</v>
      </c>
      <c r="L568">
        <v>0.29060000000000002</v>
      </c>
      <c r="M568">
        <v>12.761807975</v>
      </c>
      <c r="N568">
        <v>120.9284853936</v>
      </c>
      <c r="O568">
        <v>26.574000000000002</v>
      </c>
      <c r="P568">
        <v>0</v>
      </c>
      <c r="Q568">
        <v>32.021999999999998</v>
      </c>
      <c r="R568">
        <v>89.689499999999995</v>
      </c>
      <c r="S568">
        <v>2097.7804922184901</v>
      </c>
    </row>
    <row r="569" spans="1:19" ht="15" x14ac:dyDescent="0.25">
      <c r="A569" t="s">
        <v>748</v>
      </c>
      <c r="B569">
        <v>546.49423200000001</v>
      </c>
      <c r="C569">
        <v>140.306544</v>
      </c>
      <c r="D569">
        <v>8</v>
      </c>
      <c r="E569">
        <v>15.50705</v>
      </c>
      <c r="F569">
        <v>57.539558</v>
      </c>
      <c r="G569">
        <v>3</v>
      </c>
      <c r="H569">
        <v>0</v>
      </c>
      <c r="I569">
        <v>2</v>
      </c>
      <c r="J569">
        <v>6</v>
      </c>
      <c r="K569">
        <v>7.6012727621951601</v>
      </c>
      <c r="L569">
        <v>2.3248000000000002</v>
      </c>
      <c r="M569">
        <v>4.50634873</v>
      </c>
      <c r="N569">
        <v>42.4296700692</v>
      </c>
      <c r="O569">
        <v>5.3148</v>
      </c>
      <c r="P569">
        <v>0</v>
      </c>
      <c r="Q569">
        <v>6.4043999999999999</v>
      </c>
      <c r="R569">
        <v>28.323</v>
      </c>
      <c r="S569">
        <v>643.398523561395</v>
      </c>
    </row>
    <row r="570" spans="1:19" ht="15" x14ac:dyDescent="0.25">
      <c r="A570" t="s">
        <v>749</v>
      </c>
      <c r="B570">
        <v>1243.4307209999999</v>
      </c>
      <c r="C570">
        <v>440.56153599999999</v>
      </c>
      <c r="D570">
        <v>2.9570110000000001</v>
      </c>
      <c r="E570">
        <v>25.970804000000001</v>
      </c>
      <c r="F570">
        <v>77.844919000000004</v>
      </c>
      <c r="G570">
        <v>0.75</v>
      </c>
      <c r="H570">
        <v>3</v>
      </c>
      <c r="I570">
        <v>9.3800000000000008</v>
      </c>
      <c r="J570">
        <v>15.163403000000001</v>
      </c>
      <c r="K570">
        <v>32.908044840386701</v>
      </c>
      <c r="L570">
        <v>0.8593073966</v>
      </c>
      <c r="M570">
        <v>7.5471156423999997</v>
      </c>
      <c r="N570">
        <v>57.402843270600002</v>
      </c>
      <c r="O570">
        <v>1.3287</v>
      </c>
      <c r="P570">
        <v>7.0929000000000002</v>
      </c>
      <c r="Q570">
        <v>30.036636000000001</v>
      </c>
      <c r="R570">
        <v>71.578843861500005</v>
      </c>
      <c r="S570">
        <v>1452.18511201149</v>
      </c>
    </row>
    <row r="571" spans="1:19" ht="15" x14ac:dyDescent="0.25">
      <c r="A571" t="s">
        <v>750</v>
      </c>
      <c r="B571">
        <v>1057.516662</v>
      </c>
      <c r="C571">
        <v>147.73909599999999</v>
      </c>
      <c r="D571">
        <v>4</v>
      </c>
      <c r="E571">
        <v>25.15184</v>
      </c>
      <c r="F571">
        <v>90.851235000000003</v>
      </c>
      <c r="G571">
        <v>3.72</v>
      </c>
      <c r="H571">
        <v>0</v>
      </c>
      <c r="I571">
        <v>7</v>
      </c>
      <c r="J571">
        <v>8.1260209999999997</v>
      </c>
      <c r="K571">
        <v>4.49504265780776</v>
      </c>
      <c r="L571">
        <v>1.1624000000000001</v>
      </c>
      <c r="M571">
        <v>7.3091247040000002</v>
      </c>
      <c r="N571">
        <v>66.993700689000093</v>
      </c>
      <c r="O571">
        <v>6.5903520000000002</v>
      </c>
      <c r="P571">
        <v>0</v>
      </c>
      <c r="Q571">
        <v>22.415400000000002</v>
      </c>
      <c r="R571">
        <v>38.3588821305</v>
      </c>
      <c r="S571">
        <v>1204.8415641813101</v>
      </c>
    </row>
    <row r="572" spans="1:19" ht="15" x14ac:dyDescent="0.25">
      <c r="A572" t="s">
        <v>751</v>
      </c>
      <c r="B572">
        <v>1435.0672010000001</v>
      </c>
      <c r="C572">
        <v>471.683897</v>
      </c>
      <c r="D572">
        <v>5.9343000000000004</v>
      </c>
      <c r="E572">
        <v>30.795314000000001</v>
      </c>
      <c r="F572">
        <v>134.506035</v>
      </c>
      <c r="G572">
        <v>8.9969850000000005</v>
      </c>
      <c r="H572">
        <v>0</v>
      </c>
      <c r="I572">
        <v>5.9969849999999996</v>
      </c>
      <c r="J572">
        <v>22.757003999999998</v>
      </c>
      <c r="K572">
        <v>33.167757064163297</v>
      </c>
      <c r="L572">
        <v>1.72450758</v>
      </c>
      <c r="M572">
        <v>8.9491182483999996</v>
      </c>
      <c r="N572">
        <v>99.184750208999802</v>
      </c>
      <c r="O572">
        <v>15.939058626</v>
      </c>
      <c r="P572">
        <v>0</v>
      </c>
      <c r="Q572">
        <v>19.203545367</v>
      </c>
      <c r="R572">
        <v>107.42443738199999</v>
      </c>
      <c r="S572">
        <v>1720.6603754765599</v>
      </c>
    </row>
    <row r="573" spans="1:19" ht="15" x14ac:dyDescent="0.25">
      <c r="A573" t="s">
        <v>752</v>
      </c>
      <c r="B573">
        <v>903.39550399999996</v>
      </c>
      <c r="C573">
        <v>306.25396899999998</v>
      </c>
      <c r="D573">
        <v>2.072654</v>
      </c>
      <c r="E573">
        <v>40.359755999999997</v>
      </c>
      <c r="F573">
        <v>91.321732999999995</v>
      </c>
      <c r="G573">
        <v>5.4678360000000001</v>
      </c>
      <c r="H573">
        <v>0</v>
      </c>
      <c r="I573">
        <v>5.6463409999999996</v>
      </c>
      <c r="J573">
        <v>7.0062150000000001</v>
      </c>
      <c r="K573">
        <v>22.0100541446098</v>
      </c>
      <c r="L573">
        <v>0.6023132524</v>
      </c>
      <c r="M573">
        <v>11.728545093599999</v>
      </c>
      <c r="N573">
        <v>67.340645914199996</v>
      </c>
      <c r="O573">
        <v>9.6868182576000006</v>
      </c>
      <c r="P573">
        <v>0</v>
      </c>
      <c r="Q573">
        <v>18.080713150200001</v>
      </c>
      <c r="R573">
        <v>33.072837907500002</v>
      </c>
      <c r="S573">
        <v>1065.91743172011</v>
      </c>
    </row>
    <row r="574" spans="1:19" ht="15" x14ac:dyDescent="0.25">
      <c r="A574" t="s">
        <v>753</v>
      </c>
      <c r="B574">
        <v>848.98257599999999</v>
      </c>
      <c r="C574">
        <v>247.97278299999999</v>
      </c>
      <c r="D574">
        <v>4</v>
      </c>
      <c r="E574">
        <v>26</v>
      </c>
      <c r="F574">
        <v>70.792462</v>
      </c>
      <c r="G574">
        <v>6.6487730000000003</v>
      </c>
      <c r="H574">
        <v>2</v>
      </c>
      <c r="I574">
        <v>1</v>
      </c>
      <c r="J574">
        <v>10.185912999999999</v>
      </c>
      <c r="K574">
        <v>15.6777977652203</v>
      </c>
      <c r="L574">
        <v>1.1624000000000001</v>
      </c>
      <c r="M574">
        <v>7.5556000000000099</v>
      </c>
      <c r="N574">
        <v>52.2023614788</v>
      </c>
      <c r="O574">
        <v>11.7789662468</v>
      </c>
      <c r="P574">
        <v>4.7286000000000001</v>
      </c>
      <c r="Q574">
        <v>3.2021999999999999</v>
      </c>
      <c r="R574">
        <v>48.082602316500001</v>
      </c>
      <c r="S574">
        <v>993.37310380732004</v>
      </c>
    </row>
    <row r="575" spans="1:19" ht="15" x14ac:dyDescent="0.25">
      <c r="A575" t="s">
        <v>754</v>
      </c>
      <c r="B575">
        <v>1800.9209739999999</v>
      </c>
      <c r="C575">
        <v>1736.4312950000001</v>
      </c>
      <c r="D575">
        <v>2</v>
      </c>
      <c r="E575">
        <v>75.799504999999996</v>
      </c>
      <c r="F575">
        <v>214.25237300000001</v>
      </c>
      <c r="G575">
        <v>3.2917169999999998</v>
      </c>
      <c r="H575">
        <v>2</v>
      </c>
      <c r="I575">
        <v>21.746877999999999</v>
      </c>
      <c r="J575">
        <v>27.582837999999999</v>
      </c>
      <c r="K575">
        <v>356.77898807252001</v>
      </c>
      <c r="L575">
        <v>0.58120000000000005</v>
      </c>
      <c r="M575">
        <v>22.027336153</v>
      </c>
      <c r="N575">
        <v>157.9896998502</v>
      </c>
      <c r="O575">
        <v>5.8316058371999997</v>
      </c>
      <c r="P575">
        <v>4.7286000000000001</v>
      </c>
      <c r="Q575">
        <v>69.637852731600006</v>
      </c>
      <c r="R575">
        <v>130.20478677899999</v>
      </c>
      <c r="S575">
        <v>2548.7010434235199</v>
      </c>
    </row>
    <row r="576" spans="1:19" ht="15" x14ac:dyDescent="0.25">
      <c r="A576" t="s">
        <v>756</v>
      </c>
      <c r="B576">
        <v>1517.4502170000001</v>
      </c>
      <c r="C576">
        <v>415.16825399999999</v>
      </c>
      <c r="D576">
        <v>1.275258</v>
      </c>
      <c r="E576">
        <v>26.653907</v>
      </c>
      <c r="F576">
        <v>107.69995</v>
      </c>
      <c r="G576">
        <v>11.223186</v>
      </c>
      <c r="H576">
        <v>1.997315</v>
      </c>
      <c r="I576">
        <v>12.205761000000001</v>
      </c>
      <c r="J576">
        <v>16.964502</v>
      </c>
      <c r="K576">
        <v>24.449763876943301</v>
      </c>
      <c r="L576">
        <v>0.3705899748</v>
      </c>
      <c r="M576">
        <v>7.7456253742000003</v>
      </c>
      <c r="N576">
        <v>79.417943129999898</v>
      </c>
      <c r="O576">
        <v>19.8829963176</v>
      </c>
      <c r="P576">
        <v>4.7222518544999996</v>
      </c>
      <c r="Q576">
        <v>39.085287874199999</v>
      </c>
      <c r="R576">
        <v>80.080931691000004</v>
      </c>
      <c r="S576">
        <v>1773.2056070932399</v>
      </c>
    </row>
    <row r="577" spans="1:19" ht="15" x14ac:dyDescent="0.25">
      <c r="A577" t="s">
        <v>757</v>
      </c>
      <c r="B577">
        <v>5688.0156379999798</v>
      </c>
      <c r="C577">
        <v>396.12944399999998</v>
      </c>
      <c r="D577">
        <v>8</v>
      </c>
      <c r="E577">
        <v>111.493904</v>
      </c>
      <c r="F577">
        <v>360.92074700000001</v>
      </c>
      <c r="G577">
        <v>19.289732000000001</v>
      </c>
      <c r="H577">
        <v>2</v>
      </c>
      <c r="I577">
        <v>28.443764999999999</v>
      </c>
      <c r="J577">
        <v>79.420529000000002</v>
      </c>
      <c r="K577">
        <v>5.8402856762898301</v>
      </c>
      <c r="L577">
        <v>2.3248000000000002</v>
      </c>
      <c r="M577">
        <v>32.400128502400101</v>
      </c>
      <c r="N577">
        <v>266.14295883780102</v>
      </c>
      <c r="O577">
        <v>34.173689211199999</v>
      </c>
      <c r="P577">
        <v>4.7286000000000001</v>
      </c>
      <c r="Q577">
        <v>91.082624283000001</v>
      </c>
      <c r="R577">
        <v>374.90460714450001</v>
      </c>
      <c r="S577">
        <v>6499.6133316551704</v>
      </c>
    </row>
    <row r="578" spans="1:19" ht="15" x14ac:dyDescent="0.25">
      <c r="A578" t="s">
        <v>758</v>
      </c>
      <c r="B578">
        <v>4651.3795380000201</v>
      </c>
      <c r="C578">
        <v>762.36340800000005</v>
      </c>
      <c r="D578">
        <v>108.332566</v>
      </c>
      <c r="E578">
        <v>120.278971</v>
      </c>
      <c r="F578">
        <v>361.00151799999998</v>
      </c>
      <c r="G578">
        <v>42.919784999999997</v>
      </c>
      <c r="H578">
        <v>4</v>
      </c>
      <c r="I578">
        <v>14.011208</v>
      </c>
      <c r="J578">
        <v>83.639230999999995</v>
      </c>
      <c r="K578">
        <v>26.8424344257038</v>
      </c>
      <c r="L578">
        <v>31.481443679600002</v>
      </c>
      <c r="M578">
        <v>34.9530689726001</v>
      </c>
      <c r="N578">
        <v>266.2025193732</v>
      </c>
      <c r="O578">
        <v>76.036691106000006</v>
      </c>
      <c r="P578">
        <v>9.4572000000000003</v>
      </c>
      <c r="Q578">
        <v>44.866690257599998</v>
      </c>
      <c r="R578">
        <v>394.81898993549999</v>
      </c>
      <c r="S578">
        <v>5536.0385757502199</v>
      </c>
    </row>
    <row r="579" spans="1:19" ht="15" x14ac:dyDescent="0.25">
      <c r="A579" t="s">
        <v>759</v>
      </c>
      <c r="B579">
        <v>4666.42288500001</v>
      </c>
      <c r="C579">
        <v>735.96369000000095</v>
      </c>
      <c r="D579">
        <v>40.697814000000001</v>
      </c>
      <c r="E579">
        <v>95.247326999999999</v>
      </c>
      <c r="F579">
        <v>354.71214300000003</v>
      </c>
      <c r="G579">
        <v>18.349409999999999</v>
      </c>
      <c r="H579">
        <v>3</v>
      </c>
      <c r="I579">
        <v>24.659685</v>
      </c>
      <c r="J579">
        <v>56.115752999999998</v>
      </c>
      <c r="K579">
        <v>24.602736730387701</v>
      </c>
      <c r="L579">
        <v>11.8267847484</v>
      </c>
      <c r="M579">
        <v>27.6788732262</v>
      </c>
      <c r="N579">
        <v>261.56473424820098</v>
      </c>
      <c r="O579">
        <v>32.507814756000002</v>
      </c>
      <c r="P579">
        <v>7.0929000000000002</v>
      </c>
      <c r="Q579">
        <v>78.965243306999994</v>
      </c>
      <c r="R579">
        <v>264.8944120365</v>
      </c>
      <c r="S579">
        <v>5375.5563840526902</v>
      </c>
    </row>
    <row r="580" spans="1:19" ht="15" x14ac:dyDescent="0.25">
      <c r="A580" t="s">
        <v>760</v>
      </c>
      <c r="B580">
        <v>9986.5996950000099</v>
      </c>
      <c r="C580">
        <v>940.71976900000004</v>
      </c>
      <c r="D580">
        <v>552.56794400000001</v>
      </c>
      <c r="E580">
        <v>97.487345000000005</v>
      </c>
      <c r="F580">
        <v>560.01857500000006</v>
      </c>
      <c r="G580">
        <v>61.358438999999997</v>
      </c>
      <c r="H580">
        <v>9.1174040000000005</v>
      </c>
      <c r="I580">
        <v>60.288026000000002</v>
      </c>
      <c r="J580">
        <v>147.033749</v>
      </c>
      <c r="K580">
        <v>19.0099151060965</v>
      </c>
      <c r="L580">
        <v>160.57624452639999</v>
      </c>
      <c r="M580">
        <v>28.329822456999999</v>
      </c>
      <c r="N580">
        <v>412.95769720499698</v>
      </c>
      <c r="O580">
        <v>108.7026105324</v>
      </c>
      <c r="P580">
        <v>21.556278277200001</v>
      </c>
      <c r="Q580">
        <v>193.05431685720001</v>
      </c>
      <c r="R580">
        <v>694.07281215450098</v>
      </c>
      <c r="S580">
        <v>11624.859392115801</v>
      </c>
    </row>
    <row r="581" spans="1:19" ht="15" x14ac:dyDescent="0.25">
      <c r="A581" t="s">
        <v>761</v>
      </c>
      <c r="B581">
        <v>1373.63684099999</v>
      </c>
      <c r="C581">
        <v>224.212254</v>
      </c>
      <c r="D581">
        <v>5.5</v>
      </c>
      <c r="E581">
        <v>18.032253999999998</v>
      </c>
      <c r="F581">
        <v>80.829732000000007</v>
      </c>
      <c r="G581">
        <v>5.0474199999999998</v>
      </c>
      <c r="H581">
        <v>1</v>
      </c>
      <c r="I581">
        <v>8.5806769999999997</v>
      </c>
      <c r="J581">
        <v>4.5</v>
      </c>
      <c r="K581">
        <v>7.7756851622627696</v>
      </c>
      <c r="L581">
        <v>1.5983000000000001</v>
      </c>
      <c r="M581">
        <v>5.2401730123999997</v>
      </c>
      <c r="N581">
        <v>59.603844376800097</v>
      </c>
      <c r="O581">
        <v>8.942009272</v>
      </c>
      <c r="P581">
        <v>2.3643000000000001</v>
      </c>
      <c r="Q581">
        <v>27.477043889400001</v>
      </c>
      <c r="R581">
        <v>21.242249999999999</v>
      </c>
      <c r="S581">
        <v>1507.88044671286</v>
      </c>
    </row>
    <row r="582" spans="1:19" ht="15" x14ac:dyDescent="0.25">
      <c r="A582" t="s">
        <v>762</v>
      </c>
      <c r="B582">
        <v>929.06213300000002</v>
      </c>
      <c r="C582">
        <v>369.67667299999999</v>
      </c>
      <c r="D582">
        <v>0</v>
      </c>
      <c r="E582">
        <v>24</v>
      </c>
      <c r="F582">
        <v>131.746769</v>
      </c>
      <c r="G582">
        <v>2.839502</v>
      </c>
      <c r="H582">
        <v>1</v>
      </c>
      <c r="I582">
        <v>7</v>
      </c>
      <c r="J582">
        <v>8</v>
      </c>
      <c r="K582">
        <v>31.170818806804999</v>
      </c>
      <c r="L582">
        <v>0</v>
      </c>
      <c r="M582">
        <v>6.9744000000000002</v>
      </c>
      <c r="N582">
        <v>97.1500674605998</v>
      </c>
      <c r="O582">
        <v>5.0304617432000001</v>
      </c>
      <c r="P582">
        <v>2.3643000000000001</v>
      </c>
      <c r="Q582">
        <v>22.415400000000002</v>
      </c>
      <c r="R582">
        <v>37.764000000000003</v>
      </c>
      <c r="S582">
        <v>1131.9315810106</v>
      </c>
    </row>
    <row r="583" spans="1:19" ht="15" x14ac:dyDescent="0.25">
      <c r="A583" t="s">
        <v>763</v>
      </c>
      <c r="B583">
        <v>537.84133699999995</v>
      </c>
      <c r="C583">
        <v>221.23329699999999</v>
      </c>
      <c r="D583">
        <v>0</v>
      </c>
      <c r="E583">
        <v>15.946581</v>
      </c>
      <c r="F583">
        <v>72.975350000000006</v>
      </c>
      <c r="G583">
        <v>4.4936309999999997</v>
      </c>
      <c r="H583">
        <v>0</v>
      </c>
      <c r="I583">
        <v>2</v>
      </c>
      <c r="J583">
        <v>6</v>
      </c>
      <c r="K583">
        <v>19.2675886980904</v>
      </c>
      <c r="L583">
        <v>0</v>
      </c>
      <c r="M583">
        <v>4.6340764386000002</v>
      </c>
      <c r="N583">
        <v>53.812023090000103</v>
      </c>
      <c r="O583">
        <v>7.9609166796000004</v>
      </c>
      <c r="P583">
        <v>0</v>
      </c>
      <c r="Q583">
        <v>6.4043999999999999</v>
      </c>
      <c r="R583">
        <v>28.323</v>
      </c>
      <c r="S583">
        <v>658.24334190628997</v>
      </c>
    </row>
    <row r="584" spans="1:19" ht="15" x14ac:dyDescent="0.25">
      <c r="A584" t="s">
        <v>764</v>
      </c>
      <c r="B584">
        <v>2008.3622820000001</v>
      </c>
      <c r="C584">
        <v>636.32380899999998</v>
      </c>
      <c r="D584">
        <v>0</v>
      </c>
      <c r="E584">
        <v>29.817464999999999</v>
      </c>
      <c r="F584">
        <v>154.42021600000001</v>
      </c>
      <c r="G584">
        <v>12.846553</v>
      </c>
      <c r="H584">
        <v>0</v>
      </c>
      <c r="I584">
        <v>12</v>
      </c>
      <c r="J584">
        <v>26.461756000000001</v>
      </c>
      <c r="K584">
        <v>43.178331862457199</v>
      </c>
      <c r="L584">
        <v>0</v>
      </c>
      <c r="M584">
        <v>8.6649553289999997</v>
      </c>
      <c r="N584">
        <v>113.86946727839999</v>
      </c>
      <c r="O584">
        <v>22.758953294800001</v>
      </c>
      <c r="P584">
        <v>0</v>
      </c>
      <c r="Q584">
        <v>38.426400000000001</v>
      </c>
      <c r="R584">
        <v>124.912719198</v>
      </c>
      <c r="S584">
        <v>2360.1731089626601</v>
      </c>
    </row>
    <row r="585" spans="1:19" ht="15" x14ac:dyDescent="0.25">
      <c r="A585" t="s">
        <v>765</v>
      </c>
      <c r="B585">
        <v>585.72104000000002</v>
      </c>
      <c r="C585">
        <v>131.317882</v>
      </c>
      <c r="D585">
        <v>0</v>
      </c>
      <c r="E585">
        <v>15</v>
      </c>
      <c r="F585">
        <v>71.609184999999997</v>
      </c>
      <c r="G585">
        <v>2.993789</v>
      </c>
      <c r="H585">
        <v>0</v>
      </c>
      <c r="I585">
        <v>4</v>
      </c>
      <c r="J585">
        <v>6</v>
      </c>
      <c r="K585">
        <v>6.1751768474020103</v>
      </c>
      <c r="L585">
        <v>0</v>
      </c>
      <c r="M585">
        <v>4.359</v>
      </c>
      <c r="N585">
        <v>52.804613019000101</v>
      </c>
      <c r="O585">
        <v>5.3037965924000003</v>
      </c>
      <c r="P585">
        <v>0</v>
      </c>
      <c r="Q585">
        <v>12.8088</v>
      </c>
      <c r="R585">
        <v>28.323</v>
      </c>
      <c r="S585">
        <v>695.49542645880194</v>
      </c>
    </row>
    <row r="586" spans="1:19" ht="15" x14ac:dyDescent="0.25">
      <c r="A586" t="s">
        <v>766</v>
      </c>
      <c r="B586">
        <v>1203.6381160000001</v>
      </c>
      <c r="C586">
        <v>336.600593</v>
      </c>
      <c r="D586">
        <v>2</v>
      </c>
      <c r="E586">
        <v>24.804590999999999</v>
      </c>
      <c r="F586">
        <v>82.950158999999999</v>
      </c>
      <c r="G586">
        <v>5.0464650000000004</v>
      </c>
      <c r="H586">
        <v>2</v>
      </c>
      <c r="I586">
        <v>5</v>
      </c>
      <c r="J586">
        <v>14</v>
      </c>
      <c r="K586">
        <v>19.912301965605899</v>
      </c>
      <c r="L586">
        <v>0.58120000000000005</v>
      </c>
      <c r="M586">
        <v>7.2082141446000003</v>
      </c>
      <c r="N586">
        <v>61.167447246600098</v>
      </c>
      <c r="O586">
        <v>8.9403173939999991</v>
      </c>
      <c r="P586">
        <v>4.7286000000000001</v>
      </c>
      <c r="Q586">
        <v>16.010999999999999</v>
      </c>
      <c r="R586">
        <v>66.087000000000003</v>
      </c>
      <c r="S586">
        <v>1388.27419675081</v>
      </c>
    </row>
    <row r="587" spans="1:19" ht="15" x14ac:dyDescent="0.25">
      <c r="A587" t="s">
        <v>767</v>
      </c>
      <c r="B587">
        <v>891.676153</v>
      </c>
      <c r="C587">
        <v>142.45451199999999</v>
      </c>
      <c r="D587">
        <v>24.480163999999998</v>
      </c>
      <c r="E587">
        <v>9.5085709999999999</v>
      </c>
      <c r="F587">
        <v>60.782854999999998</v>
      </c>
      <c r="G587">
        <v>7</v>
      </c>
      <c r="H587">
        <v>0</v>
      </c>
      <c r="I587">
        <v>7.48</v>
      </c>
      <c r="J587">
        <v>8.1399989999999995</v>
      </c>
      <c r="K587">
        <v>4.8999359777413298</v>
      </c>
      <c r="L587">
        <v>7.1139356584</v>
      </c>
      <c r="M587">
        <v>2.7631907326</v>
      </c>
      <c r="N587">
        <v>44.821277277</v>
      </c>
      <c r="O587">
        <v>12.401199999999999</v>
      </c>
      <c r="P587">
        <v>0</v>
      </c>
      <c r="Q587">
        <v>23.952456000000002</v>
      </c>
      <c r="R587">
        <v>38.424865279499997</v>
      </c>
      <c r="S587">
        <v>1026.0530139252401</v>
      </c>
    </row>
    <row r="588" spans="1:19" ht="15" x14ac:dyDescent="0.25">
      <c r="A588" t="s">
        <v>768</v>
      </c>
      <c r="B588">
        <v>1044.844613</v>
      </c>
      <c r="C588">
        <v>204.55976100000001</v>
      </c>
      <c r="D588">
        <v>9.9404959999999996</v>
      </c>
      <c r="E588">
        <v>16.963647999999999</v>
      </c>
      <c r="F588">
        <v>80.118570000000005</v>
      </c>
      <c r="G588">
        <v>8.608473</v>
      </c>
      <c r="H588">
        <v>0</v>
      </c>
      <c r="I588">
        <v>2.329367</v>
      </c>
      <c r="J588">
        <v>1</v>
      </c>
      <c r="K588">
        <v>8.4895836605301902</v>
      </c>
      <c r="L588">
        <v>2.8887081376000001</v>
      </c>
      <c r="M588">
        <v>4.9296361087999996</v>
      </c>
      <c r="N588">
        <v>59.079433518000101</v>
      </c>
      <c r="O588">
        <v>15.250770766800001</v>
      </c>
      <c r="P588">
        <v>0</v>
      </c>
      <c r="Q588">
        <v>7.4590990073999999</v>
      </c>
      <c r="R588">
        <v>4.7205000000000004</v>
      </c>
      <c r="S588">
        <v>1147.6623441991301</v>
      </c>
    </row>
    <row r="589" spans="1:19" ht="15" x14ac:dyDescent="0.25">
      <c r="A589" t="s">
        <v>769</v>
      </c>
      <c r="B589">
        <v>1314.3370890000001</v>
      </c>
      <c r="C589">
        <v>318.32694099999998</v>
      </c>
      <c r="D589">
        <v>7.4864350000000002</v>
      </c>
      <c r="E589">
        <v>37.147671000000003</v>
      </c>
      <c r="F589">
        <v>120.70889</v>
      </c>
      <c r="G589">
        <v>10.048183999999999</v>
      </c>
      <c r="H589">
        <v>0</v>
      </c>
      <c r="I589">
        <v>6.633648</v>
      </c>
      <c r="J589">
        <v>13.264082</v>
      </c>
      <c r="K589">
        <v>16.939910113778399</v>
      </c>
      <c r="L589">
        <v>2.1755580110000001</v>
      </c>
      <c r="M589">
        <v>10.795113192600001</v>
      </c>
      <c r="N589">
        <v>89.010735485999902</v>
      </c>
      <c r="O589">
        <v>17.801362774400001</v>
      </c>
      <c r="P589">
        <v>0</v>
      </c>
      <c r="Q589">
        <v>21.2422676256</v>
      </c>
      <c r="R589">
        <v>62.613099081000001</v>
      </c>
      <c r="S589">
        <v>1534.9151352843801</v>
      </c>
    </row>
    <row r="590" spans="1:19" ht="15" x14ac:dyDescent="0.25">
      <c r="A590" t="s">
        <v>770</v>
      </c>
      <c r="B590">
        <v>1258.0966060000001</v>
      </c>
      <c r="C590">
        <v>421.01970299999999</v>
      </c>
      <c r="D590">
        <v>4</v>
      </c>
      <c r="E590">
        <v>21.468658000000001</v>
      </c>
      <c r="F590">
        <v>78.166201000000001</v>
      </c>
      <c r="G590">
        <v>11.626859</v>
      </c>
      <c r="H590">
        <v>2</v>
      </c>
      <c r="I590">
        <v>4.4173390000000001</v>
      </c>
      <c r="J590">
        <v>11</v>
      </c>
      <c r="K590">
        <v>30.320983097678901</v>
      </c>
      <c r="L590">
        <v>1.1624000000000001</v>
      </c>
      <c r="M590">
        <v>6.2387920147999996</v>
      </c>
      <c r="N590">
        <v>57.639756617400103</v>
      </c>
      <c r="O590">
        <v>20.598143404399998</v>
      </c>
      <c r="P590">
        <v>4.7286000000000001</v>
      </c>
      <c r="Q590">
        <v>14.145202945799999</v>
      </c>
      <c r="R590">
        <v>51.9255</v>
      </c>
      <c r="S590">
        <v>1444.8559840800799</v>
      </c>
    </row>
    <row r="591" spans="1:19" ht="15" x14ac:dyDescent="0.25">
      <c r="A591" t="s">
        <v>771</v>
      </c>
      <c r="B591">
        <v>1211.1512150000001</v>
      </c>
      <c r="C591">
        <v>347.36942199999999</v>
      </c>
      <c r="D591">
        <v>68.856122999999997</v>
      </c>
      <c r="E591">
        <v>25.867616000000002</v>
      </c>
      <c r="F591">
        <v>101.61948700000001</v>
      </c>
      <c r="G591">
        <v>16.443908</v>
      </c>
      <c r="H591">
        <v>0</v>
      </c>
      <c r="I591">
        <v>16</v>
      </c>
      <c r="J591">
        <v>14</v>
      </c>
      <c r="K591">
        <v>21.309653171941999</v>
      </c>
      <c r="L591">
        <v>20.009589343799998</v>
      </c>
      <c r="M591">
        <v>7.51712920960001</v>
      </c>
      <c r="N591">
        <v>74.934209713800001</v>
      </c>
      <c r="O591">
        <v>29.132027412799999</v>
      </c>
      <c r="P591">
        <v>0</v>
      </c>
      <c r="Q591">
        <v>51.235199999999999</v>
      </c>
      <c r="R591">
        <v>66.087000000000003</v>
      </c>
      <c r="S591">
        <v>1481.3760238519401</v>
      </c>
    </row>
    <row r="592" spans="1:19" ht="15" x14ac:dyDescent="0.25">
      <c r="A592" t="s">
        <v>772</v>
      </c>
      <c r="B592">
        <v>1481.6748930000001</v>
      </c>
      <c r="C592">
        <v>365.61089099999998</v>
      </c>
      <c r="D592">
        <v>6.947673</v>
      </c>
      <c r="E592">
        <v>43.557431000000001</v>
      </c>
      <c r="F592">
        <v>135.585598</v>
      </c>
      <c r="G592">
        <v>13.311970000000001</v>
      </c>
      <c r="H592">
        <v>1</v>
      </c>
      <c r="I592">
        <v>6</v>
      </c>
      <c r="J592">
        <v>11.959301999999999</v>
      </c>
      <c r="K592">
        <v>19.064514025978099</v>
      </c>
      <c r="L592">
        <v>2.0189937738000001</v>
      </c>
      <c r="M592">
        <v>12.657789448600001</v>
      </c>
      <c r="N592">
        <v>99.9808199651998</v>
      </c>
      <c r="O592">
        <v>23.583486052000001</v>
      </c>
      <c r="P592">
        <v>2.3643000000000001</v>
      </c>
      <c r="Q592">
        <v>19.213200000000001</v>
      </c>
      <c r="R592">
        <v>56.453885090999997</v>
      </c>
      <c r="S592">
        <v>1717.01188135658</v>
      </c>
    </row>
    <row r="593" spans="1:19" ht="15" x14ac:dyDescent="0.25">
      <c r="A593" t="s">
        <v>773</v>
      </c>
      <c r="B593">
        <v>520.38660200000004</v>
      </c>
      <c r="C593">
        <v>141.03527299999999</v>
      </c>
      <c r="D593">
        <v>2</v>
      </c>
      <c r="E593">
        <v>11.128215000000001</v>
      </c>
      <c r="F593">
        <v>30.083445000000001</v>
      </c>
      <c r="G593">
        <v>5.5703050000000003</v>
      </c>
      <c r="H593">
        <v>0</v>
      </c>
      <c r="I593">
        <v>0</v>
      </c>
      <c r="J593">
        <v>5.9396899999999997</v>
      </c>
      <c r="K593">
        <v>8.2294904577320995</v>
      </c>
      <c r="L593">
        <v>0.58120000000000005</v>
      </c>
      <c r="M593">
        <v>3.2338592789999998</v>
      </c>
      <c r="N593">
        <v>22.183532343</v>
      </c>
      <c r="O593">
        <v>9.8683523379999993</v>
      </c>
      <c r="P593">
        <v>0</v>
      </c>
      <c r="Q593">
        <v>0</v>
      </c>
      <c r="R593">
        <v>28.038306644999999</v>
      </c>
      <c r="S593">
        <v>592.52134306273297</v>
      </c>
    </row>
    <row r="594" spans="1:19" ht="15" x14ac:dyDescent="0.25">
      <c r="A594" t="s">
        <v>774</v>
      </c>
      <c r="B594">
        <v>468.36824300000001</v>
      </c>
      <c r="C594">
        <v>136.22710000000001</v>
      </c>
      <c r="D594">
        <v>0</v>
      </c>
      <c r="E594">
        <v>6.3975980000000003</v>
      </c>
      <c r="F594">
        <v>37.670085</v>
      </c>
      <c r="G594">
        <v>8.1814680000000006</v>
      </c>
      <c r="H594">
        <v>1</v>
      </c>
      <c r="I594">
        <v>4</v>
      </c>
      <c r="J594">
        <v>5</v>
      </c>
      <c r="K594">
        <v>8.6775471411898497</v>
      </c>
      <c r="L594">
        <v>0</v>
      </c>
      <c r="M594">
        <v>1.8591419788000001</v>
      </c>
      <c r="N594">
        <v>27.777920679000001</v>
      </c>
      <c r="O594">
        <v>14.494288708799999</v>
      </c>
      <c r="P594">
        <v>2.3643000000000001</v>
      </c>
      <c r="Q594">
        <v>12.8088</v>
      </c>
      <c r="R594">
        <v>23.602499999999999</v>
      </c>
      <c r="S594">
        <v>559.95274150779005</v>
      </c>
    </row>
    <row r="595" spans="1:19" ht="15" x14ac:dyDescent="0.25">
      <c r="A595" t="s">
        <v>775</v>
      </c>
      <c r="B595">
        <v>458.084945</v>
      </c>
      <c r="C595">
        <v>164.91394600000001</v>
      </c>
      <c r="D595">
        <v>0</v>
      </c>
      <c r="E595">
        <v>17.403517000000001</v>
      </c>
      <c r="F595">
        <v>63.079129000000002</v>
      </c>
      <c r="G595">
        <v>4.6964360000000003</v>
      </c>
      <c r="H595">
        <v>0</v>
      </c>
      <c r="I595">
        <v>3.3493750000000002</v>
      </c>
      <c r="J595">
        <v>2</v>
      </c>
      <c r="K595">
        <v>12.5893170708733</v>
      </c>
      <c r="L595">
        <v>0</v>
      </c>
      <c r="M595">
        <v>5.0574620401999999</v>
      </c>
      <c r="N595">
        <v>46.514549724600002</v>
      </c>
      <c r="O595">
        <v>8.3202060176000003</v>
      </c>
      <c r="P595">
        <v>0</v>
      </c>
      <c r="Q595">
        <v>10.725368625</v>
      </c>
      <c r="R595">
        <v>9.4410000000000007</v>
      </c>
      <c r="S595">
        <v>550.73284847827301</v>
      </c>
    </row>
    <row r="596" spans="1:19" ht="15" x14ac:dyDescent="0.25">
      <c r="A596" t="s">
        <v>776</v>
      </c>
      <c r="B596">
        <v>581.98265100000003</v>
      </c>
      <c r="C596">
        <v>185.96900600000001</v>
      </c>
      <c r="D596">
        <v>5.6719390000000001</v>
      </c>
      <c r="E596">
        <v>12.676470999999999</v>
      </c>
      <c r="F596">
        <v>53.881554000000001</v>
      </c>
      <c r="G596">
        <v>6.95092</v>
      </c>
      <c r="H596">
        <v>0</v>
      </c>
      <c r="I596">
        <v>2.941176</v>
      </c>
      <c r="J596">
        <v>4</v>
      </c>
      <c r="K596">
        <v>12.604038996920201</v>
      </c>
      <c r="L596">
        <v>1.6482654734</v>
      </c>
      <c r="M596">
        <v>3.6837824725999999</v>
      </c>
      <c r="N596">
        <v>39.732257919600002</v>
      </c>
      <c r="O596">
        <v>12.314249872</v>
      </c>
      <c r="P596">
        <v>0</v>
      </c>
      <c r="Q596">
        <v>9.4182337872000002</v>
      </c>
      <c r="R596">
        <v>18.882000000000001</v>
      </c>
      <c r="S596">
        <v>680.26547952171995</v>
      </c>
    </row>
    <row r="597" spans="1:19" ht="15" x14ac:dyDescent="0.25">
      <c r="A597" t="s">
        <v>777</v>
      </c>
      <c r="B597">
        <v>401.20397400000002</v>
      </c>
      <c r="C597">
        <v>132.46934099999999</v>
      </c>
      <c r="D597">
        <v>0</v>
      </c>
      <c r="E597">
        <v>17.539624</v>
      </c>
      <c r="F597">
        <v>41.453266999999997</v>
      </c>
      <c r="G597">
        <v>6.3017250000000002</v>
      </c>
      <c r="H597">
        <v>0</v>
      </c>
      <c r="I597">
        <v>2.3424070000000001</v>
      </c>
      <c r="J597">
        <v>3</v>
      </c>
      <c r="K597">
        <v>9.4007897672273408</v>
      </c>
      <c r="L597">
        <v>0</v>
      </c>
      <c r="M597">
        <v>5.0970147344000001</v>
      </c>
      <c r="N597">
        <v>30.5676390858</v>
      </c>
      <c r="O597">
        <v>11.16413601</v>
      </c>
      <c r="P597">
        <v>0</v>
      </c>
      <c r="Q597">
        <v>7.5008556954000003</v>
      </c>
      <c r="R597">
        <v>14.1615</v>
      </c>
      <c r="S597">
        <v>479.095909292827</v>
      </c>
    </row>
    <row r="598" spans="1:19" ht="15" x14ac:dyDescent="0.25">
      <c r="A598" t="s">
        <v>778</v>
      </c>
      <c r="B598">
        <v>1346.075677</v>
      </c>
      <c r="C598">
        <v>254.752275</v>
      </c>
      <c r="D598">
        <v>2</v>
      </c>
      <c r="E598">
        <v>24.316092999999999</v>
      </c>
      <c r="F598">
        <v>103.83059900000001</v>
      </c>
      <c r="G598">
        <v>11.741451</v>
      </c>
      <c r="H598">
        <v>1</v>
      </c>
      <c r="I598">
        <v>5</v>
      </c>
      <c r="J598">
        <v>21.807510000000001</v>
      </c>
      <c r="K598">
        <v>10.4250982160644</v>
      </c>
      <c r="L598">
        <v>0.58120000000000005</v>
      </c>
      <c r="M598">
        <v>7.0662566258000004</v>
      </c>
      <c r="N598">
        <v>76.564683702600007</v>
      </c>
      <c r="O598">
        <v>20.8011545916</v>
      </c>
      <c r="P598">
        <v>2.3643000000000001</v>
      </c>
      <c r="Q598">
        <v>16.010999999999999</v>
      </c>
      <c r="R598">
        <v>102.94235095499999</v>
      </c>
      <c r="S598">
        <v>1582.83172109106</v>
      </c>
    </row>
    <row r="599" spans="1:19" ht="15" x14ac:dyDescent="0.25">
      <c r="A599" t="s">
        <v>779</v>
      </c>
      <c r="B599">
        <v>1132.2169590000001</v>
      </c>
      <c r="C599">
        <v>299.196439</v>
      </c>
      <c r="D599">
        <v>0</v>
      </c>
      <c r="E599">
        <v>21.533474999999999</v>
      </c>
      <c r="F599">
        <v>116.260199</v>
      </c>
      <c r="G599">
        <v>8.6940869999999997</v>
      </c>
      <c r="H599">
        <v>3</v>
      </c>
      <c r="I599">
        <v>6.2246920000000001</v>
      </c>
      <c r="J599">
        <v>21.005951</v>
      </c>
      <c r="K599">
        <v>17.258383541824902</v>
      </c>
      <c r="L599">
        <v>0</v>
      </c>
      <c r="M599">
        <v>6.2576278350000001</v>
      </c>
      <c r="N599">
        <v>85.730270742599899</v>
      </c>
      <c r="O599">
        <v>15.4024445292</v>
      </c>
      <c r="P599">
        <v>7.0929000000000002</v>
      </c>
      <c r="Q599">
        <v>19.932708722400001</v>
      </c>
      <c r="R599">
        <v>99.158591695499993</v>
      </c>
      <c r="S599">
        <v>1383.04988606653</v>
      </c>
    </row>
    <row r="600" spans="1:19" ht="15" x14ac:dyDescent="0.25">
      <c r="A600" t="s">
        <v>780</v>
      </c>
      <c r="B600">
        <v>1589.668175</v>
      </c>
      <c r="C600">
        <v>559.27016900000001</v>
      </c>
      <c r="D600">
        <v>9</v>
      </c>
      <c r="E600">
        <v>25.674959000000001</v>
      </c>
      <c r="F600">
        <v>94.218903999999995</v>
      </c>
      <c r="G600">
        <v>13.472394</v>
      </c>
      <c r="H600">
        <v>0.857711</v>
      </c>
      <c r="I600">
        <v>17.632413</v>
      </c>
      <c r="J600">
        <v>19.177861</v>
      </c>
      <c r="K600">
        <v>42.133682460011997</v>
      </c>
      <c r="L600">
        <v>2.6154000000000002</v>
      </c>
      <c r="M600">
        <v>7.4611430853999998</v>
      </c>
      <c r="N600">
        <v>69.477019809599994</v>
      </c>
      <c r="O600">
        <v>23.867693210399999</v>
      </c>
      <c r="P600">
        <v>2.0278861173</v>
      </c>
      <c r="Q600">
        <v>56.462512908599997</v>
      </c>
      <c r="R600">
        <v>90.529092850500007</v>
      </c>
      <c r="S600">
        <v>1884.2426054418099</v>
      </c>
    </row>
    <row r="601" spans="1:19" ht="15" x14ac:dyDescent="0.25">
      <c r="A601" t="s">
        <v>781</v>
      </c>
      <c r="B601">
        <v>588.31403899999998</v>
      </c>
      <c r="C601">
        <v>194.30705800000001</v>
      </c>
      <c r="D601">
        <v>0</v>
      </c>
      <c r="E601">
        <v>7.7612519999999998</v>
      </c>
      <c r="F601">
        <v>68.998098999999996</v>
      </c>
      <c r="G601">
        <v>6</v>
      </c>
      <c r="H601">
        <v>0.39726</v>
      </c>
      <c r="I601">
        <v>2.5185909999999998</v>
      </c>
      <c r="J601">
        <v>5.0400210000000003</v>
      </c>
      <c r="K601">
        <v>13.7430009525852</v>
      </c>
      <c r="L601">
        <v>0</v>
      </c>
      <c r="M601">
        <v>2.2554198311999998</v>
      </c>
      <c r="N601">
        <v>50.879198202600101</v>
      </c>
      <c r="O601">
        <v>10.6296</v>
      </c>
      <c r="P601">
        <v>0.93924181799999995</v>
      </c>
      <c r="Q601">
        <v>8.0650321001999998</v>
      </c>
      <c r="R601">
        <v>23.7914191305</v>
      </c>
      <c r="S601">
        <v>698.616951035086</v>
      </c>
    </row>
    <row r="602" spans="1:19" ht="15" x14ac:dyDescent="0.25">
      <c r="A602" t="s">
        <v>782</v>
      </c>
      <c r="B602">
        <v>854.96613600000001</v>
      </c>
      <c r="C602">
        <v>403.07094599999999</v>
      </c>
      <c r="D602">
        <v>0</v>
      </c>
      <c r="E602">
        <v>14.317470999999999</v>
      </c>
      <c r="F602">
        <v>104.82894400000001</v>
      </c>
      <c r="G602">
        <v>4.6498049999999997</v>
      </c>
      <c r="H602">
        <v>1</v>
      </c>
      <c r="I602">
        <v>6</v>
      </c>
      <c r="J602">
        <v>12.87</v>
      </c>
      <c r="K602">
        <v>41.097197087331402</v>
      </c>
      <c r="L602">
        <v>0</v>
      </c>
      <c r="M602">
        <v>4.1606570726000003</v>
      </c>
      <c r="N602">
        <v>77.300863305599904</v>
      </c>
      <c r="O602">
        <v>8.2375945379999997</v>
      </c>
      <c r="P602">
        <v>2.3643000000000001</v>
      </c>
      <c r="Q602">
        <v>19.213200000000001</v>
      </c>
      <c r="R602">
        <v>60.752834999999997</v>
      </c>
      <c r="S602">
        <v>1068.09278300353</v>
      </c>
    </row>
    <row r="603" spans="1:19" ht="15" x14ac:dyDescent="0.25">
      <c r="A603" t="s">
        <v>783</v>
      </c>
      <c r="B603">
        <v>1561.1364290000099</v>
      </c>
      <c r="C603">
        <v>259.88987100000003</v>
      </c>
      <c r="D603">
        <v>1</v>
      </c>
      <c r="E603">
        <v>49.304034999999999</v>
      </c>
      <c r="F603">
        <v>129.576357</v>
      </c>
      <c r="G603">
        <v>6.7950080000000002</v>
      </c>
      <c r="H603">
        <v>3</v>
      </c>
      <c r="I603">
        <v>5.9453670000000001</v>
      </c>
      <c r="J603">
        <v>22.896697</v>
      </c>
      <c r="K603">
        <v>9.0056368320063296</v>
      </c>
      <c r="L603">
        <v>0.29060000000000002</v>
      </c>
      <c r="M603">
        <v>14.327752571</v>
      </c>
      <c r="N603">
        <v>95.549605651799894</v>
      </c>
      <c r="O603">
        <v>12.0380361728</v>
      </c>
      <c r="P603">
        <v>7.0929000000000002</v>
      </c>
      <c r="Q603">
        <v>19.038254207400001</v>
      </c>
      <c r="R603">
        <v>108.0838581885</v>
      </c>
      <c r="S603">
        <v>1826.5630726235199</v>
      </c>
    </row>
    <row r="604" spans="1:19" ht="15" x14ac:dyDescent="0.25">
      <c r="A604" t="s">
        <v>784</v>
      </c>
      <c r="B604">
        <v>854.16898500000002</v>
      </c>
      <c r="C604">
        <v>171.573905</v>
      </c>
      <c r="D604">
        <v>0</v>
      </c>
      <c r="E604">
        <v>30.742266999999998</v>
      </c>
      <c r="F604">
        <v>71.607941999999994</v>
      </c>
      <c r="G604">
        <v>3.4693879999999999</v>
      </c>
      <c r="H604">
        <v>0.72425200000000001</v>
      </c>
      <c r="I604">
        <v>12.018859000000001</v>
      </c>
      <c r="J604">
        <v>14.837078999999999</v>
      </c>
      <c r="K604">
        <v>7.55978969029848</v>
      </c>
      <c r="L604">
        <v>0</v>
      </c>
      <c r="M604">
        <v>8.9337027902000106</v>
      </c>
      <c r="N604">
        <v>52.803696430800002</v>
      </c>
      <c r="O604">
        <v>6.1463677808000003</v>
      </c>
      <c r="P604">
        <v>1.7123490036</v>
      </c>
      <c r="Q604">
        <v>38.486790289799998</v>
      </c>
      <c r="R604">
        <v>70.0384314195</v>
      </c>
      <c r="S604">
        <v>1039.8501124049999</v>
      </c>
    </row>
    <row r="605" spans="1:19" ht="15" x14ac:dyDescent="0.25">
      <c r="A605" t="s">
        <v>785</v>
      </c>
      <c r="B605">
        <v>3552.7063830000002</v>
      </c>
      <c r="C605">
        <v>1912.6277399999999</v>
      </c>
      <c r="D605">
        <v>2</v>
      </c>
      <c r="E605">
        <v>80.358963000000003</v>
      </c>
      <c r="F605">
        <v>426.42986200000001</v>
      </c>
      <c r="G605">
        <v>40.874954000000002</v>
      </c>
      <c r="H605">
        <v>3</v>
      </c>
      <c r="I605">
        <v>22.433188999999999</v>
      </c>
      <c r="J605">
        <v>52.280484999999999</v>
      </c>
      <c r="K605">
        <v>221.405072031457</v>
      </c>
      <c r="L605">
        <v>0.58120000000000005</v>
      </c>
      <c r="M605">
        <v>23.3523146478</v>
      </c>
      <c r="N605">
        <v>314.44938023879899</v>
      </c>
      <c r="O605">
        <v>72.4140685064</v>
      </c>
      <c r="P605">
        <v>7.0929000000000002</v>
      </c>
      <c r="Q605">
        <v>71.835557815800001</v>
      </c>
      <c r="R605">
        <v>246.79002944250001</v>
      </c>
      <c r="S605">
        <v>4510.6269056827596</v>
      </c>
    </row>
    <row r="606" spans="1:19" ht="15" x14ac:dyDescent="0.25">
      <c r="A606" t="s">
        <v>1492</v>
      </c>
      <c r="B606">
        <v>109.14594700000001</v>
      </c>
      <c r="C606">
        <v>55.410812</v>
      </c>
      <c r="D606">
        <v>0</v>
      </c>
      <c r="E606">
        <v>6.3351360000000003</v>
      </c>
      <c r="F606">
        <v>10.351350999999999</v>
      </c>
      <c r="G606">
        <v>0</v>
      </c>
      <c r="H606">
        <v>1</v>
      </c>
      <c r="I606">
        <v>1</v>
      </c>
      <c r="J606">
        <v>0</v>
      </c>
      <c r="K606">
        <v>5.9166680168652199</v>
      </c>
      <c r="L606">
        <v>0</v>
      </c>
      <c r="M606">
        <v>1.8409905216</v>
      </c>
      <c r="N606">
        <v>7.6330862273999998</v>
      </c>
      <c r="O606">
        <v>0</v>
      </c>
      <c r="P606">
        <v>2.3643000000000001</v>
      </c>
      <c r="Q606">
        <v>3.2021999999999999</v>
      </c>
      <c r="R606">
        <v>0</v>
      </c>
      <c r="S606">
        <v>130.10319176586501</v>
      </c>
    </row>
    <row r="607" spans="1:19" ht="15" x14ac:dyDescent="0.25">
      <c r="A607" t="s">
        <v>786</v>
      </c>
      <c r="B607">
        <v>2091.1726609999901</v>
      </c>
      <c r="C607">
        <v>2028.83370499999</v>
      </c>
      <c r="D607">
        <v>0</v>
      </c>
      <c r="E607">
        <v>91.429441999999995</v>
      </c>
      <c r="F607">
        <v>244.494169</v>
      </c>
      <c r="G607">
        <v>28.106601999999999</v>
      </c>
      <c r="H607">
        <v>2.2429670000000002</v>
      </c>
      <c r="I607">
        <v>5.3227539999999998</v>
      </c>
      <c r="J607">
        <v>25.915994000000001</v>
      </c>
      <c r="K607">
        <v>419.00430019778599</v>
      </c>
      <c r="L607">
        <v>0</v>
      </c>
      <c r="M607">
        <v>26.569395845199999</v>
      </c>
      <c r="N607">
        <v>180.29000022060001</v>
      </c>
      <c r="O607">
        <v>49.7936561032</v>
      </c>
      <c r="P607">
        <v>5.3030468781</v>
      </c>
      <c r="Q607">
        <v>17.044522858800001</v>
      </c>
      <c r="R607">
        <v>122.336449677</v>
      </c>
      <c r="S607">
        <v>2911.5140327806798</v>
      </c>
    </row>
    <row r="608" spans="1:19" ht="15" x14ac:dyDescent="0.25">
      <c r="A608" t="s">
        <v>787</v>
      </c>
      <c r="B608">
        <v>1025.7085649999999</v>
      </c>
      <c r="C608">
        <v>428.738722</v>
      </c>
      <c r="D608">
        <v>0</v>
      </c>
      <c r="E608">
        <v>26.732182000000002</v>
      </c>
      <c r="F608">
        <v>82.045913999999996</v>
      </c>
      <c r="G608">
        <v>15.223603000000001</v>
      </c>
      <c r="H608">
        <v>1</v>
      </c>
      <c r="I608">
        <v>12</v>
      </c>
      <c r="J608">
        <v>22.599032999999999</v>
      </c>
      <c r="K608">
        <v>39.6425756900042</v>
      </c>
      <c r="L608">
        <v>0</v>
      </c>
      <c r="M608">
        <v>7.7683720891999997</v>
      </c>
      <c r="N608">
        <v>60.500656983600102</v>
      </c>
      <c r="O608">
        <v>26.970135074800002</v>
      </c>
      <c r="P608">
        <v>2.3643000000000001</v>
      </c>
      <c r="Q608">
        <v>38.426400000000001</v>
      </c>
      <c r="R608">
        <v>106.67873527650001</v>
      </c>
      <c r="S608">
        <v>1308.0597401140999</v>
      </c>
    </row>
    <row r="609" spans="1:19" ht="15" x14ac:dyDescent="0.25">
      <c r="A609" t="s">
        <v>788</v>
      </c>
      <c r="B609">
        <v>719.48478</v>
      </c>
      <c r="C609">
        <v>179.190943</v>
      </c>
      <c r="D609">
        <v>0</v>
      </c>
      <c r="E609">
        <v>11</v>
      </c>
      <c r="F609">
        <v>73.166528</v>
      </c>
      <c r="G609">
        <v>3</v>
      </c>
      <c r="H609">
        <v>0</v>
      </c>
      <c r="I609">
        <v>5</v>
      </c>
      <c r="J609">
        <v>2</v>
      </c>
      <c r="K609">
        <v>9.3230685708773304</v>
      </c>
      <c r="L609">
        <v>0</v>
      </c>
      <c r="M609">
        <v>3.1966000000000001</v>
      </c>
      <c r="N609">
        <v>53.952997747200001</v>
      </c>
      <c r="O609">
        <v>5.3148</v>
      </c>
      <c r="P609">
        <v>0</v>
      </c>
      <c r="Q609">
        <v>16.010999999999999</v>
      </c>
      <c r="R609">
        <v>9.4410000000000007</v>
      </c>
      <c r="S609">
        <v>816.72424631807803</v>
      </c>
    </row>
    <row r="610" spans="1:19" ht="15" x14ac:dyDescent="0.25">
      <c r="A610" t="s">
        <v>789</v>
      </c>
      <c r="B610">
        <v>2624.7393529999799</v>
      </c>
      <c r="C610">
        <v>666.81700900000101</v>
      </c>
      <c r="D610">
        <v>107.048293</v>
      </c>
      <c r="E610">
        <v>20.526374000000001</v>
      </c>
      <c r="F610">
        <v>213.76898700000001</v>
      </c>
      <c r="G610">
        <v>9.3193040000000007</v>
      </c>
      <c r="H610">
        <v>4</v>
      </c>
      <c r="I610">
        <v>13.357267999999999</v>
      </c>
      <c r="J610">
        <v>37.076546999999998</v>
      </c>
      <c r="K610">
        <v>35.913784494633802</v>
      </c>
      <c r="L610">
        <v>31.108233945799999</v>
      </c>
      <c r="M610">
        <v>5.9649642843999997</v>
      </c>
      <c r="N610">
        <v>157.63325101379999</v>
      </c>
      <c r="O610">
        <v>16.510078966399998</v>
      </c>
      <c r="P610">
        <v>9.4572000000000003</v>
      </c>
      <c r="Q610">
        <v>42.772643589600001</v>
      </c>
      <c r="R610">
        <v>175.01984011350001</v>
      </c>
      <c r="S610">
        <v>3099.1193494081099</v>
      </c>
    </row>
    <row r="611" spans="1:19" ht="15" x14ac:dyDescent="0.25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</row>
    <row r="612" spans="1:19" x14ac:dyDescent="0.2">
      <c r="A612" s="119"/>
    </row>
    <row r="613" spans="1:19" x14ac:dyDescent="0.2">
      <c r="A613" s="1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zoomScaleNormal="100" workbookViewId="0">
      <selection activeCell="E10" sqref="E10"/>
    </sheetView>
  </sheetViews>
  <sheetFormatPr defaultRowHeight="15" x14ac:dyDescent="0.25"/>
  <cols>
    <col min="1" max="1" width="11.42578125" customWidth="1"/>
    <col min="2" max="2" width="10.42578125" customWidth="1"/>
    <col min="3" max="3" width="13.85546875" bestFit="1" customWidth="1"/>
    <col min="4" max="4" width="12.85546875" bestFit="1" customWidth="1"/>
    <col min="5" max="5" width="10.42578125" customWidth="1"/>
    <col min="6" max="6" width="12.140625" customWidth="1"/>
    <col min="7" max="12" width="10.42578125" customWidth="1"/>
  </cols>
  <sheetData>
    <row r="1" spans="1:12" x14ac:dyDescent="0.25">
      <c r="A1" s="95" t="s">
        <v>1452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5" customHeight="1" x14ac:dyDescent="0.25">
      <c r="A2" s="164" t="s">
        <v>1453</v>
      </c>
      <c r="B2" s="164"/>
      <c r="C2" s="164"/>
      <c r="D2" s="164"/>
      <c r="E2" s="164"/>
      <c r="F2" s="164"/>
      <c r="G2" s="164"/>
      <c r="H2" s="164"/>
      <c r="I2" s="164"/>
      <c r="J2" s="97"/>
      <c r="K2" s="96"/>
      <c r="L2" s="96"/>
    </row>
    <row r="3" spans="1:12" x14ac:dyDescent="0.25">
      <c r="A3" s="164"/>
      <c r="B3" s="164"/>
      <c r="C3" s="164"/>
      <c r="D3" s="164"/>
      <c r="E3" s="164"/>
      <c r="F3" s="164"/>
      <c r="G3" s="164"/>
      <c r="H3" s="164"/>
      <c r="I3" s="164"/>
      <c r="J3" s="97"/>
      <c r="K3" s="96"/>
      <c r="L3" s="96"/>
    </row>
    <row r="4" spans="1:12" ht="15" customHeight="1" x14ac:dyDescent="0.25">
      <c r="A4" s="165" t="s">
        <v>1454</v>
      </c>
      <c r="B4" s="165"/>
      <c r="C4" s="165"/>
      <c r="D4" s="165"/>
      <c r="E4" s="165"/>
      <c r="F4" s="165"/>
      <c r="G4" s="165"/>
      <c r="H4" s="165"/>
      <c r="I4" s="165"/>
      <c r="J4" s="98"/>
      <c r="K4" s="99"/>
      <c r="L4" s="99"/>
    </row>
    <row r="5" spans="1:12" ht="26.25" customHeight="1" x14ac:dyDescent="0.25">
      <c r="A5" s="165"/>
      <c r="B5" s="165"/>
      <c r="C5" s="165"/>
      <c r="D5" s="165"/>
      <c r="E5" s="165"/>
      <c r="F5" s="165"/>
      <c r="G5" s="165"/>
      <c r="H5" s="165"/>
      <c r="I5" s="165"/>
      <c r="J5" s="98"/>
      <c r="K5" s="99"/>
      <c r="L5" s="99"/>
    </row>
    <row r="6" spans="1:12" x14ac:dyDescent="0.25">
      <c r="A6" s="100" t="s">
        <v>1455</v>
      </c>
      <c r="B6" s="100"/>
      <c r="C6" s="100"/>
      <c r="D6" s="100"/>
      <c r="E6" s="100"/>
      <c r="F6" s="100"/>
      <c r="G6" s="100"/>
      <c r="H6" s="100"/>
      <c r="I6" s="100"/>
      <c r="J6" s="100"/>
      <c r="K6" s="99"/>
      <c r="L6" s="99"/>
    </row>
    <row r="7" spans="1:12" ht="11.25" customHeight="1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99"/>
      <c r="L7" s="99"/>
    </row>
    <row r="8" spans="1:12" ht="11.25" customHeight="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96"/>
      <c r="L8" s="96"/>
    </row>
    <row r="9" spans="1:12" ht="45" x14ac:dyDescent="0.25">
      <c r="A9" s="102" t="s">
        <v>1456</v>
      </c>
      <c r="B9" s="103" t="s">
        <v>1559</v>
      </c>
      <c r="C9" s="103" t="s">
        <v>1457</v>
      </c>
      <c r="D9" s="103" t="s">
        <v>1458</v>
      </c>
      <c r="E9" s="104" t="s">
        <v>1560</v>
      </c>
      <c r="F9" s="104" t="s">
        <v>1459</v>
      </c>
      <c r="G9" s="105"/>
      <c r="H9" s="99"/>
      <c r="I9" s="99"/>
      <c r="J9" s="99"/>
      <c r="K9" s="96"/>
      <c r="L9" s="96"/>
    </row>
    <row r="10" spans="1:12" ht="13.5" customHeight="1" x14ac:dyDescent="0.25">
      <c r="A10" s="142" t="str">
        <f>IF('FY2021 Report'!D5&lt;&gt;0,'FY2021 Report'!D4,"")</f>
        <v/>
      </c>
      <c r="B10" s="143" t="str">
        <f>IF('FY2021 Report'!D$5&lt;&gt;0,VLOOKUP('FY2021 Report'!D$4,EPP!A2:AL611,2,FALSE),"")</f>
        <v/>
      </c>
      <c r="C10" s="143" t="str">
        <f>IF('FY2021 Report'!D$5&lt;&gt;0,VLOOKUP('FY2021 Report'!D$4,components!B$3:AU$611,46,FALSE),"")</f>
        <v/>
      </c>
      <c r="D10" s="143" t="str">
        <f>IF('FY2021 Report'!D$5&lt;&gt;0,VLOOKUP('FY2021 Report'!D$4,components!B$3:AU$611,18,FALSE),"")</f>
        <v/>
      </c>
      <c r="E10" s="143" t="str">
        <f>IF('FY2021 Report'!D$5&lt;&gt;0,VLOOKUP('FY2021 Report'!D$4,EPP!A2:AO611,19,FALSE),"")</f>
        <v/>
      </c>
      <c r="F10" s="143" t="str">
        <f>IF('FY2021 Report'!D$5&lt;&gt;0,VLOOKUP('FY2021 Report'!D$4,components!B$3:AU$611,24,FALSE),"")</f>
        <v/>
      </c>
      <c r="G10" s="106"/>
      <c r="H10" s="106"/>
      <c r="I10" s="99"/>
      <c r="J10" s="99"/>
      <c r="K10" s="96"/>
      <c r="L10" s="96"/>
    </row>
    <row r="11" spans="1:12" ht="10.5" customHeight="1" x14ac:dyDescent="0.25">
      <c r="A11" s="107"/>
      <c r="B11" s="108"/>
      <c r="C11" s="109"/>
      <c r="D11" s="110"/>
      <c r="E11" s="108"/>
      <c r="F11" s="110"/>
      <c r="G11" s="99"/>
      <c r="H11" s="99"/>
      <c r="I11" s="99"/>
      <c r="J11" s="99"/>
      <c r="K11" s="96"/>
      <c r="L11" s="96"/>
    </row>
    <row r="12" spans="1:12" ht="10.5" customHeight="1" x14ac:dyDescent="0.2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6"/>
      <c r="L12" s="96"/>
    </row>
    <row r="13" spans="1:12" ht="13.5" customHeight="1" x14ac:dyDescent="0.25">
      <c r="A13" s="137" t="s">
        <v>1460</v>
      </c>
      <c r="B13" s="138"/>
      <c r="C13" s="139"/>
      <c r="D13" s="141"/>
      <c r="E13" s="166" t="s">
        <v>1461</v>
      </c>
      <c r="F13" s="166"/>
      <c r="G13" s="166"/>
      <c r="H13" s="96"/>
      <c r="L13" s="112"/>
    </row>
    <row r="14" spans="1:12" ht="13.5" customHeight="1" x14ac:dyDescent="0.25">
      <c r="A14" s="140">
        <v>1</v>
      </c>
      <c r="B14" s="170">
        <v>2</v>
      </c>
      <c r="C14" s="171"/>
      <c r="E14" s="111">
        <v>3</v>
      </c>
      <c r="F14" s="111">
        <v>4</v>
      </c>
      <c r="G14" s="111">
        <v>5</v>
      </c>
    </row>
    <row r="15" spans="1:12" ht="81.75" customHeight="1" x14ac:dyDescent="0.25">
      <c r="A15" s="113" t="s">
        <v>1462</v>
      </c>
      <c r="B15" s="172" t="s">
        <v>1512</v>
      </c>
      <c r="C15" s="173"/>
      <c r="E15" s="114" t="s">
        <v>1463</v>
      </c>
      <c r="F15" s="114" t="s">
        <v>1464</v>
      </c>
      <c r="G15" s="113" t="s">
        <v>1465</v>
      </c>
    </row>
    <row r="16" spans="1:12" ht="13.5" customHeight="1" x14ac:dyDescent="0.25">
      <c r="A16" s="143" t="str">
        <f>IF('FY2021 Report'!D$5&lt;&gt;0,VLOOKUP('FY2021 Report'!D$4,EPP!A2:AL611,3,FALSE),"")</f>
        <v/>
      </c>
      <c r="B16" s="174" t="str">
        <f>IF('FY2021 Report'!D$5&lt;&gt;0,VLOOKUP('FY2021 Report'!D$4,EPP!A2:AL611,11,FALSE),"")</f>
        <v/>
      </c>
      <c r="C16" s="175" t="str">
        <f>IF('FY2021 Report'!F$5&lt;&gt;0,VLOOKUP('FY2021 Report'!E$4,EPP!#REF!,2,FALSE),"")</f>
        <v/>
      </c>
      <c r="D16" s="144"/>
      <c r="E16" s="145" t="str">
        <f>IF('FY2021 Report'!D$5&lt;&gt;0,VLOOKUP('FY2021 Report'!D$4,EPP!A2:AL611,4,FALSE),"")</f>
        <v/>
      </c>
      <c r="F16" s="146" t="str">
        <f>IF('FY2021 Report'!D$5&lt;&gt;0,VLOOKUP('FY2021 Report'!D$4,EPP!A2:AL611,5,FALSE),"")</f>
        <v/>
      </c>
      <c r="G16" s="146" t="str">
        <f>IF('FY2021 Report'!D$5&lt;&gt;0,VLOOKUP('FY2021 Report'!D$4,EPP!A2:AL611,12,FALSE),"")</f>
        <v/>
      </c>
    </row>
    <row r="17" spans="1:12" ht="11.25" customHeight="1" x14ac:dyDescent="0.25">
      <c r="A17" s="108"/>
      <c r="B17" s="108"/>
      <c r="C17" s="108"/>
      <c r="D17" s="115"/>
      <c r="E17" s="108"/>
      <c r="F17" s="108"/>
      <c r="G17" s="108"/>
      <c r="H17" s="96"/>
      <c r="I17" s="108"/>
      <c r="J17" s="115"/>
      <c r="K17" s="108"/>
      <c r="L17" s="108"/>
    </row>
    <row r="18" spans="1:12" ht="11.2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 ht="13.5" customHeight="1" x14ac:dyDescent="0.25">
      <c r="A19" s="167" t="s">
        <v>1466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9"/>
    </row>
    <row r="20" spans="1:12" ht="13.5" customHeight="1" x14ac:dyDescent="0.25">
      <c r="A20" s="116">
        <v>6</v>
      </c>
      <c r="B20" s="117">
        <v>7</v>
      </c>
      <c r="C20" s="117">
        <v>8</v>
      </c>
      <c r="D20" s="117">
        <v>9</v>
      </c>
      <c r="E20" s="117">
        <v>10</v>
      </c>
      <c r="F20" s="117">
        <v>11</v>
      </c>
      <c r="G20" s="117">
        <v>12</v>
      </c>
      <c r="H20" s="117">
        <v>13</v>
      </c>
      <c r="I20" s="117">
        <v>14</v>
      </c>
      <c r="J20" s="117">
        <v>15</v>
      </c>
      <c r="K20" s="117">
        <v>16</v>
      </c>
      <c r="L20" s="118">
        <v>17</v>
      </c>
    </row>
    <row r="21" spans="1:12" ht="69" customHeight="1" x14ac:dyDescent="0.25">
      <c r="A21" s="114" t="s">
        <v>1467</v>
      </c>
      <c r="B21" s="113" t="s">
        <v>1468</v>
      </c>
      <c r="C21" s="114" t="s">
        <v>1469</v>
      </c>
      <c r="D21" s="113" t="s">
        <v>1470</v>
      </c>
      <c r="E21" s="114" t="s">
        <v>1471</v>
      </c>
      <c r="F21" s="113" t="s">
        <v>1472</v>
      </c>
      <c r="G21" s="114" t="s">
        <v>1473</v>
      </c>
      <c r="H21" s="113" t="s">
        <v>1474</v>
      </c>
      <c r="I21" s="114" t="s">
        <v>1475</v>
      </c>
      <c r="J21" s="113" t="s">
        <v>1476</v>
      </c>
      <c r="K21" s="114" t="s">
        <v>1477</v>
      </c>
      <c r="L21" s="113" t="s">
        <v>1478</v>
      </c>
    </row>
    <row r="22" spans="1:12" ht="12.75" customHeight="1" x14ac:dyDescent="0.25">
      <c r="A22" s="143" t="str">
        <f>IF('FY2021 Report'!D$5&lt;&gt;0,VLOOKUP('FY2021 Report'!D$4,EPP!A2:AL611,5,FALSE),"")</f>
        <v/>
      </c>
      <c r="B22" s="143" t="str">
        <f>IF('FY2021 Report'!D$5&lt;&gt;0,VLOOKUP('FY2021 Report'!D$4,EPP!A2:AL611,13,FALSE),"")</f>
        <v/>
      </c>
      <c r="C22" s="143" t="str">
        <f>IF('FY2021 Report'!D$5&lt;&gt;0,VLOOKUP('FY2021 Report'!D$4,EPP!A2:AL611,6,FALSE),"")</f>
        <v/>
      </c>
      <c r="D22" s="143" t="str">
        <f>IF('FY2021 Report'!D$5&lt;&gt;0,VLOOKUP('FY2021 Report'!D$4,EPP!A2:AL611,14,FALSE),"")</f>
        <v/>
      </c>
      <c r="E22" s="143" t="str">
        <f>IF('FY2021 Report'!D$5&lt;&gt;0,VLOOKUP('FY2021 Report'!D$4,EPP!A2:AL611,7,FALSE),"")</f>
        <v/>
      </c>
      <c r="F22" s="143" t="str">
        <f>IF('FY2021 Report'!D$5&lt;&gt;0,VLOOKUP('FY2021 Report'!D$4,EPP!A2:AL611,15,FALSE),"")</f>
        <v/>
      </c>
      <c r="G22" s="143" t="str">
        <f>IF('FY2021 Report'!D$5&lt;&gt;0,VLOOKUP('FY2021 Report'!D$4,EPP!A2:AL611,8,FALSE),"")</f>
        <v/>
      </c>
      <c r="H22" s="143" t="str">
        <f>IF('FY2021 Report'!D$5&lt;&gt;0,VLOOKUP('FY2021 Report'!D$4,EPP!A2:AL611,16,FALSE),"")</f>
        <v/>
      </c>
      <c r="I22" s="143" t="str">
        <f>IF('FY2021 Report'!D$5&lt;&gt;0,VLOOKUP('FY2021 Report'!D$4,EPP!A2:AL611,9,FALSE),"")</f>
        <v/>
      </c>
      <c r="J22" s="143" t="str">
        <f>IF('FY2021 Report'!D$5&lt;&gt;0,VLOOKUP('FY2021 Report'!D$4,EPP!A2:AL611,17,FALSE),"")</f>
        <v/>
      </c>
      <c r="K22" s="143" t="str">
        <f>IF('FY2021 Report'!D$5&lt;&gt;0,VLOOKUP('FY2021 Report'!D$4,EPP!A2:AL611,10,FALSE),"")</f>
        <v/>
      </c>
      <c r="L22" s="143" t="str">
        <f>IF('FY2021 Report'!D$5&lt;&gt;0,VLOOKUP('FY2021 Report'!D$4,EPP!A2:AL611,18,FALSE),"")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FY2021 Report</vt:lpstr>
      <vt:lpstr>Data Information</vt:lpstr>
      <vt:lpstr>components</vt:lpstr>
      <vt:lpstr>counties</vt:lpstr>
      <vt:lpstr>sim_dist</vt:lpstr>
      <vt:lpstr>state</vt:lpstr>
      <vt:lpstr>EPP</vt:lpstr>
      <vt:lpstr>Expenditure Equivalent Pupil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'FY2021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2022-01-06T16:03:12Z</dcterms:modified>
</cp:coreProperties>
</file>