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10127306\Desktop\"/>
    </mc:Choice>
  </mc:AlternateContent>
  <xr:revisionPtr revIDLastSave="0" documentId="13_ncr:1_{69336F9C-EB1A-4439-92EA-773D9AAF87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stricts" sheetId="10" r:id="rId1"/>
    <sheet name="JVSD" sheetId="11" r:id="rId2"/>
    <sheet name="Typology" sheetId="13" r:id="rId3"/>
    <sheet name="County" sheetId="14" r:id="rId4"/>
    <sheet name="Trend" sheetId="15" r:id="rId5"/>
    <sheet name="Master" sheetId="9" r:id="rId6"/>
  </sheets>
  <definedNames>
    <definedName name="_xlnm._FilterDatabase" localSheetId="3" hidden="1">County!$A$2:$B$90</definedName>
    <definedName name="_xlnm._FilterDatabase" localSheetId="0" hidden="1">Districts!$A$1:$AC$607</definedName>
    <definedName name="_xlnm._FilterDatabase" localSheetId="1" hidden="1">JVSD!$A$1:$Y$50</definedName>
    <definedName name="_xlnm._FilterDatabase" localSheetId="5" hidden="1">Master!$A$1:$AD$661</definedName>
    <definedName name="_xlnm._FilterDatabase" localSheetId="4" hidden="1">Trend!$A$1:$H$607</definedName>
    <definedName name="_FY13">#REF!</definedName>
    <definedName name="_FY14">#REF!</definedName>
    <definedName name="_FY15">#REF!</definedName>
    <definedName name="_FY16">#REF!</definedName>
    <definedName name="_FY17">#REF!</definedName>
    <definedName name="_FY18">#REF!</definedName>
    <definedName name="_FY19">#REF!</definedName>
    <definedName name="_FY20">#REF!</definedName>
    <definedName name="County">Districts!$C$2:$C$607</definedName>
    <definedName name="DFA">Districts!$AB$2:$AB$607</definedName>
    <definedName name="Master">Master!$A$2:$AZ$661</definedName>
    <definedName name="Typology">Districts!$AC$2:$AC$607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" i="11" l="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2" i="11"/>
  <c r="Y52" i="11"/>
  <c r="D3" i="15"/>
  <c r="E3" i="15"/>
  <c r="F3" i="15"/>
  <c r="G3" i="15"/>
  <c r="D4" i="15"/>
  <c r="E4" i="15"/>
  <c r="F4" i="15"/>
  <c r="G4" i="15"/>
  <c r="D5" i="15"/>
  <c r="E5" i="15"/>
  <c r="F5" i="15"/>
  <c r="G5" i="15"/>
  <c r="D6" i="15"/>
  <c r="E6" i="15"/>
  <c r="F6" i="15"/>
  <c r="G6" i="15"/>
  <c r="D7" i="15"/>
  <c r="E7" i="15"/>
  <c r="F7" i="15"/>
  <c r="G7" i="15"/>
  <c r="D8" i="15"/>
  <c r="E8" i="15"/>
  <c r="F8" i="15"/>
  <c r="G8" i="15"/>
  <c r="D9" i="15"/>
  <c r="E9" i="15"/>
  <c r="F9" i="15"/>
  <c r="G9" i="15"/>
  <c r="D10" i="15"/>
  <c r="E10" i="15"/>
  <c r="F10" i="15"/>
  <c r="G10" i="15"/>
  <c r="D11" i="15"/>
  <c r="E11" i="15"/>
  <c r="F11" i="15"/>
  <c r="G11" i="15"/>
  <c r="D12" i="15"/>
  <c r="E12" i="15"/>
  <c r="F12" i="15"/>
  <c r="G12" i="15"/>
  <c r="D13" i="15"/>
  <c r="E13" i="15"/>
  <c r="F13" i="15"/>
  <c r="G13" i="15"/>
  <c r="D14" i="15"/>
  <c r="E14" i="15"/>
  <c r="F14" i="15"/>
  <c r="G14" i="15"/>
  <c r="D15" i="15"/>
  <c r="E15" i="15"/>
  <c r="F15" i="15"/>
  <c r="G15" i="15"/>
  <c r="D16" i="15"/>
  <c r="E16" i="15"/>
  <c r="F16" i="15"/>
  <c r="G16" i="15"/>
  <c r="D17" i="15"/>
  <c r="E17" i="15"/>
  <c r="F17" i="15"/>
  <c r="G17" i="15"/>
  <c r="D18" i="15"/>
  <c r="E18" i="15"/>
  <c r="F18" i="15"/>
  <c r="G18" i="15"/>
  <c r="D19" i="15"/>
  <c r="E19" i="15"/>
  <c r="F19" i="15"/>
  <c r="G19" i="15"/>
  <c r="D20" i="15"/>
  <c r="E20" i="15"/>
  <c r="F20" i="15"/>
  <c r="G20" i="15"/>
  <c r="D21" i="15"/>
  <c r="E21" i="15"/>
  <c r="F21" i="15"/>
  <c r="G21" i="15"/>
  <c r="D22" i="15"/>
  <c r="E22" i="15"/>
  <c r="F22" i="15"/>
  <c r="G22" i="15"/>
  <c r="D23" i="15"/>
  <c r="E23" i="15"/>
  <c r="F23" i="15"/>
  <c r="G23" i="15"/>
  <c r="D24" i="15"/>
  <c r="E24" i="15"/>
  <c r="F24" i="15"/>
  <c r="G24" i="15"/>
  <c r="D25" i="15"/>
  <c r="E25" i="15"/>
  <c r="F25" i="15"/>
  <c r="G25" i="15"/>
  <c r="D26" i="15"/>
  <c r="E26" i="15"/>
  <c r="F26" i="15"/>
  <c r="G26" i="15"/>
  <c r="D27" i="15"/>
  <c r="E27" i="15"/>
  <c r="F27" i="15"/>
  <c r="G27" i="15"/>
  <c r="D28" i="15"/>
  <c r="E28" i="15"/>
  <c r="F28" i="15"/>
  <c r="G28" i="15"/>
  <c r="D29" i="15"/>
  <c r="E29" i="15"/>
  <c r="F29" i="15"/>
  <c r="G29" i="15"/>
  <c r="D30" i="15"/>
  <c r="E30" i="15"/>
  <c r="F30" i="15"/>
  <c r="G30" i="15"/>
  <c r="D31" i="15"/>
  <c r="E31" i="15"/>
  <c r="F31" i="15"/>
  <c r="G31" i="15"/>
  <c r="D32" i="15"/>
  <c r="E32" i="15"/>
  <c r="F32" i="15"/>
  <c r="G32" i="15"/>
  <c r="D33" i="15"/>
  <c r="E33" i="15"/>
  <c r="F33" i="15"/>
  <c r="G33" i="15"/>
  <c r="D34" i="15"/>
  <c r="E34" i="15"/>
  <c r="F34" i="15"/>
  <c r="G34" i="15"/>
  <c r="D35" i="15"/>
  <c r="E35" i="15"/>
  <c r="F35" i="15"/>
  <c r="G35" i="15"/>
  <c r="D36" i="15"/>
  <c r="E36" i="15"/>
  <c r="F36" i="15"/>
  <c r="G36" i="15"/>
  <c r="D37" i="15"/>
  <c r="E37" i="15"/>
  <c r="F37" i="15"/>
  <c r="G37" i="15"/>
  <c r="D38" i="15"/>
  <c r="E38" i="15"/>
  <c r="F38" i="15"/>
  <c r="G38" i="15"/>
  <c r="D39" i="15"/>
  <c r="E39" i="15"/>
  <c r="F39" i="15"/>
  <c r="G39" i="15"/>
  <c r="D40" i="15"/>
  <c r="E40" i="15"/>
  <c r="F40" i="15"/>
  <c r="G40" i="15"/>
  <c r="D41" i="15"/>
  <c r="E41" i="15"/>
  <c r="F41" i="15"/>
  <c r="G41" i="15"/>
  <c r="D42" i="15"/>
  <c r="E42" i="15"/>
  <c r="F42" i="15"/>
  <c r="G42" i="15"/>
  <c r="D43" i="15"/>
  <c r="E43" i="15"/>
  <c r="F43" i="15"/>
  <c r="G43" i="15"/>
  <c r="D44" i="15"/>
  <c r="E44" i="15"/>
  <c r="F44" i="15"/>
  <c r="G44" i="15"/>
  <c r="D45" i="15"/>
  <c r="E45" i="15"/>
  <c r="F45" i="15"/>
  <c r="G45" i="15"/>
  <c r="D46" i="15"/>
  <c r="E46" i="15"/>
  <c r="F46" i="15"/>
  <c r="G46" i="15"/>
  <c r="D47" i="15"/>
  <c r="E47" i="15"/>
  <c r="F47" i="15"/>
  <c r="G47" i="15"/>
  <c r="D48" i="15"/>
  <c r="E48" i="15"/>
  <c r="F48" i="15"/>
  <c r="G48" i="15"/>
  <c r="D49" i="15"/>
  <c r="E49" i="15"/>
  <c r="F49" i="15"/>
  <c r="G49" i="15"/>
  <c r="D50" i="15"/>
  <c r="E50" i="15"/>
  <c r="F50" i="15"/>
  <c r="G50" i="15"/>
  <c r="D51" i="15"/>
  <c r="E51" i="15"/>
  <c r="F51" i="15"/>
  <c r="G51" i="15"/>
  <c r="D52" i="15"/>
  <c r="E52" i="15"/>
  <c r="F52" i="15"/>
  <c r="G52" i="15"/>
  <c r="D53" i="15"/>
  <c r="E53" i="15"/>
  <c r="F53" i="15"/>
  <c r="G53" i="15"/>
  <c r="D54" i="15"/>
  <c r="E54" i="15"/>
  <c r="F54" i="15"/>
  <c r="G54" i="15"/>
  <c r="D55" i="15"/>
  <c r="E55" i="15"/>
  <c r="F55" i="15"/>
  <c r="G55" i="15"/>
  <c r="D56" i="15"/>
  <c r="E56" i="15"/>
  <c r="F56" i="15"/>
  <c r="G56" i="15"/>
  <c r="D57" i="15"/>
  <c r="E57" i="15"/>
  <c r="F57" i="15"/>
  <c r="G57" i="15"/>
  <c r="D58" i="15"/>
  <c r="E58" i="15"/>
  <c r="F58" i="15"/>
  <c r="G58" i="15"/>
  <c r="D59" i="15"/>
  <c r="E59" i="15"/>
  <c r="F59" i="15"/>
  <c r="G59" i="15"/>
  <c r="D60" i="15"/>
  <c r="E60" i="15"/>
  <c r="F60" i="15"/>
  <c r="G60" i="15"/>
  <c r="D61" i="15"/>
  <c r="E61" i="15"/>
  <c r="F61" i="15"/>
  <c r="G61" i="15"/>
  <c r="D62" i="15"/>
  <c r="E62" i="15"/>
  <c r="F62" i="15"/>
  <c r="G62" i="15"/>
  <c r="D63" i="15"/>
  <c r="E63" i="15"/>
  <c r="F63" i="15"/>
  <c r="G63" i="15"/>
  <c r="D64" i="15"/>
  <c r="E64" i="15"/>
  <c r="F64" i="15"/>
  <c r="G64" i="15"/>
  <c r="D65" i="15"/>
  <c r="E65" i="15"/>
  <c r="F65" i="15"/>
  <c r="G65" i="15"/>
  <c r="D66" i="15"/>
  <c r="E66" i="15"/>
  <c r="F66" i="15"/>
  <c r="G66" i="15"/>
  <c r="D67" i="15"/>
  <c r="E67" i="15"/>
  <c r="F67" i="15"/>
  <c r="G67" i="15"/>
  <c r="D68" i="15"/>
  <c r="E68" i="15"/>
  <c r="F68" i="15"/>
  <c r="G68" i="15"/>
  <c r="D69" i="15"/>
  <c r="E69" i="15"/>
  <c r="F69" i="15"/>
  <c r="G69" i="15"/>
  <c r="D70" i="15"/>
  <c r="E70" i="15"/>
  <c r="F70" i="15"/>
  <c r="G70" i="15"/>
  <c r="D71" i="15"/>
  <c r="E71" i="15"/>
  <c r="F71" i="15"/>
  <c r="G71" i="15"/>
  <c r="D72" i="15"/>
  <c r="E72" i="15"/>
  <c r="F72" i="15"/>
  <c r="G72" i="15"/>
  <c r="D73" i="15"/>
  <c r="E73" i="15"/>
  <c r="F73" i="15"/>
  <c r="G73" i="15"/>
  <c r="D74" i="15"/>
  <c r="E74" i="15"/>
  <c r="F74" i="15"/>
  <c r="G74" i="15"/>
  <c r="D75" i="15"/>
  <c r="E75" i="15"/>
  <c r="F75" i="15"/>
  <c r="G75" i="15"/>
  <c r="D76" i="15"/>
  <c r="E76" i="15"/>
  <c r="F76" i="15"/>
  <c r="G76" i="15"/>
  <c r="D77" i="15"/>
  <c r="E77" i="15"/>
  <c r="F77" i="15"/>
  <c r="G77" i="15"/>
  <c r="D78" i="15"/>
  <c r="E78" i="15"/>
  <c r="F78" i="15"/>
  <c r="G78" i="15"/>
  <c r="D79" i="15"/>
  <c r="E79" i="15"/>
  <c r="F79" i="15"/>
  <c r="G79" i="15"/>
  <c r="D80" i="15"/>
  <c r="E80" i="15"/>
  <c r="F80" i="15"/>
  <c r="G80" i="15"/>
  <c r="D81" i="15"/>
  <c r="E81" i="15"/>
  <c r="F81" i="15"/>
  <c r="G81" i="15"/>
  <c r="D82" i="15"/>
  <c r="E82" i="15"/>
  <c r="F82" i="15"/>
  <c r="G82" i="15"/>
  <c r="D83" i="15"/>
  <c r="E83" i="15"/>
  <c r="F83" i="15"/>
  <c r="G83" i="15"/>
  <c r="D84" i="15"/>
  <c r="E84" i="15"/>
  <c r="F84" i="15"/>
  <c r="G84" i="15"/>
  <c r="D85" i="15"/>
  <c r="E85" i="15"/>
  <c r="F85" i="15"/>
  <c r="G85" i="15"/>
  <c r="D86" i="15"/>
  <c r="E86" i="15"/>
  <c r="F86" i="15"/>
  <c r="G86" i="15"/>
  <c r="D87" i="15"/>
  <c r="E87" i="15"/>
  <c r="F87" i="15"/>
  <c r="G87" i="15"/>
  <c r="D88" i="15"/>
  <c r="E88" i="15"/>
  <c r="F88" i="15"/>
  <c r="G88" i="15"/>
  <c r="D89" i="15"/>
  <c r="E89" i="15"/>
  <c r="F89" i="15"/>
  <c r="G89" i="15"/>
  <c r="D90" i="15"/>
  <c r="E90" i="15"/>
  <c r="F90" i="15"/>
  <c r="G90" i="15"/>
  <c r="D91" i="15"/>
  <c r="E91" i="15"/>
  <c r="F91" i="15"/>
  <c r="G91" i="15"/>
  <c r="D92" i="15"/>
  <c r="E92" i="15"/>
  <c r="F92" i="15"/>
  <c r="G92" i="15"/>
  <c r="D93" i="15"/>
  <c r="E93" i="15"/>
  <c r="F93" i="15"/>
  <c r="G93" i="15"/>
  <c r="D94" i="15"/>
  <c r="E94" i="15"/>
  <c r="F94" i="15"/>
  <c r="G94" i="15"/>
  <c r="D95" i="15"/>
  <c r="E95" i="15"/>
  <c r="F95" i="15"/>
  <c r="G95" i="15"/>
  <c r="D96" i="15"/>
  <c r="E96" i="15"/>
  <c r="F96" i="15"/>
  <c r="G96" i="15"/>
  <c r="D97" i="15"/>
  <c r="E97" i="15"/>
  <c r="F97" i="15"/>
  <c r="G97" i="15"/>
  <c r="D98" i="15"/>
  <c r="E98" i="15"/>
  <c r="F98" i="15"/>
  <c r="G98" i="15"/>
  <c r="D99" i="15"/>
  <c r="E99" i="15"/>
  <c r="F99" i="15"/>
  <c r="G99" i="15"/>
  <c r="D100" i="15"/>
  <c r="E100" i="15"/>
  <c r="F100" i="15"/>
  <c r="G100" i="15"/>
  <c r="D101" i="15"/>
  <c r="E101" i="15"/>
  <c r="F101" i="15"/>
  <c r="G101" i="15"/>
  <c r="D102" i="15"/>
  <c r="E102" i="15"/>
  <c r="F102" i="15"/>
  <c r="G102" i="15"/>
  <c r="D103" i="15"/>
  <c r="E103" i="15"/>
  <c r="F103" i="15"/>
  <c r="G103" i="15"/>
  <c r="D104" i="15"/>
  <c r="E104" i="15"/>
  <c r="F104" i="15"/>
  <c r="G104" i="15"/>
  <c r="D105" i="15"/>
  <c r="E105" i="15"/>
  <c r="F105" i="15"/>
  <c r="G105" i="15"/>
  <c r="D106" i="15"/>
  <c r="E106" i="15"/>
  <c r="F106" i="15"/>
  <c r="G106" i="15"/>
  <c r="D107" i="15"/>
  <c r="E107" i="15"/>
  <c r="F107" i="15"/>
  <c r="G107" i="15"/>
  <c r="D108" i="15"/>
  <c r="E108" i="15"/>
  <c r="F108" i="15"/>
  <c r="G108" i="15"/>
  <c r="D109" i="15"/>
  <c r="E109" i="15"/>
  <c r="F109" i="15"/>
  <c r="G109" i="15"/>
  <c r="D110" i="15"/>
  <c r="E110" i="15"/>
  <c r="F110" i="15"/>
  <c r="G110" i="15"/>
  <c r="D111" i="15"/>
  <c r="E111" i="15"/>
  <c r="F111" i="15"/>
  <c r="G111" i="15"/>
  <c r="D112" i="15"/>
  <c r="E112" i="15"/>
  <c r="F112" i="15"/>
  <c r="G112" i="15"/>
  <c r="D113" i="15"/>
  <c r="E113" i="15"/>
  <c r="F113" i="15"/>
  <c r="G113" i="15"/>
  <c r="D114" i="15"/>
  <c r="E114" i="15"/>
  <c r="F114" i="15"/>
  <c r="G114" i="15"/>
  <c r="D115" i="15"/>
  <c r="E115" i="15"/>
  <c r="F115" i="15"/>
  <c r="G115" i="15"/>
  <c r="D116" i="15"/>
  <c r="E116" i="15"/>
  <c r="F116" i="15"/>
  <c r="G116" i="15"/>
  <c r="D117" i="15"/>
  <c r="E117" i="15"/>
  <c r="F117" i="15"/>
  <c r="G117" i="15"/>
  <c r="D118" i="15"/>
  <c r="E118" i="15"/>
  <c r="F118" i="15"/>
  <c r="G118" i="15"/>
  <c r="D119" i="15"/>
  <c r="E119" i="15"/>
  <c r="F119" i="15"/>
  <c r="G119" i="15"/>
  <c r="D120" i="15"/>
  <c r="E120" i="15"/>
  <c r="F120" i="15"/>
  <c r="G120" i="15"/>
  <c r="D121" i="15"/>
  <c r="E121" i="15"/>
  <c r="F121" i="15"/>
  <c r="G121" i="15"/>
  <c r="D122" i="15"/>
  <c r="E122" i="15"/>
  <c r="F122" i="15"/>
  <c r="G122" i="15"/>
  <c r="D123" i="15"/>
  <c r="E123" i="15"/>
  <c r="F123" i="15"/>
  <c r="G123" i="15"/>
  <c r="D124" i="15"/>
  <c r="E124" i="15"/>
  <c r="F124" i="15"/>
  <c r="G124" i="15"/>
  <c r="D125" i="15"/>
  <c r="E125" i="15"/>
  <c r="F125" i="15"/>
  <c r="G125" i="15"/>
  <c r="D126" i="15"/>
  <c r="E126" i="15"/>
  <c r="F126" i="15"/>
  <c r="G126" i="15"/>
  <c r="D127" i="15"/>
  <c r="E127" i="15"/>
  <c r="F127" i="15"/>
  <c r="G127" i="15"/>
  <c r="D128" i="15"/>
  <c r="E128" i="15"/>
  <c r="F128" i="15"/>
  <c r="G128" i="15"/>
  <c r="D129" i="15"/>
  <c r="E129" i="15"/>
  <c r="F129" i="15"/>
  <c r="G129" i="15"/>
  <c r="D130" i="15"/>
  <c r="E130" i="15"/>
  <c r="F130" i="15"/>
  <c r="G130" i="15"/>
  <c r="D131" i="15"/>
  <c r="E131" i="15"/>
  <c r="F131" i="15"/>
  <c r="G131" i="15"/>
  <c r="D132" i="15"/>
  <c r="E132" i="15"/>
  <c r="F132" i="15"/>
  <c r="G132" i="15"/>
  <c r="D133" i="15"/>
  <c r="E133" i="15"/>
  <c r="F133" i="15"/>
  <c r="G133" i="15"/>
  <c r="D134" i="15"/>
  <c r="E134" i="15"/>
  <c r="F134" i="15"/>
  <c r="G134" i="15"/>
  <c r="D135" i="15"/>
  <c r="E135" i="15"/>
  <c r="F135" i="15"/>
  <c r="G135" i="15"/>
  <c r="D136" i="15"/>
  <c r="E136" i="15"/>
  <c r="F136" i="15"/>
  <c r="G136" i="15"/>
  <c r="D137" i="15"/>
  <c r="E137" i="15"/>
  <c r="F137" i="15"/>
  <c r="G137" i="15"/>
  <c r="D138" i="15"/>
  <c r="E138" i="15"/>
  <c r="F138" i="15"/>
  <c r="G138" i="15"/>
  <c r="D139" i="15"/>
  <c r="E139" i="15"/>
  <c r="F139" i="15"/>
  <c r="G139" i="15"/>
  <c r="D140" i="15"/>
  <c r="E140" i="15"/>
  <c r="F140" i="15"/>
  <c r="G140" i="15"/>
  <c r="D141" i="15"/>
  <c r="E141" i="15"/>
  <c r="F141" i="15"/>
  <c r="G141" i="15"/>
  <c r="D142" i="15"/>
  <c r="E142" i="15"/>
  <c r="F142" i="15"/>
  <c r="G142" i="15"/>
  <c r="D143" i="15"/>
  <c r="E143" i="15"/>
  <c r="F143" i="15"/>
  <c r="G143" i="15"/>
  <c r="D144" i="15"/>
  <c r="E144" i="15"/>
  <c r="F144" i="15"/>
  <c r="G144" i="15"/>
  <c r="D145" i="15"/>
  <c r="E145" i="15"/>
  <c r="F145" i="15"/>
  <c r="G145" i="15"/>
  <c r="D146" i="15"/>
  <c r="E146" i="15"/>
  <c r="F146" i="15"/>
  <c r="G146" i="15"/>
  <c r="D147" i="15"/>
  <c r="E147" i="15"/>
  <c r="F147" i="15"/>
  <c r="G147" i="15"/>
  <c r="D148" i="15"/>
  <c r="E148" i="15"/>
  <c r="F148" i="15"/>
  <c r="G148" i="15"/>
  <c r="D149" i="15"/>
  <c r="E149" i="15"/>
  <c r="F149" i="15"/>
  <c r="G149" i="15"/>
  <c r="D150" i="15"/>
  <c r="E150" i="15"/>
  <c r="F150" i="15"/>
  <c r="G150" i="15"/>
  <c r="D151" i="15"/>
  <c r="E151" i="15"/>
  <c r="F151" i="15"/>
  <c r="G151" i="15"/>
  <c r="D152" i="15"/>
  <c r="E152" i="15"/>
  <c r="F152" i="15"/>
  <c r="G152" i="15"/>
  <c r="D153" i="15"/>
  <c r="E153" i="15"/>
  <c r="F153" i="15"/>
  <c r="G153" i="15"/>
  <c r="D154" i="15"/>
  <c r="E154" i="15"/>
  <c r="F154" i="15"/>
  <c r="G154" i="15"/>
  <c r="D155" i="15"/>
  <c r="E155" i="15"/>
  <c r="F155" i="15"/>
  <c r="G155" i="15"/>
  <c r="D156" i="15"/>
  <c r="E156" i="15"/>
  <c r="F156" i="15"/>
  <c r="G156" i="15"/>
  <c r="D157" i="15"/>
  <c r="E157" i="15"/>
  <c r="F157" i="15"/>
  <c r="G157" i="15"/>
  <c r="D158" i="15"/>
  <c r="E158" i="15"/>
  <c r="F158" i="15"/>
  <c r="G158" i="15"/>
  <c r="D159" i="15"/>
  <c r="E159" i="15"/>
  <c r="F159" i="15"/>
  <c r="G159" i="15"/>
  <c r="D160" i="15"/>
  <c r="E160" i="15"/>
  <c r="F160" i="15"/>
  <c r="G160" i="15"/>
  <c r="D161" i="15"/>
  <c r="E161" i="15"/>
  <c r="F161" i="15"/>
  <c r="G161" i="15"/>
  <c r="D162" i="15"/>
  <c r="E162" i="15"/>
  <c r="F162" i="15"/>
  <c r="G162" i="15"/>
  <c r="D163" i="15"/>
  <c r="E163" i="15"/>
  <c r="F163" i="15"/>
  <c r="G163" i="15"/>
  <c r="D164" i="15"/>
  <c r="E164" i="15"/>
  <c r="F164" i="15"/>
  <c r="G164" i="15"/>
  <c r="D165" i="15"/>
  <c r="E165" i="15"/>
  <c r="F165" i="15"/>
  <c r="G165" i="15"/>
  <c r="D166" i="15"/>
  <c r="E166" i="15"/>
  <c r="F166" i="15"/>
  <c r="G166" i="15"/>
  <c r="D167" i="15"/>
  <c r="E167" i="15"/>
  <c r="F167" i="15"/>
  <c r="G167" i="15"/>
  <c r="D168" i="15"/>
  <c r="E168" i="15"/>
  <c r="F168" i="15"/>
  <c r="G168" i="15"/>
  <c r="D169" i="15"/>
  <c r="E169" i="15"/>
  <c r="F169" i="15"/>
  <c r="G169" i="15"/>
  <c r="D170" i="15"/>
  <c r="E170" i="15"/>
  <c r="F170" i="15"/>
  <c r="G170" i="15"/>
  <c r="D171" i="15"/>
  <c r="E171" i="15"/>
  <c r="F171" i="15"/>
  <c r="G171" i="15"/>
  <c r="D172" i="15"/>
  <c r="E172" i="15"/>
  <c r="F172" i="15"/>
  <c r="G172" i="15"/>
  <c r="D173" i="15"/>
  <c r="E173" i="15"/>
  <c r="F173" i="15"/>
  <c r="G173" i="15"/>
  <c r="D174" i="15"/>
  <c r="E174" i="15"/>
  <c r="F174" i="15"/>
  <c r="G174" i="15"/>
  <c r="D175" i="15"/>
  <c r="E175" i="15"/>
  <c r="F175" i="15"/>
  <c r="G175" i="15"/>
  <c r="D176" i="15"/>
  <c r="E176" i="15"/>
  <c r="F176" i="15"/>
  <c r="G176" i="15"/>
  <c r="D177" i="15"/>
  <c r="E177" i="15"/>
  <c r="F177" i="15"/>
  <c r="G177" i="15"/>
  <c r="D178" i="15"/>
  <c r="E178" i="15"/>
  <c r="F178" i="15"/>
  <c r="G178" i="15"/>
  <c r="D179" i="15"/>
  <c r="E179" i="15"/>
  <c r="F179" i="15"/>
  <c r="G179" i="15"/>
  <c r="D180" i="15"/>
  <c r="E180" i="15"/>
  <c r="F180" i="15"/>
  <c r="G180" i="15"/>
  <c r="D181" i="15"/>
  <c r="E181" i="15"/>
  <c r="F181" i="15"/>
  <c r="G181" i="15"/>
  <c r="D182" i="15"/>
  <c r="E182" i="15"/>
  <c r="F182" i="15"/>
  <c r="G182" i="15"/>
  <c r="D183" i="15"/>
  <c r="E183" i="15"/>
  <c r="F183" i="15"/>
  <c r="G183" i="15"/>
  <c r="D184" i="15"/>
  <c r="E184" i="15"/>
  <c r="F184" i="15"/>
  <c r="G184" i="15"/>
  <c r="D185" i="15"/>
  <c r="E185" i="15"/>
  <c r="F185" i="15"/>
  <c r="G185" i="15"/>
  <c r="D186" i="15"/>
  <c r="E186" i="15"/>
  <c r="F186" i="15"/>
  <c r="G186" i="15"/>
  <c r="D187" i="15"/>
  <c r="E187" i="15"/>
  <c r="F187" i="15"/>
  <c r="G187" i="15"/>
  <c r="D188" i="15"/>
  <c r="E188" i="15"/>
  <c r="F188" i="15"/>
  <c r="G188" i="15"/>
  <c r="D189" i="15"/>
  <c r="E189" i="15"/>
  <c r="F189" i="15"/>
  <c r="G189" i="15"/>
  <c r="D190" i="15"/>
  <c r="E190" i="15"/>
  <c r="F190" i="15"/>
  <c r="G190" i="15"/>
  <c r="D191" i="15"/>
  <c r="E191" i="15"/>
  <c r="F191" i="15"/>
  <c r="G191" i="15"/>
  <c r="D192" i="15"/>
  <c r="E192" i="15"/>
  <c r="F192" i="15"/>
  <c r="G192" i="15"/>
  <c r="D193" i="15"/>
  <c r="E193" i="15"/>
  <c r="F193" i="15"/>
  <c r="G193" i="15"/>
  <c r="D194" i="15"/>
  <c r="E194" i="15"/>
  <c r="F194" i="15"/>
  <c r="G194" i="15"/>
  <c r="D195" i="15"/>
  <c r="E195" i="15"/>
  <c r="F195" i="15"/>
  <c r="G195" i="15"/>
  <c r="D196" i="15"/>
  <c r="E196" i="15"/>
  <c r="F196" i="15"/>
  <c r="G196" i="15"/>
  <c r="D197" i="15"/>
  <c r="E197" i="15"/>
  <c r="F197" i="15"/>
  <c r="G197" i="15"/>
  <c r="D198" i="15"/>
  <c r="E198" i="15"/>
  <c r="F198" i="15"/>
  <c r="G198" i="15"/>
  <c r="D199" i="15"/>
  <c r="E199" i="15"/>
  <c r="F199" i="15"/>
  <c r="G199" i="15"/>
  <c r="D200" i="15"/>
  <c r="E200" i="15"/>
  <c r="F200" i="15"/>
  <c r="G200" i="15"/>
  <c r="D201" i="15"/>
  <c r="E201" i="15"/>
  <c r="F201" i="15"/>
  <c r="G201" i="15"/>
  <c r="D202" i="15"/>
  <c r="E202" i="15"/>
  <c r="F202" i="15"/>
  <c r="G202" i="15"/>
  <c r="D203" i="15"/>
  <c r="E203" i="15"/>
  <c r="F203" i="15"/>
  <c r="G203" i="15"/>
  <c r="D204" i="15"/>
  <c r="E204" i="15"/>
  <c r="F204" i="15"/>
  <c r="G204" i="15"/>
  <c r="D205" i="15"/>
  <c r="E205" i="15"/>
  <c r="F205" i="15"/>
  <c r="G205" i="15"/>
  <c r="D206" i="15"/>
  <c r="E206" i="15"/>
  <c r="F206" i="15"/>
  <c r="G206" i="15"/>
  <c r="D207" i="15"/>
  <c r="E207" i="15"/>
  <c r="F207" i="15"/>
  <c r="G207" i="15"/>
  <c r="D208" i="15"/>
  <c r="E208" i="15"/>
  <c r="F208" i="15"/>
  <c r="G208" i="15"/>
  <c r="D209" i="15"/>
  <c r="E209" i="15"/>
  <c r="F209" i="15"/>
  <c r="G209" i="15"/>
  <c r="D210" i="15"/>
  <c r="E210" i="15"/>
  <c r="F210" i="15"/>
  <c r="G210" i="15"/>
  <c r="D211" i="15"/>
  <c r="E211" i="15"/>
  <c r="F211" i="15"/>
  <c r="G211" i="15"/>
  <c r="D212" i="15"/>
  <c r="E212" i="15"/>
  <c r="F212" i="15"/>
  <c r="G212" i="15"/>
  <c r="D213" i="15"/>
  <c r="E213" i="15"/>
  <c r="F213" i="15"/>
  <c r="G213" i="15"/>
  <c r="D214" i="15"/>
  <c r="E214" i="15"/>
  <c r="F214" i="15"/>
  <c r="G214" i="15"/>
  <c r="D215" i="15"/>
  <c r="E215" i="15"/>
  <c r="F215" i="15"/>
  <c r="G215" i="15"/>
  <c r="D216" i="15"/>
  <c r="E216" i="15"/>
  <c r="F216" i="15"/>
  <c r="G216" i="15"/>
  <c r="D217" i="15"/>
  <c r="E217" i="15"/>
  <c r="F217" i="15"/>
  <c r="G217" i="15"/>
  <c r="D218" i="15"/>
  <c r="E218" i="15"/>
  <c r="F218" i="15"/>
  <c r="G218" i="15"/>
  <c r="D219" i="15"/>
  <c r="E219" i="15"/>
  <c r="F219" i="15"/>
  <c r="G219" i="15"/>
  <c r="D220" i="15"/>
  <c r="E220" i="15"/>
  <c r="F220" i="15"/>
  <c r="G220" i="15"/>
  <c r="D221" i="15"/>
  <c r="E221" i="15"/>
  <c r="F221" i="15"/>
  <c r="G221" i="15"/>
  <c r="D222" i="15"/>
  <c r="E222" i="15"/>
  <c r="F222" i="15"/>
  <c r="G222" i="15"/>
  <c r="D223" i="15"/>
  <c r="E223" i="15"/>
  <c r="F223" i="15"/>
  <c r="G223" i="15"/>
  <c r="D224" i="15"/>
  <c r="E224" i="15"/>
  <c r="F224" i="15"/>
  <c r="G224" i="15"/>
  <c r="D225" i="15"/>
  <c r="E225" i="15"/>
  <c r="F225" i="15"/>
  <c r="G225" i="15"/>
  <c r="D226" i="15"/>
  <c r="E226" i="15"/>
  <c r="F226" i="15"/>
  <c r="G226" i="15"/>
  <c r="D227" i="15"/>
  <c r="E227" i="15"/>
  <c r="F227" i="15"/>
  <c r="G227" i="15"/>
  <c r="D228" i="15"/>
  <c r="E228" i="15"/>
  <c r="F228" i="15"/>
  <c r="G228" i="15"/>
  <c r="D229" i="15"/>
  <c r="E229" i="15"/>
  <c r="F229" i="15"/>
  <c r="G229" i="15"/>
  <c r="D230" i="15"/>
  <c r="E230" i="15"/>
  <c r="F230" i="15"/>
  <c r="G230" i="15"/>
  <c r="D231" i="15"/>
  <c r="E231" i="15"/>
  <c r="F231" i="15"/>
  <c r="G231" i="15"/>
  <c r="D232" i="15"/>
  <c r="E232" i="15"/>
  <c r="F232" i="15"/>
  <c r="G232" i="15"/>
  <c r="D233" i="15"/>
  <c r="E233" i="15"/>
  <c r="F233" i="15"/>
  <c r="G233" i="15"/>
  <c r="D234" i="15"/>
  <c r="E234" i="15"/>
  <c r="F234" i="15"/>
  <c r="G234" i="15"/>
  <c r="D235" i="15"/>
  <c r="E235" i="15"/>
  <c r="F235" i="15"/>
  <c r="G235" i="15"/>
  <c r="D236" i="15"/>
  <c r="E236" i="15"/>
  <c r="F236" i="15"/>
  <c r="G236" i="15"/>
  <c r="D237" i="15"/>
  <c r="E237" i="15"/>
  <c r="F237" i="15"/>
  <c r="G237" i="15"/>
  <c r="D238" i="15"/>
  <c r="E238" i="15"/>
  <c r="F238" i="15"/>
  <c r="G238" i="15"/>
  <c r="D239" i="15"/>
  <c r="E239" i="15"/>
  <c r="F239" i="15"/>
  <c r="G239" i="15"/>
  <c r="D240" i="15"/>
  <c r="E240" i="15"/>
  <c r="F240" i="15"/>
  <c r="G240" i="15"/>
  <c r="D241" i="15"/>
  <c r="E241" i="15"/>
  <c r="F241" i="15"/>
  <c r="G241" i="15"/>
  <c r="D242" i="15"/>
  <c r="E242" i="15"/>
  <c r="F242" i="15"/>
  <c r="G242" i="15"/>
  <c r="D243" i="15"/>
  <c r="E243" i="15"/>
  <c r="F243" i="15"/>
  <c r="G243" i="15"/>
  <c r="D244" i="15"/>
  <c r="E244" i="15"/>
  <c r="F244" i="15"/>
  <c r="G244" i="15"/>
  <c r="D245" i="15"/>
  <c r="E245" i="15"/>
  <c r="F245" i="15"/>
  <c r="G245" i="15"/>
  <c r="D246" i="15"/>
  <c r="E246" i="15"/>
  <c r="F246" i="15"/>
  <c r="G246" i="15"/>
  <c r="D247" i="15"/>
  <c r="E247" i="15"/>
  <c r="F247" i="15"/>
  <c r="G247" i="15"/>
  <c r="D248" i="15"/>
  <c r="E248" i="15"/>
  <c r="F248" i="15"/>
  <c r="G248" i="15"/>
  <c r="D249" i="15"/>
  <c r="E249" i="15"/>
  <c r="F249" i="15"/>
  <c r="G249" i="15"/>
  <c r="D250" i="15"/>
  <c r="E250" i="15"/>
  <c r="F250" i="15"/>
  <c r="G250" i="15"/>
  <c r="D251" i="15"/>
  <c r="E251" i="15"/>
  <c r="F251" i="15"/>
  <c r="G251" i="15"/>
  <c r="D252" i="15"/>
  <c r="E252" i="15"/>
  <c r="F252" i="15"/>
  <c r="G252" i="15"/>
  <c r="D253" i="15"/>
  <c r="E253" i="15"/>
  <c r="F253" i="15"/>
  <c r="G253" i="15"/>
  <c r="D254" i="15"/>
  <c r="E254" i="15"/>
  <c r="F254" i="15"/>
  <c r="G254" i="15"/>
  <c r="D255" i="15"/>
  <c r="E255" i="15"/>
  <c r="F255" i="15"/>
  <c r="G255" i="15"/>
  <c r="D256" i="15"/>
  <c r="E256" i="15"/>
  <c r="F256" i="15"/>
  <c r="G256" i="15"/>
  <c r="D257" i="15"/>
  <c r="E257" i="15"/>
  <c r="F257" i="15"/>
  <c r="G257" i="15"/>
  <c r="D258" i="15"/>
  <c r="E258" i="15"/>
  <c r="F258" i="15"/>
  <c r="G258" i="15"/>
  <c r="D259" i="15"/>
  <c r="E259" i="15"/>
  <c r="F259" i="15"/>
  <c r="G259" i="15"/>
  <c r="D260" i="15"/>
  <c r="E260" i="15"/>
  <c r="F260" i="15"/>
  <c r="G260" i="15"/>
  <c r="D261" i="15"/>
  <c r="E261" i="15"/>
  <c r="F261" i="15"/>
  <c r="G261" i="15"/>
  <c r="D262" i="15"/>
  <c r="E262" i="15"/>
  <c r="F262" i="15"/>
  <c r="G262" i="15"/>
  <c r="D263" i="15"/>
  <c r="E263" i="15"/>
  <c r="F263" i="15"/>
  <c r="G263" i="15"/>
  <c r="D264" i="15"/>
  <c r="E264" i="15"/>
  <c r="F264" i="15"/>
  <c r="G264" i="15"/>
  <c r="D265" i="15"/>
  <c r="E265" i="15"/>
  <c r="F265" i="15"/>
  <c r="G265" i="15"/>
  <c r="D266" i="15"/>
  <c r="E266" i="15"/>
  <c r="F266" i="15"/>
  <c r="G266" i="15"/>
  <c r="D267" i="15"/>
  <c r="E267" i="15"/>
  <c r="F267" i="15"/>
  <c r="G267" i="15"/>
  <c r="D268" i="15"/>
  <c r="E268" i="15"/>
  <c r="F268" i="15"/>
  <c r="G268" i="15"/>
  <c r="D269" i="15"/>
  <c r="E269" i="15"/>
  <c r="F269" i="15"/>
  <c r="G269" i="15"/>
  <c r="D270" i="15"/>
  <c r="E270" i="15"/>
  <c r="F270" i="15"/>
  <c r="G270" i="15"/>
  <c r="D271" i="15"/>
  <c r="E271" i="15"/>
  <c r="F271" i="15"/>
  <c r="G271" i="15"/>
  <c r="D272" i="15"/>
  <c r="E272" i="15"/>
  <c r="F272" i="15"/>
  <c r="G272" i="15"/>
  <c r="D273" i="15"/>
  <c r="E273" i="15"/>
  <c r="F273" i="15"/>
  <c r="G273" i="15"/>
  <c r="D274" i="15"/>
  <c r="E274" i="15"/>
  <c r="F274" i="15"/>
  <c r="G274" i="15"/>
  <c r="D275" i="15"/>
  <c r="E275" i="15"/>
  <c r="F275" i="15"/>
  <c r="G275" i="15"/>
  <c r="D276" i="15"/>
  <c r="E276" i="15"/>
  <c r="F276" i="15"/>
  <c r="G276" i="15"/>
  <c r="D277" i="15"/>
  <c r="E277" i="15"/>
  <c r="F277" i="15"/>
  <c r="G277" i="15"/>
  <c r="D278" i="15"/>
  <c r="E278" i="15"/>
  <c r="F278" i="15"/>
  <c r="G278" i="15"/>
  <c r="D279" i="15"/>
  <c r="E279" i="15"/>
  <c r="F279" i="15"/>
  <c r="G279" i="15"/>
  <c r="D280" i="15"/>
  <c r="E280" i="15"/>
  <c r="F280" i="15"/>
  <c r="G280" i="15"/>
  <c r="D281" i="15"/>
  <c r="E281" i="15"/>
  <c r="F281" i="15"/>
  <c r="G281" i="15"/>
  <c r="D282" i="15"/>
  <c r="E282" i="15"/>
  <c r="F282" i="15"/>
  <c r="G282" i="15"/>
  <c r="D283" i="15"/>
  <c r="E283" i="15"/>
  <c r="F283" i="15"/>
  <c r="G283" i="15"/>
  <c r="D284" i="15"/>
  <c r="E284" i="15"/>
  <c r="F284" i="15"/>
  <c r="G284" i="15"/>
  <c r="D285" i="15"/>
  <c r="E285" i="15"/>
  <c r="F285" i="15"/>
  <c r="G285" i="15"/>
  <c r="D286" i="15"/>
  <c r="E286" i="15"/>
  <c r="F286" i="15"/>
  <c r="G286" i="15"/>
  <c r="D287" i="15"/>
  <c r="E287" i="15"/>
  <c r="F287" i="15"/>
  <c r="G287" i="15"/>
  <c r="D288" i="15"/>
  <c r="E288" i="15"/>
  <c r="F288" i="15"/>
  <c r="G288" i="15"/>
  <c r="D289" i="15"/>
  <c r="E289" i="15"/>
  <c r="F289" i="15"/>
  <c r="G289" i="15"/>
  <c r="D290" i="15"/>
  <c r="E290" i="15"/>
  <c r="F290" i="15"/>
  <c r="G290" i="15"/>
  <c r="D291" i="15"/>
  <c r="E291" i="15"/>
  <c r="F291" i="15"/>
  <c r="G291" i="15"/>
  <c r="D292" i="15"/>
  <c r="E292" i="15"/>
  <c r="F292" i="15"/>
  <c r="G292" i="15"/>
  <c r="D293" i="15"/>
  <c r="E293" i="15"/>
  <c r="F293" i="15"/>
  <c r="G293" i="15"/>
  <c r="D294" i="15"/>
  <c r="E294" i="15"/>
  <c r="F294" i="15"/>
  <c r="G294" i="15"/>
  <c r="D295" i="15"/>
  <c r="E295" i="15"/>
  <c r="F295" i="15"/>
  <c r="G295" i="15"/>
  <c r="D296" i="15"/>
  <c r="E296" i="15"/>
  <c r="F296" i="15"/>
  <c r="G296" i="15"/>
  <c r="D297" i="15"/>
  <c r="E297" i="15"/>
  <c r="F297" i="15"/>
  <c r="G297" i="15"/>
  <c r="D298" i="15"/>
  <c r="E298" i="15"/>
  <c r="F298" i="15"/>
  <c r="G298" i="15"/>
  <c r="D299" i="15"/>
  <c r="E299" i="15"/>
  <c r="F299" i="15"/>
  <c r="G299" i="15"/>
  <c r="D300" i="15"/>
  <c r="E300" i="15"/>
  <c r="F300" i="15"/>
  <c r="G300" i="15"/>
  <c r="D301" i="15"/>
  <c r="E301" i="15"/>
  <c r="F301" i="15"/>
  <c r="G301" i="15"/>
  <c r="D302" i="15"/>
  <c r="E302" i="15"/>
  <c r="F302" i="15"/>
  <c r="G302" i="15"/>
  <c r="D303" i="15"/>
  <c r="E303" i="15"/>
  <c r="F303" i="15"/>
  <c r="G303" i="15"/>
  <c r="D304" i="15"/>
  <c r="E304" i="15"/>
  <c r="F304" i="15"/>
  <c r="G304" i="15"/>
  <c r="D305" i="15"/>
  <c r="E305" i="15"/>
  <c r="F305" i="15"/>
  <c r="G305" i="15"/>
  <c r="D306" i="15"/>
  <c r="E306" i="15"/>
  <c r="F306" i="15"/>
  <c r="G306" i="15"/>
  <c r="D307" i="15"/>
  <c r="E307" i="15"/>
  <c r="F307" i="15"/>
  <c r="G307" i="15"/>
  <c r="D308" i="15"/>
  <c r="E308" i="15"/>
  <c r="F308" i="15"/>
  <c r="G308" i="15"/>
  <c r="D309" i="15"/>
  <c r="E309" i="15"/>
  <c r="F309" i="15"/>
  <c r="G309" i="15"/>
  <c r="D310" i="15"/>
  <c r="E310" i="15"/>
  <c r="F310" i="15"/>
  <c r="G310" i="15"/>
  <c r="D311" i="15"/>
  <c r="E311" i="15"/>
  <c r="F311" i="15"/>
  <c r="G311" i="15"/>
  <c r="D312" i="15"/>
  <c r="E312" i="15"/>
  <c r="F312" i="15"/>
  <c r="G312" i="15"/>
  <c r="D313" i="15"/>
  <c r="E313" i="15"/>
  <c r="F313" i="15"/>
  <c r="G313" i="15"/>
  <c r="D314" i="15"/>
  <c r="E314" i="15"/>
  <c r="F314" i="15"/>
  <c r="G314" i="15"/>
  <c r="D315" i="15"/>
  <c r="E315" i="15"/>
  <c r="F315" i="15"/>
  <c r="G315" i="15"/>
  <c r="D316" i="15"/>
  <c r="E316" i="15"/>
  <c r="F316" i="15"/>
  <c r="G316" i="15"/>
  <c r="D317" i="15"/>
  <c r="E317" i="15"/>
  <c r="F317" i="15"/>
  <c r="G317" i="15"/>
  <c r="D318" i="15"/>
  <c r="E318" i="15"/>
  <c r="F318" i="15"/>
  <c r="G318" i="15"/>
  <c r="D319" i="15"/>
  <c r="E319" i="15"/>
  <c r="F319" i="15"/>
  <c r="G319" i="15"/>
  <c r="D320" i="15"/>
  <c r="E320" i="15"/>
  <c r="F320" i="15"/>
  <c r="G320" i="15"/>
  <c r="D321" i="15"/>
  <c r="E321" i="15"/>
  <c r="F321" i="15"/>
  <c r="G321" i="15"/>
  <c r="D322" i="15"/>
  <c r="E322" i="15"/>
  <c r="F322" i="15"/>
  <c r="G322" i="15"/>
  <c r="D323" i="15"/>
  <c r="E323" i="15"/>
  <c r="F323" i="15"/>
  <c r="G323" i="15"/>
  <c r="D324" i="15"/>
  <c r="E324" i="15"/>
  <c r="F324" i="15"/>
  <c r="G324" i="15"/>
  <c r="D325" i="15"/>
  <c r="E325" i="15"/>
  <c r="F325" i="15"/>
  <c r="G325" i="15"/>
  <c r="D326" i="15"/>
  <c r="E326" i="15"/>
  <c r="F326" i="15"/>
  <c r="G326" i="15"/>
  <c r="D327" i="15"/>
  <c r="E327" i="15"/>
  <c r="F327" i="15"/>
  <c r="G327" i="15"/>
  <c r="D328" i="15"/>
  <c r="E328" i="15"/>
  <c r="F328" i="15"/>
  <c r="G328" i="15"/>
  <c r="D329" i="15"/>
  <c r="E329" i="15"/>
  <c r="F329" i="15"/>
  <c r="G329" i="15"/>
  <c r="D330" i="15"/>
  <c r="E330" i="15"/>
  <c r="F330" i="15"/>
  <c r="G330" i="15"/>
  <c r="D331" i="15"/>
  <c r="E331" i="15"/>
  <c r="F331" i="15"/>
  <c r="G331" i="15"/>
  <c r="D332" i="15"/>
  <c r="E332" i="15"/>
  <c r="F332" i="15"/>
  <c r="G332" i="15"/>
  <c r="D333" i="15"/>
  <c r="E333" i="15"/>
  <c r="F333" i="15"/>
  <c r="G333" i="15"/>
  <c r="D334" i="15"/>
  <c r="E334" i="15"/>
  <c r="F334" i="15"/>
  <c r="G334" i="15"/>
  <c r="D335" i="15"/>
  <c r="E335" i="15"/>
  <c r="F335" i="15"/>
  <c r="G335" i="15"/>
  <c r="D336" i="15"/>
  <c r="E336" i="15"/>
  <c r="F336" i="15"/>
  <c r="G336" i="15"/>
  <c r="D337" i="15"/>
  <c r="E337" i="15"/>
  <c r="F337" i="15"/>
  <c r="G337" i="15"/>
  <c r="D338" i="15"/>
  <c r="E338" i="15"/>
  <c r="F338" i="15"/>
  <c r="G338" i="15"/>
  <c r="D339" i="15"/>
  <c r="E339" i="15"/>
  <c r="F339" i="15"/>
  <c r="G339" i="15"/>
  <c r="D340" i="15"/>
  <c r="E340" i="15"/>
  <c r="F340" i="15"/>
  <c r="G340" i="15"/>
  <c r="D341" i="15"/>
  <c r="E341" i="15"/>
  <c r="F341" i="15"/>
  <c r="G341" i="15"/>
  <c r="D342" i="15"/>
  <c r="E342" i="15"/>
  <c r="F342" i="15"/>
  <c r="G342" i="15"/>
  <c r="D343" i="15"/>
  <c r="E343" i="15"/>
  <c r="F343" i="15"/>
  <c r="G343" i="15"/>
  <c r="D344" i="15"/>
  <c r="E344" i="15"/>
  <c r="F344" i="15"/>
  <c r="G344" i="15"/>
  <c r="D345" i="15"/>
  <c r="E345" i="15"/>
  <c r="F345" i="15"/>
  <c r="G345" i="15"/>
  <c r="D346" i="15"/>
  <c r="E346" i="15"/>
  <c r="F346" i="15"/>
  <c r="G346" i="15"/>
  <c r="D347" i="15"/>
  <c r="E347" i="15"/>
  <c r="F347" i="15"/>
  <c r="G347" i="15"/>
  <c r="D348" i="15"/>
  <c r="E348" i="15"/>
  <c r="F348" i="15"/>
  <c r="G348" i="15"/>
  <c r="D349" i="15"/>
  <c r="E349" i="15"/>
  <c r="F349" i="15"/>
  <c r="G349" i="15"/>
  <c r="D350" i="15"/>
  <c r="E350" i="15"/>
  <c r="F350" i="15"/>
  <c r="G350" i="15"/>
  <c r="D351" i="15"/>
  <c r="E351" i="15"/>
  <c r="F351" i="15"/>
  <c r="G351" i="15"/>
  <c r="D352" i="15"/>
  <c r="E352" i="15"/>
  <c r="F352" i="15"/>
  <c r="G352" i="15"/>
  <c r="D353" i="15"/>
  <c r="E353" i="15"/>
  <c r="F353" i="15"/>
  <c r="G353" i="15"/>
  <c r="D354" i="15"/>
  <c r="E354" i="15"/>
  <c r="F354" i="15"/>
  <c r="G354" i="15"/>
  <c r="D355" i="15"/>
  <c r="E355" i="15"/>
  <c r="F355" i="15"/>
  <c r="G355" i="15"/>
  <c r="D356" i="15"/>
  <c r="E356" i="15"/>
  <c r="F356" i="15"/>
  <c r="G356" i="15"/>
  <c r="D357" i="15"/>
  <c r="E357" i="15"/>
  <c r="F357" i="15"/>
  <c r="G357" i="15"/>
  <c r="D358" i="15"/>
  <c r="E358" i="15"/>
  <c r="F358" i="15"/>
  <c r="G358" i="15"/>
  <c r="D359" i="15"/>
  <c r="E359" i="15"/>
  <c r="F359" i="15"/>
  <c r="G359" i="15"/>
  <c r="D360" i="15"/>
  <c r="E360" i="15"/>
  <c r="F360" i="15"/>
  <c r="G360" i="15"/>
  <c r="D361" i="15"/>
  <c r="E361" i="15"/>
  <c r="F361" i="15"/>
  <c r="G361" i="15"/>
  <c r="D362" i="15"/>
  <c r="E362" i="15"/>
  <c r="F362" i="15"/>
  <c r="G362" i="15"/>
  <c r="D363" i="15"/>
  <c r="E363" i="15"/>
  <c r="F363" i="15"/>
  <c r="G363" i="15"/>
  <c r="D364" i="15"/>
  <c r="E364" i="15"/>
  <c r="F364" i="15"/>
  <c r="G364" i="15"/>
  <c r="D365" i="15"/>
  <c r="E365" i="15"/>
  <c r="F365" i="15"/>
  <c r="G365" i="15"/>
  <c r="D366" i="15"/>
  <c r="E366" i="15"/>
  <c r="F366" i="15"/>
  <c r="G366" i="15"/>
  <c r="D367" i="15"/>
  <c r="E367" i="15"/>
  <c r="F367" i="15"/>
  <c r="G367" i="15"/>
  <c r="D368" i="15"/>
  <c r="E368" i="15"/>
  <c r="F368" i="15"/>
  <c r="G368" i="15"/>
  <c r="D369" i="15"/>
  <c r="E369" i="15"/>
  <c r="F369" i="15"/>
  <c r="G369" i="15"/>
  <c r="D370" i="15"/>
  <c r="E370" i="15"/>
  <c r="F370" i="15"/>
  <c r="G370" i="15"/>
  <c r="D371" i="15"/>
  <c r="E371" i="15"/>
  <c r="F371" i="15"/>
  <c r="G371" i="15"/>
  <c r="D372" i="15"/>
  <c r="E372" i="15"/>
  <c r="F372" i="15"/>
  <c r="G372" i="15"/>
  <c r="D373" i="15"/>
  <c r="E373" i="15"/>
  <c r="F373" i="15"/>
  <c r="G373" i="15"/>
  <c r="D374" i="15"/>
  <c r="E374" i="15"/>
  <c r="F374" i="15"/>
  <c r="G374" i="15"/>
  <c r="D375" i="15"/>
  <c r="E375" i="15"/>
  <c r="F375" i="15"/>
  <c r="G375" i="15"/>
  <c r="D376" i="15"/>
  <c r="E376" i="15"/>
  <c r="F376" i="15"/>
  <c r="G376" i="15"/>
  <c r="D377" i="15"/>
  <c r="E377" i="15"/>
  <c r="F377" i="15"/>
  <c r="G377" i="15"/>
  <c r="D378" i="15"/>
  <c r="E378" i="15"/>
  <c r="F378" i="15"/>
  <c r="G378" i="15"/>
  <c r="D379" i="15"/>
  <c r="E379" i="15"/>
  <c r="F379" i="15"/>
  <c r="G379" i="15"/>
  <c r="D380" i="15"/>
  <c r="E380" i="15"/>
  <c r="F380" i="15"/>
  <c r="G380" i="15"/>
  <c r="D381" i="15"/>
  <c r="E381" i="15"/>
  <c r="F381" i="15"/>
  <c r="G381" i="15"/>
  <c r="D382" i="15"/>
  <c r="E382" i="15"/>
  <c r="F382" i="15"/>
  <c r="G382" i="15"/>
  <c r="D383" i="15"/>
  <c r="E383" i="15"/>
  <c r="F383" i="15"/>
  <c r="G383" i="15"/>
  <c r="D384" i="15"/>
  <c r="E384" i="15"/>
  <c r="F384" i="15"/>
  <c r="G384" i="15"/>
  <c r="D385" i="15"/>
  <c r="E385" i="15"/>
  <c r="F385" i="15"/>
  <c r="G385" i="15"/>
  <c r="D386" i="15"/>
  <c r="E386" i="15"/>
  <c r="F386" i="15"/>
  <c r="G386" i="15"/>
  <c r="D387" i="15"/>
  <c r="E387" i="15"/>
  <c r="F387" i="15"/>
  <c r="G387" i="15"/>
  <c r="D388" i="15"/>
  <c r="E388" i="15"/>
  <c r="F388" i="15"/>
  <c r="G388" i="15"/>
  <c r="D389" i="15"/>
  <c r="E389" i="15"/>
  <c r="F389" i="15"/>
  <c r="G389" i="15"/>
  <c r="D390" i="15"/>
  <c r="E390" i="15"/>
  <c r="F390" i="15"/>
  <c r="G390" i="15"/>
  <c r="D391" i="15"/>
  <c r="E391" i="15"/>
  <c r="F391" i="15"/>
  <c r="G391" i="15"/>
  <c r="D392" i="15"/>
  <c r="E392" i="15"/>
  <c r="F392" i="15"/>
  <c r="G392" i="15"/>
  <c r="D393" i="15"/>
  <c r="E393" i="15"/>
  <c r="F393" i="15"/>
  <c r="G393" i="15"/>
  <c r="D394" i="15"/>
  <c r="E394" i="15"/>
  <c r="F394" i="15"/>
  <c r="G394" i="15"/>
  <c r="D395" i="15"/>
  <c r="E395" i="15"/>
  <c r="F395" i="15"/>
  <c r="G395" i="15"/>
  <c r="D396" i="15"/>
  <c r="E396" i="15"/>
  <c r="F396" i="15"/>
  <c r="G396" i="15"/>
  <c r="D397" i="15"/>
  <c r="E397" i="15"/>
  <c r="F397" i="15"/>
  <c r="G397" i="15"/>
  <c r="D398" i="15"/>
  <c r="E398" i="15"/>
  <c r="F398" i="15"/>
  <c r="G398" i="15"/>
  <c r="D399" i="15"/>
  <c r="E399" i="15"/>
  <c r="F399" i="15"/>
  <c r="G399" i="15"/>
  <c r="D400" i="15"/>
  <c r="E400" i="15"/>
  <c r="F400" i="15"/>
  <c r="G400" i="15"/>
  <c r="D401" i="15"/>
  <c r="E401" i="15"/>
  <c r="F401" i="15"/>
  <c r="G401" i="15"/>
  <c r="D402" i="15"/>
  <c r="E402" i="15"/>
  <c r="F402" i="15"/>
  <c r="G402" i="15"/>
  <c r="D403" i="15"/>
  <c r="E403" i="15"/>
  <c r="F403" i="15"/>
  <c r="G403" i="15"/>
  <c r="D404" i="15"/>
  <c r="E404" i="15"/>
  <c r="F404" i="15"/>
  <c r="G404" i="15"/>
  <c r="D405" i="15"/>
  <c r="E405" i="15"/>
  <c r="F405" i="15"/>
  <c r="G405" i="15"/>
  <c r="D406" i="15"/>
  <c r="E406" i="15"/>
  <c r="F406" i="15"/>
  <c r="G406" i="15"/>
  <c r="D407" i="15"/>
  <c r="E407" i="15"/>
  <c r="F407" i="15"/>
  <c r="G407" i="15"/>
  <c r="D408" i="15"/>
  <c r="E408" i="15"/>
  <c r="F408" i="15"/>
  <c r="G408" i="15"/>
  <c r="D409" i="15"/>
  <c r="E409" i="15"/>
  <c r="F409" i="15"/>
  <c r="G409" i="15"/>
  <c r="D410" i="15"/>
  <c r="E410" i="15"/>
  <c r="F410" i="15"/>
  <c r="G410" i="15"/>
  <c r="D411" i="15"/>
  <c r="E411" i="15"/>
  <c r="F411" i="15"/>
  <c r="G411" i="15"/>
  <c r="D412" i="15"/>
  <c r="E412" i="15"/>
  <c r="F412" i="15"/>
  <c r="G412" i="15"/>
  <c r="D413" i="15"/>
  <c r="E413" i="15"/>
  <c r="F413" i="15"/>
  <c r="G413" i="15"/>
  <c r="D414" i="15"/>
  <c r="E414" i="15"/>
  <c r="F414" i="15"/>
  <c r="G414" i="15"/>
  <c r="D415" i="15"/>
  <c r="E415" i="15"/>
  <c r="F415" i="15"/>
  <c r="G415" i="15"/>
  <c r="D416" i="15"/>
  <c r="E416" i="15"/>
  <c r="F416" i="15"/>
  <c r="G416" i="15"/>
  <c r="D417" i="15"/>
  <c r="E417" i="15"/>
  <c r="F417" i="15"/>
  <c r="G417" i="15"/>
  <c r="D418" i="15"/>
  <c r="E418" i="15"/>
  <c r="F418" i="15"/>
  <c r="G418" i="15"/>
  <c r="D419" i="15"/>
  <c r="E419" i="15"/>
  <c r="F419" i="15"/>
  <c r="G419" i="15"/>
  <c r="D420" i="15"/>
  <c r="E420" i="15"/>
  <c r="F420" i="15"/>
  <c r="G420" i="15"/>
  <c r="D421" i="15"/>
  <c r="E421" i="15"/>
  <c r="F421" i="15"/>
  <c r="G421" i="15"/>
  <c r="D422" i="15"/>
  <c r="E422" i="15"/>
  <c r="F422" i="15"/>
  <c r="G422" i="15"/>
  <c r="D423" i="15"/>
  <c r="E423" i="15"/>
  <c r="F423" i="15"/>
  <c r="G423" i="15"/>
  <c r="D424" i="15"/>
  <c r="E424" i="15"/>
  <c r="F424" i="15"/>
  <c r="G424" i="15"/>
  <c r="D425" i="15"/>
  <c r="E425" i="15"/>
  <c r="F425" i="15"/>
  <c r="G425" i="15"/>
  <c r="D426" i="15"/>
  <c r="E426" i="15"/>
  <c r="F426" i="15"/>
  <c r="G426" i="15"/>
  <c r="D427" i="15"/>
  <c r="E427" i="15"/>
  <c r="F427" i="15"/>
  <c r="G427" i="15"/>
  <c r="D428" i="15"/>
  <c r="E428" i="15"/>
  <c r="F428" i="15"/>
  <c r="G428" i="15"/>
  <c r="D429" i="15"/>
  <c r="E429" i="15"/>
  <c r="F429" i="15"/>
  <c r="G429" i="15"/>
  <c r="D430" i="15"/>
  <c r="E430" i="15"/>
  <c r="F430" i="15"/>
  <c r="G430" i="15"/>
  <c r="D431" i="15"/>
  <c r="E431" i="15"/>
  <c r="F431" i="15"/>
  <c r="G431" i="15"/>
  <c r="D432" i="15"/>
  <c r="E432" i="15"/>
  <c r="F432" i="15"/>
  <c r="G432" i="15"/>
  <c r="D433" i="15"/>
  <c r="E433" i="15"/>
  <c r="F433" i="15"/>
  <c r="G433" i="15"/>
  <c r="D434" i="15"/>
  <c r="E434" i="15"/>
  <c r="F434" i="15"/>
  <c r="G434" i="15"/>
  <c r="D435" i="15"/>
  <c r="E435" i="15"/>
  <c r="F435" i="15"/>
  <c r="G435" i="15"/>
  <c r="D436" i="15"/>
  <c r="E436" i="15"/>
  <c r="F436" i="15"/>
  <c r="G436" i="15"/>
  <c r="D437" i="15"/>
  <c r="E437" i="15"/>
  <c r="F437" i="15"/>
  <c r="G437" i="15"/>
  <c r="D438" i="15"/>
  <c r="E438" i="15"/>
  <c r="F438" i="15"/>
  <c r="G438" i="15"/>
  <c r="D439" i="15"/>
  <c r="E439" i="15"/>
  <c r="F439" i="15"/>
  <c r="G439" i="15"/>
  <c r="D440" i="15"/>
  <c r="E440" i="15"/>
  <c r="F440" i="15"/>
  <c r="G440" i="15"/>
  <c r="D441" i="15"/>
  <c r="E441" i="15"/>
  <c r="F441" i="15"/>
  <c r="G441" i="15"/>
  <c r="D442" i="15"/>
  <c r="E442" i="15"/>
  <c r="F442" i="15"/>
  <c r="G442" i="15"/>
  <c r="D443" i="15"/>
  <c r="E443" i="15"/>
  <c r="F443" i="15"/>
  <c r="G443" i="15"/>
  <c r="D444" i="15"/>
  <c r="E444" i="15"/>
  <c r="F444" i="15"/>
  <c r="G444" i="15"/>
  <c r="D445" i="15"/>
  <c r="E445" i="15"/>
  <c r="F445" i="15"/>
  <c r="G445" i="15"/>
  <c r="D446" i="15"/>
  <c r="E446" i="15"/>
  <c r="F446" i="15"/>
  <c r="G446" i="15"/>
  <c r="D447" i="15"/>
  <c r="E447" i="15"/>
  <c r="F447" i="15"/>
  <c r="G447" i="15"/>
  <c r="D448" i="15"/>
  <c r="E448" i="15"/>
  <c r="F448" i="15"/>
  <c r="G448" i="15"/>
  <c r="D449" i="15"/>
  <c r="E449" i="15"/>
  <c r="F449" i="15"/>
  <c r="G449" i="15"/>
  <c r="D450" i="15"/>
  <c r="E450" i="15"/>
  <c r="F450" i="15"/>
  <c r="G450" i="15"/>
  <c r="D451" i="15"/>
  <c r="E451" i="15"/>
  <c r="F451" i="15"/>
  <c r="G451" i="15"/>
  <c r="D452" i="15"/>
  <c r="E452" i="15"/>
  <c r="F452" i="15"/>
  <c r="G452" i="15"/>
  <c r="D453" i="15"/>
  <c r="E453" i="15"/>
  <c r="F453" i="15"/>
  <c r="G453" i="15"/>
  <c r="D454" i="15"/>
  <c r="E454" i="15"/>
  <c r="F454" i="15"/>
  <c r="G454" i="15"/>
  <c r="D455" i="15"/>
  <c r="E455" i="15"/>
  <c r="F455" i="15"/>
  <c r="G455" i="15"/>
  <c r="D456" i="15"/>
  <c r="E456" i="15"/>
  <c r="F456" i="15"/>
  <c r="G456" i="15"/>
  <c r="D457" i="15"/>
  <c r="E457" i="15"/>
  <c r="F457" i="15"/>
  <c r="G457" i="15"/>
  <c r="D458" i="15"/>
  <c r="E458" i="15"/>
  <c r="F458" i="15"/>
  <c r="G458" i="15"/>
  <c r="D459" i="15"/>
  <c r="E459" i="15"/>
  <c r="F459" i="15"/>
  <c r="G459" i="15"/>
  <c r="D460" i="15"/>
  <c r="E460" i="15"/>
  <c r="F460" i="15"/>
  <c r="G460" i="15"/>
  <c r="D461" i="15"/>
  <c r="E461" i="15"/>
  <c r="F461" i="15"/>
  <c r="G461" i="15"/>
  <c r="D462" i="15"/>
  <c r="E462" i="15"/>
  <c r="F462" i="15"/>
  <c r="G462" i="15"/>
  <c r="D463" i="15"/>
  <c r="E463" i="15"/>
  <c r="F463" i="15"/>
  <c r="G463" i="15"/>
  <c r="D464" i="15"/>
  <c r="E464" i="15"/>
  <c r="F464" i="15"/>
  <c r="G464" i="15"/>
  <c r="D465" i="15"/>
  <c r="E465" i="15"/>
  <c r="F465" i="15"/>
  <c r="G465" i="15"/>
  <c r="D466" i="15"/>
  <c r="E466" i="15"/>
  <c r="F466" i="15"/>
  <c r="G466" i="15"/>
  <c r="D467" i="15"/>
  <c r="E467" i="15"/>
  <c r="F467" i="15"/>
  <c r="G467" i="15"/>
  <c r="D468" i="15"/>
  <c r="E468" i="15"/>
  <c r="F468" i="15"/>
  <c r="G468" i="15"/>
  <c r="D469" i="15"/>
  <c r="E469" i="15"/>
  <c r="F469" i="15"/>
  <c r="G469" i="15"/>
  <c r="D470" i="15"/>
  <c r="E470" i="15"/>
  <c r="F470" i="15"/>
  <c r="G470" i="15"/>
  <c r="D471" i="15"/>
  <c r="E471" i="15"/>
  <c r="F471" i="15"/>
  <c r="G471" i="15"/>
  <c r="D472" i="15"/>
  <c r="E472" i="15"/>
  <c r="F472" i="15"/>
  <c r="G472" i="15"/>
  <c r="D473" i="15"/>
  <c r="E473" i="15"/>
  <c r="F473" i="15"/>
  <c r="G473" i="15"/>
  <c r="D474" i="15"/>
  <c r="E474" i="15"/>
  <c r="F474" i="15"/>
  <c r="G474" i="15"/>
  <c r="D475" i="15"/>
  <c r="E475" i="15"/>
  <c r="F475" i="15"/>
  <c r="G475" i="15"/>
  <c r="D476" i="15"/>
  <c r="E476" i="15"/>
  <c r="F476" i="15"/>
  <c r="G476" i="15"/>
  <c r="D477" i="15"/>
  <c r="E477" i="15"/>
  <c r="F477" i="15"/>
  <c r="G477" i="15"/>
  <c r="D478" i="15"/>
  <c r="E478" i="15"/>
  <c r="F478" i="15"/>
  <c r="G478" i="15"/>
  <c r="D479" i="15"/>
  <c r="E479" i="15"/>
  <c r="F479" i="15"/>
  <c r="G479" i="15"/>
  <c r="D480" i="15"/>
  <c r="E480" i="15"/>
  <c r="F480" i="15"/>
  <c r="G480" i="15"/>
  <c r="D481" i="15"/>
  <c r="E481" i="15"/>
  <c r="F481" i="15"/>
  <c r="G481" i="15"/>
  <c r="D482" i="15"/>
  <c r="E482" i="15"/>
  <c r="F482" i="15"/>
  <c r="G482" i="15"/>
  <c r="D483" i="15"/>
  <c r="E483" i="15"/>
  <c r="F483" i="15"/>
  <c r="G483" i="15"/>
  <c r="D484" i="15"/>
  <c r="E484" i="15"/>
  <c r="F484" i="15"/>
  <c r="G484" i="15"/>
  <c r="D485" i="15"/>
  <c r="E485" i="15"/>
  <c r="F485" i="15"/>
  <c r="G485" i="15"/>
  <c r="D486" i="15"/>
  <c r="E486" i="15"/>
  <c r="F486" i="15"/>
  <c r="G486" i="15"/>
  <c r="D487" i="15"/>
  <c r="E487" i="15"/>
  <c r="F487" i="15"/>
  <c r="G487" i="15"/>
  <c r="D488" i="15"/>
  <c r="E488" i="15"/>
  <c r="F488" i="15"/>
  <c r="G488" i="15"/>
  <c r="D489" i="15"/>
  <c r="E489" i="15"/>
  <c r="F489" i="15"/>
  <c r="G489" i="15"/>
  <c r="D490" i="15"/>
  <c r="E490" i="15"/>
  <c r="F490" i="15"/>
  <c r="G490" i="15"/>
  <c r="D491" i="15"/>
  <c r="E491" i="15"/>
  <c r="F491" i="15"/>
  <c r="G491" i="15"/>
  <c r="D492" i="15"/>
  <c r="E492" i="15"/>
  <c r="F492" i="15"/>
  <c r="G492" i="15"/>
  <c r="D493" i="15"/>
  <c r="E493" i="15"/>
  <c r="F493" i="15"/>
  <c r="G493" i="15"/>
  <c r="D494" i="15"/>
  <c r="E494" i="15"/>
  <c r="F494" i="15"/>
  <c r="G494" i="15"/>
  <c r="D495" i="15"/>
  <c r="E495" i="15"/>
  <c r="F495" i="15"/>
  <c r="G495" i="15"/>
  <c r="D496" i="15"/>
  <c r="E496" i="15"/>
  <c r="F496" i="15"/>
  <c r="G496" i="15"/>
  <c r="D497" i="15"/>
  <c r="E497" i="15"/>
  <c r="F497" i="15"/>
  <c r="G497" i="15"/>
  <c r="D498" i="15"/>
  <c r="E498" i="15"/>
  <c r="F498" i="15"/>
  <c r="G498" i="15"/>
  <c r="D499" i="15"/>
  <c r="E499" i="15"/>
  <c r="F499" i="15"/>
  <c r="G499" i="15"/>
  <c r="D500" i="15"/>
  <c r="E500" i="15"/>
  <c r="F500" i="15"/>
  <c r="G500" i="15"/>
  <c r="D501" i="15"/>
  <c r="E501" i="15"/>
  <c r="F501" i="15"/>
  <c r="G501" i="15"/>
  <c r="D502" i="15"/>
  <c r="E502" i="15"/>
  <c r="F502" i="15"/>
  <c r="G502" i="15"/>
  <c r="D503" i="15"/>
  <c r="E503" i="15"/>
  <c r="F503" i="15"/>
  <c r="G503" i="15"/>
  <c r="D504" i="15"/>
  <c r="E504" i="15"/>
  <c r="F504" i="15"/>
  <c r="G504" i="15"/>
  <c r="D505" i="15"/>
  <c r="E505" i="15"/>
  <c r="F505" i="15"/>
  <c r="G505" i="15"/>
  <c r="D506" i="15"/>
  <c r="E506" i="15"/>
  <c r="F506" i="15"/>
  <c r="G506" i="15"/>
  <c r="D507" i="15"/>
  <c r="E507" i="15"/>
  <c r="F507" i="15"/>
  <c r="G507" i="15"/>
  <c r="D508" i="15"/>
  <c r="E508" i="15"/>
  <c r="F508" i="15"/>
  <c r="G508" i="15"/>
  <c r="D509" i="15"/>
  <c r="E509" i="15"/>
  <c r="F509" i="15"/>
  <c r="G509" i="15"/>
  <c r="D510" i="15"/>
  <c r="E510" i="15"/>
  <c r="F510" i="15"/>
  <c r="G510" i="15"/>
  <c r="D511" i="15"/>
  <c r="E511" i="15"/>
  <c r="F511" i="15"/>
  <c r="G511" i="15"/>
  <c r="D512" i="15"/>
  <c r="E512" i="15"/>
  <c r="F512" i="15"/>
  <c r="G512" i="15"/>
  <c r="D513" i="15"/>
  <c r="E513" i="15"/>
  <c r="F513" i="15"/>
  <c r="G513" i="15"/>
  <c r="D514" i="15"/>
  <c r="E514" i="15"/>
  <c r="F514" i="15"/>
  <c r="G514" i="15"/>
  <c r="D515" i="15"/>
  <c r="E515" i="15"/>
  <c r="F515" i="15"/>
  <c r="G515" i="15"/>
  <c r="D516" i="15"/>
  <c r="E516" i="15"/>
  <c r="F516" i="15"/>
  <c r="G516" i="15"/>
  <c r="D517" i="15"/>
  <c r="E517" i="15"/>
  <c r="F517" i="15"/>
  <c r="G517" i="15"/>
  <c r="D518" i="15"/>
  <c r="E518" i="15"/>
  <c r="F518" i="15"/>
  <c r="G518" i="15"/>
  <c r="D519" i="15"/>
  <c r="E519" i="15"/>
  <c r="F519" i="15"/>
  <c r="G519" i="15"/>
  <c r="D520" i="15"/>
  <c r="E520" i="15"/>
  <c r="F520" i="15"/>
  <c r="G520" i="15"/>
  <c r="D521" i="15"/>
  <c r="E521" i="15"/>
  <c r="F521" i="15"/>
  <c r="G521" i="15"/>
  <c r="D522" i="15"/>
  <c r="E522" i="15"/>
  <c r="F522" i="15"/>
  <c r="G522" i="15"/>
  <c r="D523" i="15"/>
  <c r="E523" i="15"/>
  <c r="F523" i="15"/>
  <c r="G523" i="15"/>
  <c r="D524" i="15"/>
  <c r="E524" i="15"/>
  <c r="F524" i="15"/>
  <c r="G524" i="15"/>
  <c r="D525" i="15"/>
  <c r="E525" i="15"/>
  <c r="F525" i="15"/>
  <c r="G525" i="15"/>
  <c r="D526" i="15"/>
  <c r="E526" i="15"/>
  <c r="F526" i="15"/>
  <c r="G526" i="15"/>
  <c r="D527" i="15"/>
  <c r="E527" i="15"/>
  <c r="F527" i="15"/>
  <c r="G527" i="15"/>
  <c r="D528" i="15"/>
  <c r="E528" i="15"/>
  <c r="F528" i="15"/>
  <c r="G528" i="15"/>
  <c r="D529" i="15"/>
  <c r="E529" i="15"/>
  <c r="F529" i="15"/>
  <c r="G529" i="15"/>
  <c r="D530" i="15"/>
  <c r="E530" i="15"/>
  <c r="F530" i="15"/>
  <c r="G530" i="15"/>
  <c r="D531" i="15"/>
  <c r="E531" i="15"/>
  <c r="F531" i="15"/>
  <c r="G531" i="15"/>
  <c r="D532" i="15"/>
  <c r="E532" i="15"/>
  <c r="F532" i="15"/>
  <c r="G532" i="15"/>
  <c r="D533" i="15"/>
  <c r="E533" i="15"/>
  <c r="F533" i="15"/>
  <c r="G533" i="15"/>
  <c r="D534" i="15"/>
  <c r="E534" i="15"/>
  <c r="F534" i="15"/>
  <c r="G534" i="15"/>
  <c r="D535" i="15"/>
  <c r="E535" i="15"/>
  <c r="F535" i="15"/>
  <c r="G535" i="15"/>
  <c r="D536" i="15"/>
  <c r="E536" i="15"/>
  <c r="F536" i="15"/>
  <c r="G536" i="15"/>
  <c r="D537" i="15"/>
  <c r="E537" i="15"/>
  <c r="F537" i="15"/>
  <c r="G537" i="15"/>
  <c r="D538" i="15"/>
  <c r="E538" i="15"/>
  <c r="F538" i="15"/>
  <c r="G538" i="15"/>
  <c r="D539" i="15"/>
  <c r="E539" i="15"/>
  <c r="F539" i="15"/>
  <c r="G539" i="15"/>
  <c r="D540" i="15"/>
  <c r="E540" i="15"/>
  <c r="F540" i="15"/>
  <c r="G540" i="15"/>
  <c r="D541" i="15"/>
  <c r="E541" i="15"/>
  <c r="F541" i="15"/>
  <c r="G541" i="15"/>
  <c r="D542" i="15"/>
  <c r="E542" i="15"/>
  <c r="F542" i="15"/>
  <c r="G542" i="15"/>
  <c r="D543" i="15"/>
  <c r="E543" i="15"/>
  <c r="F543" i="15"/>
  <c r="G543" i="15"/>
  <c r="D544" i="15"/>
  <c r="E544" i="15"/>
  <c r="F544" i="15"/>
  <c r="G544" i="15"/>
  <c r="D545" i="15"/>
  <c r="E545" i="15"/>
  <c r="F545" i="15"/>
  <c r="G545" i="15"/>
  <c r="D546" i="15"/>
  <c r="E546" i="15"/>
  <c r="F546" i="15"/>
  <c r="G546" i="15"/>
  <c r="D547" i="15"/>
  <c r="E547" i="15"/>
  <c r="F547" i="15"/>
  <c r="G547" i="15"/>
  <c r="D548" i="15"/>
  <c r="E548" i="15"/>
  <c r="F548" i="15"/>
  <c r="G548" i="15"/>
  <c r="D549" i="15"/>
  <c r="E549" i="15"/>
  <c r="F549" i="15"/>
  <c r="G549" i="15"/>
  <c r="D550" i="15"/>
  <c r="E550" i="15"/>
  <c r="F550" i="15"/>
  <c r="G550" i="15"/>
  <c r="D551" i="15"/>
  <c r="E551" i="15"/>
  <c r="F551" i="15"/>
  <c r="G551" i="15"/>
  <c r="D552" i="15"/>
  <c r="E552" i="15"/>
  <c r="F552" i="15"/>
  <c r="G552" i="15"/>
  <c r="D553" i="15"/>
  <c r="E553" i="15"/>
  <c r="F553" i="15"/>
  <c r="G553" i="15"/>
  <c r="D554" i="15"/>
  <c r="E554" i="15"/>
  <c r="F554" i="15"/>
  <c r="G554" i="15"/>
  <c r="D555" i="15"/>
  <c r="E555" i="15"/>
  <c r="F555" i="15"/>
  <c r="G555" i="15"/>
  <c r="D556" i="15"/>
  <c r="E556" i="15"/>
  <c r="F556" i="15"/>
  <c r="G556" i="15"/>
  <c r="D557" i="15"/>
  <c r="E557" i="15"/>
  <c r="F557" i="15"/>
  <c r="G557" i="15"/>
  <c r="D558" i="15"/>
  <c r="E558" i="15"/>
  <c r="F558" i="15"/>
  <c r="G558" i="15"/>
  <c r="D559" i="15"/>
  <c r="E559" i="15"/>
  <c r="F559" i="15"/>
  <c r="G559" i="15"/>
  <c r="D560" i="15"/>
  <c r="E560" i="15"/>
  <c r="F560" i="15"/>
  <c r="G560" i="15"/>
  <c r="D561" i="15"/>
  <c r="E561" i="15"/>
  <c r="F561" i="15"/>
  <c r="G561" i="15"/>
  <c r="D562" i="15"/>
  <c r="E562" i="15"/>
  <c r="F562" i="15"/>
  <c r="G562" i="15"/>
  <c r="D563" i="15"/>
  <c r="E563" i="15"/>
  <c r="F563" i="15"/>
  <c r="G563" i="15"/>
  <c r="D564" i="15"/>
  <c r="E564" i="15"/>
  <c r="F564" i="15"/>
  <c r="G564" i="15"/>
  <c r="D565" i="15"/>
  <c r="E565" i="15"/>
  <c r="F565" i="15"/>
  <c r="G565" i="15"/>
  <c r="D566" i="15"/>
  <c r="E566" i="15"/>
  <c r="F566" i="15"/>
  <c r="G566" i="15"/>
  <c r="D567" i="15"/>
  <c r="E567" i="15"/>
  <c r="F567" i="15"/>
  <c r="G567" i="15"/>
  <c r="D568" i="15"/>
  <c r="E568" i="15"/>
  <c r="F568" i="15"/>
  <c r="G568" i="15"/>
  <c r="D569" i="15"/>
  <c r="E569" i="15"/>
  <c r="F569" i="15"/>
  <c r="G569" i="15"/>
  <c r="D570" i="15"/>
  <c r="E570" i="15"/>
  <c r="F570" i="15"/>
  <c r="G570" i="15"/>
  <c r="D571" i="15"/>
  <c r="E571" i="15"/>
  <c r="F571" i="15"/>
  <c r="G571" i="15"/>
  <c r="D572" i="15"/>
  <c r="E572" i="15"/>
  <c r="F572" i="15"/>
  <c r="G572" i="15"/>
  <c r="D573" i="15"/>
  <c r="E573" i="15"/>
  <c r="F573" i="15"/>
  <c r="G573" i="15"/>
  <c r="D574" i="15"/>
  <c r="E574" i="15"/>
  <c r="F574" i="15"/>
  <c r="G574" i="15"/>
  <c r="D575" i="15"/>
  <c r="E575" i="15"/>
  <c r="F575" i="15"/>
  <c r="G575" i="15"/>
  <c r="D576" i="15"/>
  <c r="E576" i="15"/>
  <c r="F576" i="15"/>
  <c r="G576" i="15"/>
  <c r="D577" i="15"/>
  <c r="E577" i="15"/>
  <c r="F577" i="15"/>
  <c r="G577" i="15"/>
  <c r="D578" i="15"/>
  <c r="E578" i="15"/>
  <c r="F578" i="15"/>
  <c r="G578" i="15"/>
  <c r="D579" i="15"/>
  <c r="E579" i="15"/>
  <c r="F579" i="15"/>
  <c r="G579" i="15"/>
  <c r="D580" i="15"/>
  <c r="E580" i="15"/>
  <c r="F580" i="15"/>
  <c r="G580" i="15"/>
  <c r="D581" i="15"/>
  <c r="E581" i="15"/>
  <c r="F581" i="15"/>
  <c r="G581" i="15"/>
  <c r="D582" i="15"/>
  <c r="E582" i="15"/>
  <c r="F582" i="15"/>
  <c r="G582" i="15"/>
  <c r="D583" i="15"/>
  <c r="E583" i="15"/>
  <c r="F583" i="15"/>
  <c r="G583" i="15"/>
  <c r="D584" i="15"/>
  <c r="E584" i="15"/>
  <c r="F584" i="15"/>
  <c r="G584" i="15"/>
  <c r="D585" i="15"/>
  <c r="E585" i="15"/>
  <c r="F585" i="15"/>
  <c r="G585" i="15"/>
  <c r="D586" i="15"/>
  <c r="E586" i="15"/>
  <c r="F586" i="15"/>
  <c r="G586" i="15"/>
  <c r="D587" i="15"/>
  <c r="E587" i="15"/>
  <c r="F587" i="15"/>
  <c r="G587" i="15"/>
  <c r="D588" i="15"/>
  <c r="E588" i="15"/>
  <c r="F588" i="15"/>
  <c r="G588" i="15"/>
  <c r="D589" i="15"/>
  <c r="E589" i="15"/>
  <c r="F589" i="15"/>
  <c r="G589" i="15"/>
  <c r="D590" i="15"/>
  <c r="E590" i="15"/>
  <c r="F590" i="15"/>
  <c r="G590" i="15"/>
  <c r="D591" i="15"/>
  <c r="E591" i="15"/>
  <c r="F591" i="15"/>
  <c r="G591" i="15"/>
  <c r="D592" i="15"/>
  <c r="E592" i="15"/>
  <c r="F592" i="15"/>
  <c r="G592" i="15"/>
  <c r="D593" i="15"/>
  <c r="E593" i="15"/>
  <c r="F593" i="15"/>
  <c r="G593" i="15"/>
  <c r="D594" i="15"/>
  <c r="E594" i="15"/>
  <c r="F594" i="15"/>
  <c r="G594" i="15"/>
  <c r="D595" i="15"/>
  <c r="E595" i="15"/>
  <c r="F595" i="15"/>
  <c r="G595" i="15"/>
  <c r="D596" i="15"/>
  <c r="E596" i="15"/>
  <c r="F596" i="15"/>
  <c r="G596" i="15"/>
  <c r="D597" i="15"/>
  <c r="E597" i="15"/>
  <c r="F597" i="15"/>
  <c r="G597" i="15"/>
  <c r="D598" i="15"/>
  <c r="E598" i="15"/>
  <c r="F598" i="15"/>
  <c r="G598" i="15"/>
  <c r="D599" i="15"/>
  <c r="E599" i="15"/>
  <c r="F599" i="15"/>
  <c r="G599" i="15"/>
  <c r="D600" i="15"/>
  <c r="E600" i="15"/>
  <c r="F600" i="15"/>
  <c r="G600" i="15"/>
  <c r="D601" i="15"/>
  <c r="E601" i="15"/>
  <c r="F601" i="15"/>
  <c r="G601" i="15"/>
  <c r="D602" i="15"/>
  <c r="E602" i="15"/>
  <c r="F602" i="15"/>
  <c r="G602" i="15"/>
  <c r="D603" i="15"/>
  <c r="E603" i="15"/>
  <c r="F603" i="15"/>
  <c r="G603" i="15"/>
  <c r="D604" i="15"/>
  <c r="E604" i="15"/>
  <c r="F604" i="15"/>
  <c r="G604" i="15"/>
  <c r="D605" i="15"/>
  <c r="E605" i="15"/>
  <c r="F605" i="15"/>
  <c r="G605" i="15"/>
  <c r="D606" i="15"/>
  <c r="E606" i="15"/>
  <c r="F606" i="15"/>
  <c r="G606" i="15"/>
  <c r="D607" i="15"/>
  <c r="E607" i="15"/>
  <c r="F607" i="15"/>
  <c r="G607" i="15"/>
  <c r="G2" i="15"/>
  <c r="F2" i="15"/>
  <c r="E2" i="15"/>
  <c r="D2" i="15"/>
  <c r="C3" i="13" l="1"/>
  <c r="C4" i="13"/>
  <c r="C5" i="13"/>
  <c r="C6" i="13"/>
  <c r="C7" i="13"/>
  <c r="C8" i="13"/>
  <c r="C9" i="13"/>
  <c r="C2" i="13"/>
  <c r="V3" i="11"/>
  <c r="W3" i="11"/>
  <c r="X3" i="11"/>
  <c r="V4" i="11"/>
  <c r="W4" i="11"/>
  <c r="X4" i="11"/>
  <c r="V5" i="11"/>
  <c r="W5" i="11"/>
  <c r="X5" i="11"/>
  <c r="V6" i="11"/>
  <c r="W6" i="11"/>
  <c r="X6" i="11"/>
  <c r="V7" i="11"/>
  <c r="W7" i="11"/>
  <c r="X7" i="11"/>
  <c r="V8" i="11"/>
  <c r="W8" i="11"/>
  <c r="X8" i="11"/>
  <c r="V9" i="11"/>
  <c r="W9" i="11"/>
  <c r="X9" i="11"/>
  <c r="V10" i="11"/>
  <c r="W10" i="11"/>
  <c r="X10" i="11"/>
  <c r="V11" i="11"/>
  <c r="W11" i="11"/>
  <c r="X11" i="11"/>
  <c r="V12" i="11"/>
  <c r="W12" i="11"/>
  <c r="X12" i="11"/>
  <c r="V13" i="11"/>
  <c r="W13" i="11"/>
  <c r="X13" i="11"/>
  <c r="V14" i="11"/>
  <c r="W14" i="11"/>
  <c r="X14" i="11"/>
  <c r="V15" i="11"/>
  <c r="W15" i="11"/>
  <c r="X15" i="11"/>
  <c r="V16" i="11"/>
  <c r="W16" i="11"/>
  <c r="X16" i="11"/>
  <c r="V17" i="11"/>
  <c r="W17" i="11"/>
  <c r="X17" i="11"/>
  <c r="V18" i="11"/>
  <c r="W18" i="11"/>
  <c r="X18" i="11"/>
  <c r="V19" i="11"/>
  <c r="W19" i="11"/>
  <c r="X19" i="11"/>
  <c r="V20" i="11"/>
  <c r="W20" i="11"/>
  <c r="X20" i="11"/>
  <c r="V21" i="11"/>
  <c r="W21" i="11"/>
  <c r="X21" i="11"/>
  <c r="V22" i="11"/>
  <c r="W22" i="11"/>
  <c r="X22" i="11"/>
  <c r="V23" i="11"/>
  <c r="W23" i="11"/>
  <c r="X23" i="11"/>
  <c r="V24" i="11"/>
  <c r="W24" i="11"/>
  <c r="X24" i="11"/>
  <c r="V25" i="11"/>
  <c r="W25" i="11"/>
  <c r="X25" i="11"/>
  <c r="V26" i="11"/>
  <c r="W26" i="11"/>
  <c r="X26" i="11"/>
  <c r="V27" i="11"/>
  <c r="W27" i="11"/>
  <c r="X27" i="11"/>
  <c r="V28" i="11"/>
  <c r="W28" i="11"/>
  <c r="X28" i="11"/>
  <c r="V29" i="11"/>
  <c r="W29" i="11"/>
  <c r="X29" i="11"/>
  <c r="V30" i="11"/>
  <c r="W30" i="11"/>
  <c r="X30" i="11"/>
  <c r="V31" i="11"/>
  <c r="W31" i="11"/>
  <c r="X31" i="11"/>
  <c r="V32" i="11"/>
  <c r="W32" i="11"/>
  <c r="X32" i="11"/>
  <c r="V33" i="11"/>
  <c r="W33" i="11"/>
  <c r="X33" i="11"/>
  <c r="V34" i="11"/>
  <c r="W34" i="11"/>
  <c r="X34" i="11"/>
  <c r="V35" i="11"/>
  <c r="W35" i="11"/>
  <c r="X35" i="11"/>
  <c r="V36" i="11"/>
  <c r="W36" i="11"/>
  <c r="X36" i="11"/>
  <c r="V37" i="11"/>
  <c r="W37" i="11"/>
  <c r="X37" i="11"/>
  <c r="V38" i="11"/>
  <c r="W38" i="11"/>
  <c r="X38" i="11"/>
  <c r="V39" i="11"/>
  <c r="W39" i="11"/>
  <c r="X39" i="11"/>
  <c r="V40" i="11"/>
  <c r="W40" i="11"/>
  <c r="X40" i="11"/>
  <c r="V41" i="11"/>
  <c r="W41" i="11"/>
  <c r="X41" i="11"/>
  <c r="V42" i="11"/>
  <c r="W42" i="11"/>
  <c r="X42" i="11"/>
  <c r="V43" i="11"/>
  <c r="W43" i="11"/>
  <c r="X43" i="11"/>
  <c r="V44" i="11"/>
  <c r="W44" i="11"/>
  <c r="X44" i="11"/>
  <c r="V45" i="11"/>
  <c r="W45" i="11"/>
  <c r="X45" i="11"/>
  <c r="V46" i="11"/>
  <c r="W46" i="11"/>
  <c r="X46" i="11"/>
  <c r="V47" i="11"/>
  <c r="W47" i="11"/>
  <c r="X47" i="11"/>
  <c r="V48" i="11"/>
  <c r="W48" i="11"/>
  <c r="X48" i="11"/>
  <c r="V49" i="11"/>
  <c r="W49" i="11"/>
  <c r="X49" i="11"/>
  <c r="V50" i="11"/>
  <c r="W50" i="11"/>
  <c r="X50" i="11"/>
  <c r="X2" i="11"/>
  <c r="W2" i="11"/>
  <c r="V2" i="11"/>
  <c r="U2" i="11"/>
  <c r="AA3" i="10"/>
  <c r="AA4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A99" i="10"/>
  <c r="AA100" i="10"/>
  <c r="AA101" i="10"/>
  <c r="AA102" i="10"/>
  <c r="AA103" i="10"/>
  <c r="AA104" i="10"/>
  <c r="AA105" i="10"/>
  <c r="AA106" i="10"/>
  <c r="AA107" i="10"/>
  <c r="AA108" i="10"/>
  <c r="AA109" i="10"/>
  <c r="AA110" i="10"/>
  <c r="AA111" i="10"/>
  <c r="AA112" i="10"/>
  <c r="AA113" i="10"/>
  <c r="AA114" i="10"/>
  <c r="AA115" i="10"/>
  <c r="AA116" i="10"/>
  <c r="AA117" i="10"/>
  <c r="AA118" i="10"/>
  <c r="AA119" i="10"/>
  <c r="AA120" i="10"/>
  <c r="AA121" i="10"/>
  <c r="AA122" i="10"/>
  <c r="AA123" i="10"/>
  <c r="AA124" i="10"/>
  <c r="AA125" i="10"/>
  <c r="AA126" i="10"/>
  <c r="AA127" i="10"/>
  <c r="AA128" i="10"/>
  <c r="AA129" i="10"/>
  <c r="AA130" i="10"/>
  <c r="AA131" i="10"/>
  <c r="AA132" i="10"/>
  <c r="AA133" i="10"/>
  <c r="AA134" i="10"/>
  <c r="AA135" i="10"/>
  <c r="AA136" i="10"/>
  <c r="AA137" i="10"/>
  <c r="AA138" i="10"/>
  <c r="AA139" i="10"/>
  <c r="AA140" i="10"/>
  <c r="AA141" i="10"/>
  <c r="AA142" i="10"/>
  <c r="AA143" i="10"/>
  <c r="AA144" i="10"/>
  <c r="AA145" i="10"/>
  <c r="AA146" i="10"/>
  <c r="AA147" i="10"/>
  <c r="AA148" i="10"/>
  <c r="AA149" i="10"/>
  <c r="AA150" i="10"/>
  <c r="AA151" i="10"/>
  <c r="AA152" i="10"/>
  <c r="AA153" i="10"/>
  <c r="AA154" i="10"/>
  <c r="AA155" i="10"/>
  <c r="AA156" i="10"/>
  <c r="AA157" i="10"/>
  <c r="AA158" i="10"/>
  <c r="AA159" i="10"/>
  <c r="AA160" i="10"/>
  <c r="AA161" i="10"/>
  <c r="AA162" i="10"/>
  <c r="AA163" i="10"/>
  <c r="AA164" i="10"/>
  <c r="AA165" i="10"/>
  <c r="AA166" i="10"/>
  <c r="AA167" i="10"/>
  <c r="AA168" i="10"/>
  <c r="AA169" i="10"/>
  <c r="AA170" i="10"/>
  <c r="AA171" i="10"/>
  <c r="AA172" i="10"/>
  <c r="AA173" i="10"/>
  <c r="AA174" i="10"/>
  <c r="AA175" i="10"/>
  <c r="AA176" i="10"/>
  <c r="AA177" i="10"/>
  <c r="AA178" i="10"/>
  <c r="AA179" i="10"/>
  <c r="AA180" i="10"/>
  <c r="AA181" i="10"/>
  <c r="AA182" i="10"/>
  <c r="AA183" i="10"/>
  <c r="AA184" i="10"/>
  <c r="AA185" i="10"/>
  <c r="AA186" i="10"/>
  <c r="AA187" i="10"/>
  <c r="AA188" i="10"/>
  <c r="AA189" i="10"/>
  <c r="AA190" i="10"/>
  <c r="AA191" i="10"/>
  <c r="AA192" i="10"/>
  <c r="AA193" i="10"/>
  <c r="AA194" i="10"/>
  <c r="AA195" i="10"/>
  <c r="AA196" i="10"/>
  <c r="AA197" i="10"/>
  <c r="AA198" i="10"/>
  <c r="AA199" i="10"/>
  <c r="AA200" i="10"/>
  <c r="AA201" i="10"/>
  <c r="AA202" i="10"/>
  <c r="AA203" i="10"/>
  <c r="AA204" i="10"/>
  <c r="AA205" i="10"/>
  <c r="AA206" i="10"/>
  <c r="AA207" i="10"/>
  <c r="AA208" i="10"/>
  <c r="AA209" i="10"/>
  <c r="AA210" i="10"/>
  <c r="AA211" i="10"/>
  <c r="AA212" i="10"/>
  <c r="AA213" i="10"/>
  <c r="AA214" i="10"/>
  <c r="AA215" i="10"/>
  <c r="AA216" i="10"/>
  <c r="AA217" i="10"/>
  <c r="AA218" i="10"/>
  <c r="AA219" i="10"/>
  <c r="AA220" i="10"/>
  <c r="AA221" i="10"/>
  <c r="AA222" i="10"/>
  <c r="AA223" i="10"/>
  <c r="AA224" i="10"/>
  <c r="AA225" i="10"/>
  <c r="AA226" i="10"/>
  <c r="AA227" i="10"/>
  <c r="AA228" i="10"/>
  <c r="AA229" i="10"/>
  <c r="AA230" i="10"/>
  <c r="AA231" i="10"/>
  <c r="AA232" i="10"/>
  <c r="AA233" i="10"/>
  <c r="AA234" i="10"/>
  <c r="AA235" i="10"/>
  <c r="AA236" i="10"/>
  <c r="AA237" i="10"/>
  <c r="AA238" i="10"/>
  <c r="AA239" i="10"/>
  <c r="AA240" i="10"/>
  <c r="AA241" i="10"/>
  <c r="AA242" i="10"/>
  <c r="AA243" i="10"/>
  <c r="AA244" i="10"/>
  <c r="AA245" i="10"/>
  <c r="AA246" i="10"/>
  <c r="AA247" i="10"/>
  <c r="AA248" i="10"/>
  <c r="AA249" i="10"/>
  <c r="AA250" i="10"/>
  <c r="AA251" i="10"/>
  <c r="AA252" i="10"/>
  <c r="AA253" i="10"/>
  <c r="AA254" i="10"/>
  <c r="AA255" i="10"/>
  <c r="AA256" i="10"/>
  <c r="AA257" i="10"/>
  <c r="AA258" i="10"/>
  <c r="AA259" i="10"/>
  <c r="AA260" i="10"/>
  <c r="AA261" i="10"/>
  <c r="AA262" i="10"/>
  <c r="AA263" i="10"/>
  <c r="AA264" i="10"/>
  <c r="AA265" i="10"/>
  <c r="AA266" i="10"/>
  <c r="AA267" i="10"/>
  <c r="AA268" i="10"/>
  <c r="AA269" i="10"/>
  <c r="AA270" i="10"/>
  <c r="AA271" i="10"/>
  <c r="AA272" i="10"/>
  <c r="AA273" i="10"/>
  <c r="AA274" i="10"/>
  <c r="AA275" i="10"/>
  <c r="AA276" i="10"/>
  <c r="AA277" i="10"/>
  <c r="AA278" i="10"/>
  <c r="AA279" i="10"/>
  <c r="AA280" i="10"/>
  <c r="AA281" i="10"/>
  <c r="AA282" i="10"/>
  <c r="AA283" i="10"/>
  <c r="AA284" i="10"/>
  <c r="AA285" i="10"/>
  <c r="AA286" i="10"/>
  <c r="AA287" i="10"/>
  <c r="AA288" i="10"/>
  <c r="AA289" i="10"/>
  <c r="AA290" i="10"/>
  <c r="AA291" i="10"/>
  <c r="AA292" i="10"/>
  <c r="AA293" i="10"/>
  <c r="AA294" i="10"/>
  <c r="AA295" i="10"/>
  <c r="AA296" i="10"/>
  <c r="AA297" i="10"/>
  <c r="AA298" i="10"/>
  <c r="AA299" i="10"/>
  <c r="AA300" i="10"/>
  <c r="AA301" i="10"/>
  <c r="AA302" i="10"/>
  <c r="AA303" i="10"/>
  <c r="AA304" i="10"/>
  <c r="AA305" i="10"/>
  <c r="AA306" i="10"/>
  <c r="AA307" i="10"/>
  <c r="AA308" i="10"/>
  <c r="AA309" i="10"/>
  <c r="AA310" i="10"/>
  <c r="AA311" i="10"/>
  <c r="AA312" i="10"/>
  <c r="AA313" i="10"/>
  <c r="AA314" i="10"/>
  <c r="AA315" i="10"/>
  <c r="AA316" i="10"/>
  <c r="AA317" i="10"/>
  <c r="AA318" i="10"/>
  <c r="AA319" i="10"/>
  <c r="AA320" i="10"/>
  <c r="AA321" i="10"/>
  <c r="AA322" i="10"/>
  <c r="AA323" i="10"/>
  <c r="AA324" i="10"/>
  <c r="AA325" i="10"/>
  <c r="AA326" i="10"/>
  <c r="AA327" i="10"/>
  <c r="AA328" i="10"/>
  <c r="AA329" i="10"/>
  <c r="AA330" i="10"/>
  <c r="AA331" i="10"/>
  <c r="AA332" i="10"/>
  <c r="AA333" i="10"/>
  <c r="AA334" i="10"/>
  <c r="AA335" i="10"/>
  <c r="AA336" i="10"/>
  <c r="AA337" i="10"/>
  <c r="AA338" i="10"/>
  <c r="AA339" i="10"/>
  <c r="AA340" i="10"/>
  <c r="AA341" i="10"/>
  <c r="AA342" i="10"/>
  <c r="AA343" i="10"/>
  <c r="AA344" i="10"/>
  <c r="AA345" i="10"/>
  <c r="AA346" i="10"/>
  <c r="AA347" i="10"/>
  <c r="AA348" i="10"/>
  <c r="AA349" i="10"/>
  <c r="AA350" i="10"/>
  <c r="AA351" i="10"/>
  <c r="AA352" i="10"/>
  <c r="AA353" i="10"/>
  <c r="AA354" i="10"/>
  <c r="AA355" i="10"/>
  <c r="AA356" i="10"/>
  <c r="AA357" i="10"/>
  <c r="AA358" i="10"/>
  <c r="AA359" i="10"/>
  <c r="AA360" i="10"/>
  <c r="AA361" i="10"/>
  <c r="AA362" i="10"/>
  <c r="AA363" i="10"/>
  <c r="AA364" i="10"/>
  <c r="AA365" i="10"/>
  <c r="AA366" i="10"/>
  <c r="AA367" i="10"/>
  <c r="AA368" i="10"/>
  <c r="AA369" i="10"/>
  <c r="AA370" i="10"/>
  <c r="AA371" i="10"/>
  <c r="AA372" i="10"/>
  <c r="AA373" i="10"/>
  <c r="AA374" i="10"/>
  <c r="AA375" i="10"/>
  <c r="AA376" i="10"/>
  <c r="AA377" i="10"/>
  <c r="AA378" i="10"/>
  <c r="AA379" i="10"/>
  <c r="AA380" i="10"/>
  <c r="AA381" i="10"/>
  <c r="AA382" i="10"/>
  <c r="AA383" i="10"/>
  <c r="AA384" i="10"/>
  <c r="AA385" i="10"/>
  <c r="AA386" i="10"/>
  <c r="AA387" i="10"/>
  <c r="AA388" i="10"/>
  <c r="AA389" i="10"/>
  <c r="AA390" i="10"/>
  <c r="AA391" i="10"/>
  <c r="AA392" i="10"/>
  <c r="AA393" i="10"/>
  <c r="AA394" i="10"/>
  <c r="AA395" i="10"/>
  <c r="AA396" i="10"/>
  <c r="AA397" i="10"/>
  <c r="AA398" i="10"/>
  <c r="AA399" i="10"/>
  <c r="AA400" i="10"/>
  <c r="AA401" i="10"/>
  <c r="AA402" i="10"/>
  <c r="AA403" i="10"/>
  <c r="AA404" i="10"/>
  <c r="AA405" i="10"/>
  <c r="AA406" i="10"/>
  <c r="AA407" i="10"/>
  <c r="AA408" i="10"/>
  <c r="AA409" i="10"/>
  <c r="AA410" i="10"/>
  <c r="AA411" i="10"/>
  <c r="AA412" i="10"/>
  <c r="AA413" i="10"/>
  <c r="AA414" i="10"/>
  <c r="AA415" i="10"/>
  <c r="AA416" i="10"/>
  <c r="AA417" i="10"/>
  <c r="AA418" i="10"/>
  <c r="AA419" i="10"/>
  <c r="AA420" i="10"/>
  <c r="AA421" i="10"/>
  <c r="AA422" i="10"/>
  <c r="AA423" i="10"/>
  <c r="AA424" i="10"/>
  <c r="AA425" i="10"/>
  <c r="AA426" i="10"/>
  <c r="AA427" i="10"/>
  <c r="AA428" i="10"/>
  <c r="AA429" i="10"/>
  <c r="AA430" i="10"/>
  <c r="AA431" i="10"/>
  <c r="AA432" i="10"/>
  <c r="AA433" i="10"/>
  <c r="AA434" i="10"/>
  <c r="AA435" i="10"/>
  <c r="AA436" i="10"/>
  <c r="AA437" i="10"/>
  <c r="AA438" i="10"/>
  <c r="AA439" i="10"/>
  <c r="AA440" i="10"/>
  <c r="AA441" i="10"/>
  <c r="AA442" i="10"/>
  <c r="AA443" i="10"/>
  <c r="AA444" i="10"/>
  <c r="AA445" i="10"/>
  <c r="AA446" i="10"/>
  <c r="AA447" i="10"/>
  <c r="AA448" i="10"/>
  <c r="AA449" i="10"/>
  <c r="AA450" i="10"/>
  <c r="AA451" i="10"/>
  <c r="AA452" i="10"/>
  <c r="AA453" i="10"/>
  <c r="AA454" i="10"/>
  <c r="AA455" i="10"/>
  <c r="AA456" i="10"/>
  <c r="AA457" i="10"/>
  <c r="AA458" i="10"/>
  <c r="AA459" i="10"/>
  <c r="AA460" i="10"/>
  <c r="AA461" i="10"/>
  <c r="AA462" i="10"/>
  <c r="AA463" i="10"/>
  <c r="AA464" i="10"/>
  <c r="AA465" i="10"/>
  <c r="AA466" i="10"/>
  <c r="AA467" i="10"/>
  <c r="AA468" i="10"/>
  <c r="AA469" i="10"/>
  <c r="AA470" i="10"/>
  <c r="AA471" i="10"/>
  <c r="AA472" i="10"/>
  <c r="AA473" i="10"/>
  <c r="AA474" i="10"/>
  <c r="AA475" i="10"/>
  <c r="AA476" i="10"/>
  <c r="AA477" i="10"/>
  <c r="AA478" i="10"/>
  <c r="AA479" i="10"/>
  <c r="AA480" i="10"/>
  <c r="AA481" i="10"/>
  <c r="AA482" i="10"/>
  <c r="AA483" i="10"/>
  <c r="AA484" i="10"/>
  <c r="AA485" i="10"/>
  <c r="AA486" i="10"/>
  <c r="AA487" i="10"/>
  <c r="AA488" i="10"/>
  <c r="AA489" i="10"/>
  <c r="AA490" i="10"/>
  <c r="AA491" i="10"/>
  <c r="AA492" i="10"/>
  <c r="AA493" i="10"/>
  <c r="AA494" i="10"/>
  <c r="AA495" i="10"/>
  <c r="AA496" i="10"/>
  <c r="AA497" i="10"/>
  <c r="AA498" i="10"/>
  <c r="AA499" i="10"/>
  <c r="AA500" i="10"/>
  <c r="AA501" i="10"/>
  <c r="AA502" i="10"/>
  <c r="AA503" i="10"/>
  <c r="AA504" i="10"/>
  <c r="AA505" i="10"/>
  <c r="AA506" i="10"/>
  <c r="AA507" i="10"/>
  <c r="AA508" i="10"/>
  <c r="AA509" i="10"/>
  <c r="AA510" i="10"/>
  <c r="AA511" i="10"/>
  <c r="AA512" i="10"/>
  <c r="AA513" i="10"/>
  <c r="AA514" i="10"/>
  <c r="AA515" i="10"/>
  <c r="AA516" i="10"/>
  <c r="AA517" i="10"/>
  <c r="AA518" i="10"/>
  <c r="AA519" i="10"/>
  <c r="AA520" i="10"/>
  <c r="AA521" i="10"/>
  <c r="AA522" i="10"/>
  <c r="AA523" i="10"/>
  <c r="AA524" i="10"/>
  <c r="AA525" i="10"/>
  <c r="AA526" i="10"/>
  <c r="AA527" i="10"/>
  <c r="AA528" i="10"/>
  <c r="AA529" i="10"/>
  <c r="AA530" i="10"/>
  <c r="AA531" i="10"/>
  <c r="AA532" i="10"/>
  <c r="AA533" i="10"/>
  <c r="AA534" i="10"/>
  <c r="AA535" i="10"/>
  <c r="AA536" i="10"/>
  <c r="AA537" i="10"/>
  <c r="AA538" i="10"/>
  <c r="AA539" i="10"/>
  <c r="AA540" i="10"/>
  <c r="AA541" i="10"/>
  <c r="AA542" i="10"/>
  <c r="AA543" i="10"/>
  <c r="AA544" i="10"/>
  <c r="AA545" i="10"/>
  <c r="AA546" i="10"/>
  <c r="AA547" i="10"/>
  <c r="AA548" i="10"/>
  <c r="AA549" i="10"/>
  <c r="AA550" i="10"/>
  <c r="AA551" i="10"/>
  <c r="AA552" i="10"/>
  <c r="AA553" i="10"/>
  <c r="AA554" i="10"/>
  <c r="AA555" i="10"/>
  <c r="AA556" i="10"/>
  <c r="AA557" i="10"/>
  <c r="AA558" i="10"/>
  <c r="AA559" i="10"/>
  <c r="AA560" i="10"/>
  <c r="AA561" i="10"/>
  <c r="AA562" i="10"/>
  <c r="AA563" i="10"/>
  <c r="AA564" i="10"/>
  <c r="AA565" i="10"/>
  <c r="AA566" i="10"/>
  <c r="AA567" i="10"/>
  <c r="AA568" i="10"/>
  <c r="AA569" i="10"/>
  <c r="AA570" i="10"/>
  <c r="AA571" i="10"/>
  <c r="AA572" i="10"/>
  <c r="AA573" i="10"/>
  <c r="AA574" i="10"/>
  <c r="AA575" i="10"/>
  <c r="AA576" i="10"/>
  <c r="AA577" i="10"/>
  <c r="AA578" i="10"/>
  <c r="AA579" i="10"/>
  <c r="AA580" i="10"/>
  <c r="AA581" i="10"/>
  <c r="AA582" i="10"/>
  <c r="AA583" i="10"/>
  <c r="AA584" i="10"/>
  <c r="AA585" i="10"/>
  <c r="AA586" i="10"/>
  <c r="AA587" i="10"/>
  <c r="AA588" i="10"/>
  <c r="AA589" i="10"/>
  <c r="AA590" i="10"/>
  <c r="AA591" i="10"/>
  <c r="AA592" i="10"/>
  <c r="AA593" i="10"/>
  <c r="AA594" i="10"/>
  <c r="AA595" i="10"/>
  <c r="AA596" i="10"/>
  <c r="AA597" i="10"/>
  <c r="AA598" i="10"/>
  <c r="AA599" i="10"/>
  <c r="AA600" i="10"/>
  <c r="AA601" i="10"/>
  <c r="AA602" i="10"/>
  <c r="AA603" i="10"/>
  <c r="AA604" i="10"/>
  <c r="AA605" i="10"/>
  <c r="AA606" i="10"/>
  <c r="AA607" i="10"/>
  <c r="Y3" i="10"/>
  <c r="Z3" i="10"/>
  <c r="Y4" i="10"/>
  <c r="Z4" i="10"/>
  <c r="Y5" i="10"/>
  <c r="Z5" i="10"/>
  <c r="Y6" i="10"/>
  <c r="Z6" i="10"/>
  <c r="Y7" i="10"/>
  <c r="Z7" i="10"/>
  <c r="Y8" i="10"/>
  <c r="Z8" i="10"/>
  <c r="Y9" i="10"/>
  <c r="Z9" i="10"/>
  <c r="Y10" i="10"/>
  <c r="Z10" i="10"/>
  <c r="Y11" i="10"/>
  <c r="Z11" i="10"/>
  <c r="Y12" i="10"/>
  <c r="Z12" i="10"/>
  <c r="Y13" i="10"/>
  <c r="Z13" i="10"/>
  <c r="Y14" i="10"/>
  <c r="Z14" i="10"/>
  <c r="Y15" i="10"/>
  <c r="Z15" i="10"/>
  <c r="Y16" i="10"/>
  <c r="Z16" i="10"/>
  <c r="Y17" i="10"/>
  <c r="Z17" i="10"/>
  <c r="Y18" i="10"/>
  <c r="Z18" i="10"/>
  <c r="Y19" i="10"/>
  <c r="Z19" i="10"/>
  <c r="Y20" i="10"/>
  <c r="Z20" i="10"/>
  <c r="Y21" i="10"/>
  <c r="Z21" i="10"/>
  <c r="Y22" i="10"/>
  <c r="Z22" i="10"/>
  <c r="Y23" i="10"/>
  <c r="Z23" i="10"/>
  <c r="Y24" i="10"/>
  <c r="Z24" i="10"/>
  <c r="Y25" i="10"/>
  <c r="Z25" i="10"/>
  <c r="Y26" i="10"/>
  <c r="Z26" i="10"/>
  <c r="Y27" i="10"/>
  <c r="Z27" i="10"/>
  <c r="Y28" i="10"/>
  <c r="Z28" i="10"/>
  <c r="Y29" i="10"/>
  <c r="Z29" i="10"/>
  <c r="Y30" i="10"/>
  <c r="Z30" i="10"/>
  <c r="Y31" i="10"/>
  <c r="Z31" i="10"/>
  <c r="Y32" i="10"/>
  <c r="Z32" i="10"/>
  <c r="Y33" i="10"/>
  <c r="Z33" i="10"/>
  <c r="Y34" i="10"/>
  <c r="Z34" i="10"/>
  <c r="Y35" i="10"/>
  <c r="Z35" i="10"/>
  <c r="Y36" i="10"/>
  <c r="Z36" i="10"/>
  <c r="Y37" i="10"/>
  <c r="Z37" i="10"/>
  <c r="Y38" i="10"/>
  <c r="Z38" i="10"/>
  <c r="Y39" i="10"/>
  <c r="Z39" i="10"/>
  <c r="Y40" i="10"/>
  <c r="Z40" i="10"/>
  <c r="Y41" i="10"/>
  <c r="Z41" i="10"/>
  <c r="Y42" i="10"/>
  <c r="Z42" i="10"/>
  <c r="Y43" i="10"/>
  <c r="Z43" i="10"/>
  <c r="Y44" i="10"/>
  <c r="Z44" i="10"/>
  <c r="Y45" i="10"/>
  <c r="Z45" i="10"/>
  <c r="Y46" i="10"/>
  <c r="Z46" i="10"/>
  <c r="Y47" i="10"/>
  <c r="Z47" i="10"/>
  <c r="Y48" i="10"/>
  <c r="Z48" i="10"/>
  <c r="Y49" i="10"/>
  <c r="Z49" i="10"/>
  <c r="Y50" i="10"/>
  <c r="Z50" i="10"/>
  <c r="Y51" i="10"/>
  <c r="Z51" i="10"/>
  <c r="Y52" i="10"/>
  <c r="Z52" i="10"/>
  <c r="Y53" i="10"/>
  <c r="Z53" i="10"/>
  <c r="Y54" i="10"/>
  <c r="Z54" i="10"/>
  <c r="Y55" i="10"/>
  <c r="Z55" i="10"/>
  <c r="Y56" i="10"/>
  <c r="Z56" i="10"/>
  <c r="Y57" i="10"/>
  <c r="Z57" i="10"/>
  <c r="Y58" i="10"/>
  <c r="Z58" i="10"/>
  <c r="Y59" i="10"/>
  <c r="Z59" i="10"/>
  <c r="Y60" i="10"/>
  <c r="Z60" i="10"/>
  <c r="Y61" i="10"/>
  <c r="Z61" i="10"/>
  <c r="Y62" i="10"/>
  <c r="Z62" i="10"/>
  <c r="Y63" i="10"/>
  <c r="Z63" i="10"/>
  <c r="Y64" i="10"/>
  <c r="Z64" i="10"/>
  <c r="Y65" i="10"/>
  <c r="Z65" i="10"/>
  <c r="Y66" i="10"/>
  <c r="Z66" i="10"/>
  <c r="Y67" i="10"/>
  <c r="Z67" i="10"/>
  <c r="Y68" i="10"/>
  <c r="Z68" i="10"/>
  <c r="Y69" i="10"/>
  <c r="Z69" i="10"/>
  <c r="Y70" i="10"/>
  <c r="Z70" i="10"/>
  <c r="Y71" i="10"/>
  <c r="Z71" i="10"/>
  <c r="Y72" i="10"/>
  <c r="Z72" i="10"/>
  <c r="Y73" i="10"/>
  <c r="Z73" i="10"/>
  <c r="Y74" i="10"/>
  <c r="Z74" i="10"/>
  <c r="Y75" i="10"/>
  <c r="Z75" i="10"/>
  <c r="Y76" i="10"/>
  <c r="Z76" i="10"/>
  <c r="Y77" i="10"/>
  <c r="Z77" i="10"/>
  <c r="Y78" i="10"/>
  <c r="Z78" i="10"/>
  <c r="Y79" i="10"/>
  <c r="Z79" i="10"/>
  <c r="Y80" i="10"/>
  <c r="Z80" i="10"/>
  <c r="Y81" i="10"/>
  <c r="Z81" i="10"/>
  <c r="Y82" i="10"/>
  <c r="Z82" i="10"/>
  <c r="Y83" i="10"/>
  <c r="Z83" i="10"/>
  <c r="Y84" i="10"/>
  <c r="Z84" i="10"/>
  <c r="Y85" i="10"/>
  <c r="Z85" i="10"/>
  <c r="Y86" i="10"/>
  <c r="Z86" i="10"/>
  <c r="Y87" i="10"/>
  <c r="Z87" i="10"/>
  <c r="Y88" i="10"/>
  <c r="Z88" i="10"/>
  <c r="Y89" i="10"/>
  <c r="Z89" i="10"/>
  <c r="Y90" i="10"/>
  <c r="Z90" i="10"/>
  <c r="Y91" i="10"/>
  <c r="Z91" i="10"/>
  <c r="Y92" i="10"/>
  <c r="Z92" i="10"/>
  <c r="Y93" i="10"/>
  <c r="Z93" i="10"/>
  <c r="Y94" i="10"/>
  <c r="Z94" i="10"/>
  <c r="Y95" i="10"/>
  <c r="Z95" i="10"/>
  <c r="Y96" i="10"/>
  <c r="Z96" i="10"/>
  <c r="Y97" i="10"/>
  <c r="Z97" i="10"/>
  <c r="Y98" i="10"/>
  <c r="Z98" i="10"/>
  <c r="Y99" i="10"/>
  <c r="Z99" i="10"/>
  <c r="Y100" i="10"/>
  <c r="Z100" i="10"/>
  <c r="Y101" i="10"/>
  <c r="Z101" i="10"/>
  <c r="Y102" i="10"/>
  <c r="Z102" i="10"/>
  <c r="Y103" i="10"/>
  <c r="Z103" i="10"/>
  <c r="Y104" i="10"/>
  <c r="Z104" i="10"/>
  <c r="Y105" i="10"/>
  <c r="Z105" i="10"/>
  <c r="Y106" i="10"/>
  <c r="Z106" i="10"/>
  <c r="Y107" i="10"/>
  <c r="Z107" i="10"/>
  <c r="Y108" i="10"/>
  <c r="Z108" i="10"/>
  <c r="Y109" i="10"/>
  <c r="Z109" i="10"/>
  <c r="Y110" i="10"/>
  <c r="Z110" i="10"/>
  <c r="Y111" i="10"/>
  <c r="Z111" i="10"/>
  <c r="Y112" i="10"/>
  <c r="Z112" i="10"/>
  <c r="Y113" i="10"/>
  <c r="Z113" i="10"/>
  <c r="Y114" i="10"/>
  <c r="Z114" i="10"/>
  <c r="Y115" i="10"/>
  <c r="Z115" i="10"/>
  <c r="Y116" i="10"/>
  <c r="Z116" i="10"/>
  <c r="Y117" i="10"/>
  <c r="Z117" i="10"/>
  <c r="Y118" i="10"/>
  <c r="Z118" i="10"/>
  <c r="Y119" i="10"/>
  <c r="Z119" i="10"/>
  <c r="Y120" i="10"/>
  <c r="Z120" i="10"/>
  <c r="Y121" i="10"/>
  <c r="Z121" i="10"/>
  <c r="Y122" i="10"/>
  <c r="Z122" i="10"/>
  <c r="Y123" i="10"/>
  <c r="Z123" i="10"/>
  <c r="Y124" i="10"/>
  <c r="Z124" i="10"/>
  <c r="Y125" i="10"/>
  <c r="Z125" i="10"/>
  <c r="Y126" i="10"/>
  <c r="Z126" i="10"/>
  <c r="Y127" i="10"/>
  <c r="Z127" i="10"/>
  <c r="Y128" i="10"/>
  <c r="Z128" i="10"/>
  <c r="Y129" i="10"/>
  <c r="Z129" i="10"/>
  <c r="Y130" i="10"/>
  <c r="Z130" i="10"/>
  <c r="Y131" i="10"/>
  <c r="Z131" i="10"/>
  <c r="Y132" i="10"/>
  <c r="Z132" i="10"/>
  <c r="Y133" i="10"/>
  <c r="Z133" i="10"/>
  <c r="Y134" i="10"/>
  <c r="Z134" i="10"/>
  <c r="Y135" i="10"/>
  <c r="Z135" i="10"/>
  <c r="Y136" i="10"/>
  <c r="Z136" i="10"/>
  <c r="Y137" i="10"/>
  <c r="Z137" i="10"/>
  <c r="Y138" i="10"/>
  <c r="Z138" i="10"/>
  <c r="Y139" i="10"/>
  <c r="Z139" i="10"/>
  <c r="Y140" i="10"/>
  <c r="Z140" i="10"/>
  <c r="Y141" i="10"/>
  <c r="Z141" i="10"/>
  <c r="Y142" i="10"/>
  <c r="Z142" i="10"/>
  <c r="Y143" i="10"/>
  <c r="Z143" i="10"/>
  <c r="Y144" i="10"/>
  <c r="Z144" i="10"/>
  <c r="Y145" i="10"/>
  <c r="Z145" i="10"/>
  <c r="Y146" i="10"/>
  <c r="Z146" i="10"/>
  <c r="Y147" i="10"/>
  <c r="Z147" i="10"/>
  <c r="Y148" i="10"/>
  <c r="Z148" i="10"/>
  <c r="Y149" i="10"/>
  <c r="Z149" i="10"/>
  <c r="Y150" i="10"/>
  <c r="Z150" i="10"/>
  <c r="Y151" i="10"/>
  <c r="Z151" i="10"/>
  <c r="Y152" i="10"/>
  <c r="Z152" i="10"/>
  <c r="Y153" i="10"/>
  <c r="Z153" i="10"/>
  <c r="Y154" i="10"/>
  <c r="Z154" i="10"/>
  <c r="Y155" i="10"/>
  <c r="Z155" i="10"/>
  <c r="Y156" i="10"/>
  <c r="Z156" i="10"/>
  <c r="Y157" i="10"/>
  <c r="Z157" i="10"/>
  <c r="Y158" i="10"/>
  <c r="Z158" i="10"/>
  <c r="Y159" i="10"/>
  <c r="Z159" i="10"/>
  <c r="Y160" i="10"/>
  <c r="Z160" i="10"/>
  <c r="Y161" i="10"/>
  <c r="Z161" i="10"/>
  <c r="Y162" i="10"/>
  <c r="Z162" i="10"/>
  <c r="Y163" i="10"/>
  <c r="Z163" i="10"/>
  <c r="Y164" i="10"/>
  <c r="Z164" i="10"/>
  <c r="Y165" i="10"/>
  <c r="Z165" i="10"/>
  <c r="Y166" i="10"/>
  <c r="Z166" i="10"/>
  <c r="Y167" i="10"/>
  <c r="Z167" i="10"/>
  <c r="Y168" i="10"/>
  <c r="Z168" i="10"/>
  <c r="Y169" i="10"/>
  <c r="Z169" i="10"/>
  <c r="Y170" i="10"/>
  <c r="Z170" i="10"/>
  <c r="Y171" i="10"/>
  <c r="Z171" i="10"/>
  <c r="Y172" i="10"/>
  <c r="Z172" i="10"/>
  <c r="Y173" i="10"/>
  <c r="Z173" i="10"/>
  <c r="Y174" i="10"/>
  <c r="Z174" i="10"/>
  <c r="Y175" i="10"/>
  <c r="Z175" i="10"/>
  <c r="Y176" i="10"/>
  <c r="Z176" i="10"/>
  <c r="Y177" i="10"/>
  <c r="Z177" i="10"/>
  <c r="Y178" i="10"/>
  <c r="Z178" i="10"/>
  <c r="Y179" i="10"/>
  <c r="Z179" i="10"/>
  <c r="Y180" i="10"/>
  <c r="Z180" i="10"/>
  <c r="Y181" i="10"/>
  <c r="Z181" i="10"/>
  <c r="Y182" i="10"/>
  <c r="Z182" i="10"/>
  <c r="Y183" i="10"/>
  <c r="Z183" i="10"/>
  <c r="Y184" i="10"/>
  <c r="Z184" i="10"/>
  <c r="Y185" i="10"/>
  <c r="Z185" i="10"/>
  <c r="Y186" i="10"/>
  <c r="Z186" i="10"/>
  <c r="Y187" i="10"/>
  <c r="Z187" i="10"/>
  <c r="Y188" i="10"/>
  <c r="Z188" i="10"/>
  <c r="Y189" i="10"/>
  <c r="Z189" i="10"/>
  <c r="Y190" i="10"/>
  <c r="Z190" i="10"/>
  <c r="Y191" i="10"/>
  <c r="Z191" i="10"/>
  <c r="Y192" i="10"/>
  <c r="Z192" i="10"/>
  <c r="Y193" i="10"/>
  <c r="Z193" i="10"/>
  <c r="Y194" i="10"/>
  <c r="Z194" i="10"/>
  <c r="Y195" i="10"/>
  <c r="Z195" i="10"/>
  <c r="Y196" i="10"/>
  <c r="Z196" i="10"/>
  <c r="Y197" i="10"/>
  <c r="Z197" i="10"/>
  <c r="Y198" i="10"/>
  <c r="Z198" i="10"/>
  <c r="Y199" i="10"/>
  <c r="Z199" i="10"/>
  <c r="Y200" i="10"/>
  <c r="Z200" i="10"/>
  <c r="Y201" i="10"/>
  <c r="Z201" i="10"/>
  <c r="Y202" i="10"/>
  <c r="Z202" i="10"/>
  <c r="Y203" i="10"/>
  <c r="Z203" i="10"/>
  <c r="Y204" i="10"/>
  <c r="Z204" i="10"/>
  <c r="Y205" i="10"/>
  <c r="Z205" i="10"/>
  <c r="Y206" i="10"/>
  <c r="Z206" i="10"/>
  <c r="Y207" i="10"/>
  <c r="Z207" i="10"/>
  <c r="Y208" i="10"/>
  <c r="Z208" i="10"/>
  <c r="Y209" i="10"/>
  <c r="Z209" i="10"/>
  <c r="Y210" i="10"/>
  <c r="Z210" i="10"/>
  <c r="Y211" i="10"/>
  <c r="Z211" i="10"/>
  <c r="Y212" i="10"/>
  <c r="Z212" i="10"/>
  <c r="Y213" i="10"/>
  <c r="Z213" i="10"/>
  <c r="Y214" i="10"/>
  <c r="Z214" i="10"/>
  <c r="Y215" i="10"/>
  <c r="Z215" i="10"/>
  <c r="Y216" i="10"/>
  <c r="Z216" i="10"/>
  <c r="Y217" i="10"/>
  <c r="Z217" i="10"/>
  <c r="Y218" i="10"/>
  <c r="Z218" i="10"/>
  <c r="Y219" i="10"/>
  <c r="Z219" i="10"/>
  <c r="Y220" i="10"/>
  <c r="Z220" i="10"/>
  <c r="Y221" i="10"/>
  <c r="Z221" i="10"/>
  <c r="Y222" i="10"/>
  <c r="Z222" i="10"/>
  <c r="Y223" i="10"/>
  <c r="Z223" i="10"/>
  <c r="Y224" i="10"/>
  <c r="Z224" i="10"/>
  <c r="Y225" i="10"/>
  <c r="Z225" i="10"/>
  <c r="Y226" i="10"/>
  <c r="Z226" i="10"/>
  <c r="Y227" i="10"/>
  <c r="Z227" i="10"/>
  <c r="Y228" i="10"/>
  <c r="Z228" i="10"/>
  <c r="Y229" i="10"/>
  <c r="Z229" i="10"/>
  <c r="Y230" i="10"/>
  <c r="Z230" i="10"/>
  <c r="Y231" i="10"/>
  <c r="Z231" i="10"/>
  <c r="Y232" i="10"/>
  <c r="Z232" i="10"/>
  <c r="Y233" i="10"/>
  <c r="Z233" i="10"/>
  <c r="Y234" i="10"/>
  <c r="Z234" i="10"/>
  <c r="Y235" i="10"/>
  <c r="Z235" i="10"/>
  <c r="Y236" i="10"/>
  <c r="Z236" i="10"/>
  <c r="Y237" i="10"/>
  <c r="Z237" i="10"/>
  <c r="Y238" i="10"/>
  <c r="Z238" i="10"/>
  <c r="Y239" i="10"/>
  <c r="Z239" i="10"/>
  <c r="Y240" i="10"/>
  <c r="Z240" i="10"/>
  <c r="Y241" i="10"/>
  <c r="Z241" i="10"/>
  <c r="Y242" i="10"/>
  <c r="Z242" i="10"/>
  <c r="Y243" i="10"/>
  <c r="Z243" i="10"/>
  <c r="Y244" i="10"/>
  <c r="Z244" i="10"/>
  <c r="Y245" i="10"/>
  <c r="Z245" i="10"/>
  <c r="Y246" i="10"/>
  <c r="Z246" i="10"/>
  <c r="Y247" i="10"/>
  <c r="Z247" i="10"/>
  <c r="Y248" i="10"/>
  <c r="Z248" i="10"/>
  <c r="Y249" i="10"/>
  <c r="Z249" i="10"/>
  <c r="Y250" i="10"/>
  <c r="Z250" i="10"/>
  <c r="Y251" i="10"/>
  <c r="Z251" i="10"/>
  <c r="Y252" i="10"/>
  <c r="Z252" i="10"/>
  <c r="Y253" i="10"/>
  <c r="Z253" i="10"/>
  <c r="Y254" i="10"/>
  <c r="Z254" i="10"/>
  <c r="Y255" i="10"/>
  <c r="Z255" i="10"/>
  <c r="Y256" i="10"/>
  <c r="Z256" i="10"/>
  <c r="Y257" i="10"/>
  <c r="Z257" i="10"/>
  <c r="Y258" i="10"/>
  <c r="Z258" i="10"/>
  <c r="Y259" i="10"/>
  <c r="Z259" i="10"/>
  <c r="Y260" i="10"/>
  <c r="Z260" i="10"/>
  <c r="Y261" i="10"/>
  <c r="Z261" i="10"/>
  <c r="Y262" i="10"/>
  <c r="Z262" i="10"/>
  <c r="Y263" i="10"/>
  <c r="Z263" i="10"/>
  <c r="Y264" i="10"/>
  <c r="Z264" i="10"/>
  <c r="Y265" i="10"/>
  <c r="Z265" i="10"/>
  <c r="Y266" i="10"/>
  <c r="Z266" i="10"/>
  <c r="Y267" i="10"/>
  <c r="Z267" i="10"/>
  <c r="Y268" i="10"/>
  <c r="Z268" i="10"/>
  <c r="Y269" i="10"/>
  <c r="Z269" i="10"/>
  <c r="Y270" i="10"/>
  <c r="Z270" i="10"/>
  <c r="Y271" i="10"/>
  <c r="Z271" i="10"/>
  <c r="Y272" i="10"/>
  <c r="Z272" i="10"/>
  <c r="Y273" i="10"/>
  <c r="Z273" i="10"/>
  <c r="Y274" i="10"/>
  <c r="Z274" i="10"/>
  <c r="Y275" i="10"/>
  <c r="Z275" i="10"/>
  <c r="Y276" i="10"/>
  <c r="Z276" i="10"/>
  <c r="Y277" i="10"/>
  <c r="Z277" i="10"/>
  <c r="Y278" i="10"/>
  <c r="Z278" i="10"/>
  <c r="Y279" i="10"/>
  <c r="Z279" i="10"/>
  <c r="Y280" i="10"/>
  <c r="Z280" i="10"/>
  <c r="Y281" i="10"/>
  <c r="Z281" i="10"/>
  <c r="Y282" i="10"/>
  <c r="Z282" i="10"/>
  <c r="Y283" i="10"/>
  <c r="Z283" i="10"/>
  <c r="Y284" i="10"/>
  <c r="Z284" i="10"/>
  <c r="Y285" i="10"/>
  <c r="Z285" i="10"/>
  <c r="Y286" i="10"/>
  <c r="Z286" i="10"/>
  <c r="Y287" i="10"/>
  <c r="Z287" i="10"/>
  <c r="Y288" i="10"/>
  <c r="Z288" i="10"/>
  <c r="Y289" i="10"/>
  <c r="Z289" i="10"/>
  <c r="Y290" i="10"/>
  <c r="Z290" i="10"/>
  <c r="Y291" i="10"/>
  <c r="Z291" i="10"/>
  <c r="Y292" i="10"/>
  <c r="Z292" i="10"/>
  <c r="Y293" i="10"/>
  <c r="Z293" i="10"/>
  <c r="Y294" i="10"/>
  <c r="Z294" i="10"/>
  <c r="Y295" i="10"/>
  <c r="Z295" i="10"/>
  <c r="Y296" i="10"/>
  <c r="Z296" i="10"/>
  <c r="Y297" i="10"/>
  <c r="Z297" i="10"/>
  <c r="Y298" i="10"/>
  <c r="Z298" i="10"/>
  <c r="Y299" i="10"/>
  <c r="Z299" i="10"/>
  <c r="Y300" i="10"/>
  <c r="Z300" i="10"/>
  <c r="Y301" i="10"/>
  <c r="Z301" i="10"/>
  <c r="Y302" i="10"/>
  <c r="Z302" i="10"/>
  <c r="Y303" i="10"/>
  <c r="Z303" i="10"/>
  <c r="Y304" i="10"/>
  <c r="Z304" i="10"/>
  <c r="Y305" i="10"/>
  <c r="Z305" i="10"/>
  <c r="Y306" i="10"/>
  <c r="Z306" i="10"/>
  <c r="Y307" i="10"/>
  <c r="Z307" i="10"/>
  <c r="Y308" i="10"/>
  <c r="Z308" i="10"/>
  <c r="Y309" i="10"/>
  <c r="Z309" i="10"/>
  <c r="Y310" i="10"/>
  <c r="Z310" i="10"/>
  <c r="Y311" i="10"/>
  <c r="Z311" i="10"/>
  <c r="Y312" i="10"/>
  <c r="Z312" i="10"/>
  <c r="Y313" i="10"/>
  <c r="Z313" i="10"/>
  <c r="Y314" i="10"/>
  <c r="Z314" i="10"/>
  <c r="Y315" i="10"/>
  <c r="Z315" i="10"/>
  <c r="Y316" i="10"/>
  <c r="Z316" i="10"/>
  <c r="Y317" i="10"/>
  <c r="Z317" i="10"/>
  <c r="Y318" i="10"/>
  <c r="Z318" i="10"/>
  <c r="Y319" i="10"/>
  <c r="Z319" i="10"/>
  <c r="Y320" i="10"/>
  <c r="Z320" i="10"/>
  <c r="Y321" i="10"/>
  <c r="Z321" i="10"/>
  <c r="Y322" i="10"/>
  <c r="Z322" i="10"/>
  <c r="Y323" i="10"/>
  <c r="Z323" i="10"/>
  <c r="Y324" i="10"/>
  <c r="Z324" i="10"/>
  <c r="Y325" i="10"/>
  <c r="Z325" i="10"/>
  <c r="Y326" i="10"/>
  <c r="Z326" i="10"/>
  <c r="Y327" i="10"/>
  <c r="Z327" i="10"/>
  <c r="Y328" i="10"/>
  <c r="Z328" i="10"/>
  <c r="Y329" i="10"/>
  <c r="Z329" i="10"/>
  <c r="Y330" i="10"/>
  <c r="Z330" i="10"/>
  <c r="Y331" i="10"/>
  <c r="Z331" i="10"/>
  <c r="Y332" i="10"/>
  <c r="Z332" i="10"/>
  <c r="Y333" i="10"/>
  <c r="Z333" i="10"/>
  <c r="Y334" i="10"/>
  <c r="Z334" i="10"/>
  <c r="Y335" i="10"/>
  <c r="Z335" i="10"/>
  <c r="Y336" i="10"/>
  <c r="Z336" i="10"/>
  <c r="Y337" i="10"/>
  <c r="Z337" i="10"/>
  <c r="Y338" i="10"/>
  <c r="Z338" i="10"/>
  <c r="Y339" i="10"/>
  <c r="Z339" i="10"/>
  <c r="Y340" i="10"/>
  <c r="Z340" i="10"/>
  <c r="Y341" i="10"/>
  <c r="Z341" i="10"/>
  <c r="Y342" i="10"/>
  <c r="Z342" i="10"/>
  <c r="Y343" i="10"/>
  <c r="Z343" i="10"/>
  <c r="Y344" i="10"/>
  <c r="Z344" i="10"/>
  <c r="Y345" i="10"/>
  <c r="Z345" i="10"/>
  <c r="Y346" i="10"/>
  <c r="Z346" i="10"/>
  <c r="Y347" i="10"/>
  <c r="Z347" i="10"/>
  <c r="Y348" i="10"/>
  <c r="Z348" i="10"/>
  <c r="Y349" i="10"/>
  <c r="Z349" i="10"/>
  <c r="Y350" i="10"/>
  <c r="Z350" i="10"/>
  <c r="Y351" i="10"/>
  <c r="Z351" i="10"/>
  <c r="Y352" i="10"/>
  <c r="Z352" i="10"/>
  <c r="Y353" i="10"/>
  <c r="Z353" i="10"/>
  <c r="Y354" i="10"/>
  <c r="Z354" i="10"/>
  <c r="Y355" i="10"/>
  <c r="Z355" i="10"/>
  <c r="Y356" i="10"/>
  <c r="Z356" i="10"/>
  <c r="Y357" i="10"/>
  <c r="Z357" i="10"/>
  <c r="Y358" i="10"/>
  <c r="Z358" i="10"/>
  <c r="Y359" i="10"/>
  <c r="Z359" i="10"/>
  <c r="Y360" i="10"/>
  <c r="Z360" i="10"/>
  <c r="Y361" i="10"/>
  <c r="Z361" i="10"/>
  <c r="Y362" i="10"/>
  <c r="Z362" i="10"/>
  <c r="Y363" i="10"/>
  <c r="Z363" i="10"/>
  <c r="Y364" i="10"/>
  <c r="Z364" i="10"/>
  <c r="Y365" i="10"/>
  <c r="Z365" i="10"/>
  <c r="Y366" i="10"/>
  <c r="Z366" i="10"/>
  <c r="Y367" i="10"/>
  <c r="Z367" i="10"/>
  <c r="Y368" i="10"/>
  <c r="Z368" i="10"/>
  <c r="Y369" i="10"/>
  <c r="Z369" i="10"/>
  <c r="Y370" i="10"/>
  <c r="Z370" i="10"/>
  <c r="Y371" i="10"/>
  <c r="Z371" i="10"/>
  <c r="Y372" i="10"/>
  <c r="Z372" i="10"/>
  <c r="Y373" i="10"/>
  <c r="Z373" i="10"/>
  <c r="Y374" i="10"/>
  <c r="Z374" i="10"/>
  <c r="Y375" i="10"/>
  <c r="Z375" i="10"/>
  <c r="Y376" i="10"/>
  <c r="Z376" i="10"/>
  <c r="Y377" i="10"/>
  <c r="Z377" i="10"/>
  <c r="Y378" i="10"/>
  <c r="Z378" i="10"/>
  <c r="Y379" i="10"/>
  <c r="Z379" i="10"/>
  <c r="Y380" i="10"/>
  <c r="Z380" i="10"/>
  <c r="Y381" i="10"/>
  <c r="Z381" i="10"/>
  <c r="Y382" i="10"/>
  <c r="Z382" i="10"/>
  <c r="Y383" i="10"/>
  <c r="Z383" i="10"/>
  <c r="Y384" i="10"/>
  <c r="Z384" i="10"/>
  <c r="Y385" i="10"/>
  <c r="Z385" i="10"/>
  <c r="Y386" i="10"/>
  <c r="Z386" i="10"/>
  <c r="Y387" i="10"/>
  <c r="Z387" i="10"/>
  <c r="Y388" i="10"/>
  <c r="Z388" i="10"/>
  <c r="Y389" i="10"/>
  <c r="Z389" i="10"/>
  <c r="Y390" i="10"/>
  <c r="Z390" i="10"/>
  <c r="Y391" i="10"/>
  <c r="Z391" i="10"/>
  <c r="Y392" i="10"/>
  <c r="Z392" i="10"/>
  <c r="Y393" i="10"/>
  <c r="Z393" i="10"/>
  <c r="Y394" i="10"/>
  <c r="Z394" i="10"/>
  <c r="Y395" i="10"/>
  <c r="Z395" i="10"/>
  <c r="Y396" i="10"/>
  <c r="Z396" i="10"/>
  <c r="Y397" i="10"/>
  <c r="Z397" i="10"/>
  <c r="Y398" i="10"/>
  <c r="Z398" i="10"/>
  <c r="Y399" i="10"/>
  <c r="Z399" i="10"/>
  <c r="Y400" i="10"/>
  <c r="Z400" i="10"/>
  <c r="Y401" i="10"/>
  <c r="Z401" i="10"/>
  <c r="Y402" i="10"/>
  <c r="Z402" i="10"/>
  <c r="Y403" i="10"/>
  <c r="Z403" i="10"/>
  <c r="Y404" i="10"/>
  <c r="Z404" i="10"/>
  <c r="Y405" i="10"/>
  <c r="Z405" i="10"/>
  <c r="Y406" i="10"/>
  <c r="Z406" i="10"/>
  <c r="Y407" i="10"/>
  <c r="Z407" i="10"/>
  <c r="Y408" i="10"/>
  <c r="Z408" i="10"/>
  <c r="Y409" i="10"/>
  <c r="Z409" i="10"/>
  <c r="Y410" i="10"/>
  <c r="Z410" i="10"/>
  <c r="Y411" i="10"/>
  <c r="Z411" i="10"/>
  <c r="Y412" i="10"/>
  <c r="Z412" i="10"/>
  <c r="Y413" i="10"/>
  <c r="Z413" i="10"/>
  <c r="Y414" i="10"/>
  <c r="Z414" i="10"/>
  <c r="Y415" i="10"/>
  <c r="Z415" i="10"/>
  <c r="Y416" i="10"/>
  <c r="Z416" i="10"/>
  <c r="Y417" i="10"/>
  <c r="Z417" i="10"/>
  <c r="Y418" i="10"/>
  <c r="Z418" i="10"/>
  <c r="Y419" i="10"/>
  <c r="Z419" i="10"/>
  <c r="Y420" i="10"/>
  <c r="Z420" i="10"/>
  <c r="Y421" i="10"/>
  <c r="Z421" i="10"/>
  <c r="Y422" i="10"/>
  <c r="Z422" i="10"/>
  <c r="Y423" i="10"/>
  <c r="Z423" i="10"/>
  <c r="Y424" i="10"/>
  <c r="Z424" i="10"/>
  <c r="Y425" i="10"/>
  <c r="Z425" i="10"/>
  <c r="Y426" i="10"/>
  <c r="Z426" i="10"/>
  <c r="Y427" i="10"/>
  <c r="Z427" i="10"/>
  <c r="Y428" i="10"/>
  <c r="Z428" i="10"/>
  <c r="Y429" i="10"/>
  <c r="Z429" i="10"/>
  <c r="Y430" i="10"/>
  <c r="Z430" i="10"/>
  <c r="Y431" i="10"/>
  <c r="Z431" i="10"/>
  <c r="Y432" i="10"/>
  <c r="Z432" i="10"/>
  <c r="Y433" i="10"/>
  <c r="Z433" i="10"/>
  <c r="Y434" i="10"/>
  <c r="Z434" i="10"/>
  <c r="Y435" i="10"/>
  <c r="Z435" i="10"/>
  <c r="Y436" i="10"/>
  <c r="Z436" i="10"/>
  <c r="Y437" i="10"/>
  <c r="Z437" i="10"/>
  <c r="Y438" i="10"/>
  <c r="Z438" i="10"/>
  <c r="Y439" i="10"/>
  <c r="Z439" i="10"/>
  <c r="Y440" i="10"/>
  <c r="Z440" i="10"/>
  <c r="Y441" i="10"/>
  <c r="Z441" i="10"/>
  <c r="Y442" i="10"/>
  <c r="Z442" i="10"/>
  <c r="Y443" i="10"/>
  <c r="Z443" i="10"/>
  <c r="Y444" i="10"/>
  <c r="Z444" i="10"/>
  <c r="Y445" i="10"/>
  <c r="Z445" i="10"/>
  <c r="Y446" i="10"/>
  <c r="Z446" i="10"/>
  <c r="Y447" i="10"/>
  <c r="Z447" i="10"/>
  <c r="Y448" i="10"/>
  <c r="Z448" i="10"/>
  <c r="Y449" i="10"/>
  <c r="Z449" i="10"/>
  <c r="Y450" i="10"/>
  <c r="Z450" i="10"/>
  <c r="Y451" i="10"/>
  <c r="Z451" i="10"/>
  <c r="Y452" i="10"/>
  <c r="Z452" i="10"/>
  <c r="Y453" i="10"/>
  <c r="Z453" i="10"/>
  <c r="Y454" i="10"/>
  <c r="Z454" i="10"/>
  <c r="Y455" i="10"/>
  <c r="Z455" i="10"/>
  <c r="Y456" i="10"/>
  <c r="Z456" i="10"/>
  <c r="Y457" i="10"/>
  <c r="Z457" i="10"/>
  <c r="Y458" i="10"/>
  <c r="Z458" i="10"/>
  <c r="Y459" i="10"/>
  <c r="Z459" i="10"/>
  <c r="Y460" i="10"/>
  <c r="Z460" i="10"/>
  <c r="Y461" i="10"/>
  <c r="Z461" i="10"/>
  <c r="Y462" i="10"/>
  <c r="Z462" i="10"/>
  <c r="Y463" i="10"/>
  <c r="Z463" i="10"/>
  <c r="Y464" i="10"/>
  <c r="Z464" i="10"/>
  <c r="Y465" i="10"/>
  <c r="Z465" i="10"/>
  <c r="Y466" i="10"/>
  <c r="Z466" i="10"/>
  <c r="Y467" i="10"/>
  <c r="Z467" i="10"/>
  <c r="Y468" i="10"/>
  <c r="Z468" i="10"/>
  <c r="Y469" i="10"/>
  <c r="Z469" i="10"/>
  <c r="Y470" i="10"/>
  <c r="Z470" i="10"/>
  <c r="Y471" i="10"/>
  <c r="Z471" i="10"/>
  <c r="Y472" i="10"/>
  <c r="Z472" i="10"/>
  <c r="Y473" i="10"/>
  <c r="Z473" i="10"/>
  <c r="Y474" i="10"/>
  <c r="Z474" i="10"/>
  <c r="Y475" i="10"/>
  <c r="Z475" i="10"/>
  <c r="Y476" i="10"/>
  <c r="Z476" i="10"/>
  <c r="Y477" i="10"/>
  <c r="Z477" i="10"/>
  <c r="Y478" i="10"/>
  <c r="Z478" i="10"/>
  <c r="Y479" i="10"/>
  <c r="Z479" i="10"/>
  <c r="Y480" i="10"/>
  <c r="Z480" i="10"/>
  <c r="Y481" i="10"/>
  <c r="Z481" i="10"/>
  <c r="Y482" i="10"/>
  <c r="Z482" i="10"/>
  <c r="Y483" i="10"/>
  <c r="Z483" i="10"/>
  <c r="Y484" i="10"/>
  <c r="Z484" i="10"/>
  <c r="Y485" i="10"/>
  <c r="Z485" i="10"/>
  <c r="Y486" i="10"/>
  <c r="Z486" i="10"/>
  <c r="Y487" i="10"/>
  <c r="Z487" i="10"/>
  <c r="Y488" i="10"/>
  <c r="Z488" i="10"/>
  <c r="Y489" i="10"/>
  <c r="Z489" i="10"/>
  <c r="Y490" i="10"/>
  <c r="Z490" i="10"/>
  <c r="Y491" i="10"/>
  <c r="Z491" i="10"/>
  <c r="Y492" i="10"/>
  <c r="Z492" i="10"/>
  <c r="Y493" i="10"/>
  <c r="Z493" i="10"/>
  <c r="Y494" i="10"/>
  <c r="Z494" i="10"/>
  <c r="Y495" i="10"/>
  <c r="Z495" i="10"/>
  <c r="Y496" i="10"/>
  <c r="Z496" i="10"/>
  <c r="Y497" i="10"/>
  <c r="Z497" i="10"/>
  <c r="Y498" i="10"/>
  <c r="Z498" i="10"/>
  <c r="Y499" i="10"/>
  <c r="Z499" i="10"/>
  <c r="Y500" i="10"/>
  <c r="Z500" i="10"/>
  <c r="Y501" i="10"/>
  <c r="Z501" i="10"/>
  <c r="Y502" i="10"/>
  <c r="Z502" i="10"/>
  <c r="Y503" i="10"/>
  <c r="Z503" i="10"/>
  <c r="Y504" i="10"/>
  <c r="Z504" i="10"/>
  <c r="Y505" i="10"/>
  <c r="Z505" i="10"/>
  <c r="Y506" i="10"/>
  <c r="Z506" i="10"/>
  <c r="Y507" i="10"/>
  <c r="Z507" i="10"/>
  <c r="Y508" i="10"/>
  <c r="Z508" i="10"/>
  <c r="Y509" i="10"/>
  <c r="Z509" i="10"/>
  <c r="Y510" i="10"/>
  <c r="Z510" i="10"/>
  <c r="Y511" i="10"/>
  <c r="Z511" i="10"/>
  <c r="Y512" i="10"/>
  <c r="Z512" i="10"/>
  <c r="Y513" i="10"/>
  <c r="Z513" i="10"/>
  <c r="Y514" i="10"/>
  <c r="Z514" i="10"/>
  <c r="Y515" i="10"/>
  <c r="Z515" i="10"/>
  <c r="Y516" i="10"/>
  <c r="Z516" i="10"/>
  <c r="Y517" i="10"/>
  <c r="Z517" i="10"/>
  <c r="Y518" i="10"/>
  <c r="Z518" i="10"/>
  <c r="Y519" i="10"/>
  <c r="Z519" i="10"/>
  <c r="Y520" i="10"/>
  <c r="Z520" i="10"/>
  <c r="Y521" i="10"/>
  <c r="Z521" i="10"/>
  <c r="Y522" i="10"/>
  <c r="Z522" i="10"/>
  <c r="Y523" i="10"/>
  <c r="Z523" i="10"/>
  <c r="Y524" i="10"/>
  <c r="Z524" i="10"/>
  <c r="Y525" i="10"/>
  <c r="Z525" i="10"/>
  <c r="Y526" i="10"/>
  <c r="Z526" i="10"/>
  <c r="Y527" i="10"/>
  <c r="Z527" i="10"/>
  <c r="Y528" i="10"/>
  <c r="Z528" i="10"/>
  <c r="Y529" i="10"/>
  <c r="Z529" i="10"/>
  <c r="Y530" i="10"/>
  <c r="Z530" i="10"/>
  <c r="Y531" i="10"/>
  <c r="Z531" i="10"/>
  <c r="Y532" i="10"/>
  <c r="Z532" i="10"/>
  <c r="Y533" i="10"/>
  <c r="Z533" i="10"/>
  <c r="Y534" i="10"/>
  <c r="Z534" i="10"/>
  <c r="Y535" i="10"/>
  <c r="Z535" i="10"/>
  <c r="Y536" i="10"/>
  <c r="Z536" i="10"/>
  <c r="Y537" i="10"/>
  <c r="Z537" i="10"/>
  <c r="Y538" i="10"/>
  <c r="Z538" i="10"/>
  <c r="Y539" i="10"/>
  <c r="Z539" i="10"/>
  <c r="Y540" i="10"/>
  <c r="Z540" i="10"/>
  <c r="Y541" i="10"/>
  <c r="Z541" i="10"/>
  <c r="Y542" i="10"/>
  <c r="Z542" i="10"/>
  <c r="Y543" i="10"/>
  <c r="Z543" i="10"/>
  <c r="Y544" i="10"/>
  <c r="Z544" i="10"/>
  <c r="Y545" i="10"/>
  <c r="Z545" i="10"/>
  <c r="Y546" i="10"/>
  <c r="Z546" i="10"/>
  <c r="Y547" i="10"/>
  <c r="Z547" i="10"/>
  <c r="Y548" i="10"/>
  <c r="Z548" i="10"/>
  <c r="Y549" i="10"/>
  <c r="Z549" i="10"/>
  <c r="Y550" i="10"/>
  <c r="Z550" i="10"/>
  <c r="Y551" i="10"/>
  <c r="Z551" i="10"/>
  <c r="Y552" i="10"/>
  <c r="Z552" i="10"/>
  <c r="Y553" i="10"/>
  <c r="Z553" i="10"/>
  <c r="Y554" i="10"/>
  <c r="Z554" i="10"/>
  <c r="Y555" i="10"/>
  <c r="Z555" i="10"/>
  <c r="Y556" i="10"/>
  <c r="Z556" i="10"/>
  <c r="Y557" i="10"/>
  <c r="Z557" i="10"/>
  <c r="Y558" i="10"/>
  <c r="Z558" i="10"/>
  <c r="Y559" i="10"/>
  <c r="Z559" i="10"/>
  <c r="Y560" i="10"/>
  <c r="Z560" i="10"/>
  <c r="Y561" i="10"/>
  <c r="Z561" i="10"/>
  <c r="Y562" i="10"/>
  <c r="Z562" i="10"/>
  <c r="Y563" i="10"/>
  <c r="Z563" i="10"/>
  <c r="Y564" i="10"/>
  <c r="Z564" i="10"/>
  <c r="Y565" i="10"/>
  <c r="Z565" i="10"/>
  <c r="Y566" i="10"/>
  <c r="Z566" i="10"/>
  <c r="Y567" i="10"/>
  <c r="Z567" i="10"/>
  <c r="Y568" i="10"/>
  <c r="Z568" i="10"/>
  <c r="Y569" i="10"/>
  <c r="Z569" i="10"/>
  <c r="Y570" i="10"/>
  <c r="Z570" i="10"/>
  <c r="Y571" i="10"/>
  <c r="Z571" i="10"/>
  <c r="Y572" i="10"/>
  <c r="Z572" i="10"/>
  <c r="Y573" i="10"/>
  <c r="Z573" i="10"/>
  <c r="Y574" i="10"/>
  <c r="Z574" i="10"/>
  <c r="Y575" i="10"/>
  <c r="Z575" i="10"/>
  <c r="Y576" i="10"/>
  <c r="Z576" i="10"/>
  <c r="Y577" i="10"/>
  <c r="Z577" i="10"/>
  <c r="Y578" i="10"/>
  <c r="Z578" i="10"/>
  <c r="Y579" i="10"/>
  <c r="Z579" i="10"/>
  <c r="Y580" i="10"/>
  <c r="Z580" i="10"/>
  <c r="Y581" i="10"/>
  <c r="Z581" i="10"/>
  <c r="Y582" i="10"/>
  <c r="Z582" i="10"/>
  <c r="Y583" i="10"/>
  <c r="Z583" i="10"/>
  <c r="Y584" i="10"/>
  <c r="Z584" i="10"/>
  <c r="Y585" i="10"/>
  <c r="Z585" i="10"/>
  <c r="Y586" i="10"/>
  <c r="Z586" i="10"/>
  <c r="Y587" i="10"/>
  <c r="Z587" i="10"/>
  <c r="Y588" i="10"/>
  <c r="Z588" i="10"/>
  <c r="Y589" i="10"/>
  <c r="Z589" i="10"/>
  <c r="Y590" i="10"/>
  <c r="Z590" i="10"/>
  <c r="Y591" i="10"/>
  <c r="Z591" i="10"/>
  <c r="Y592" i="10"/>
  <c r="Z592" i="10"/>
  <c r="Y593" i="10"/>
  <c r="Z593" i="10"/>
  <c r="Y594" i="10"/>
  <c r="Z594" i="10"/>
  <c r="Y595" i="10"/>
  <c r="Z595" i="10"/>
  <c r="Y596" i="10"/>
  <c r="Z596" i="10"/>
  <c r="Y597" i="10"/>
  <c r="Z597" i="10"/>
  <c r="Y598" i="10"/>
  <c r="Z598" i="10"/>
  <c r="Y599" i="10"/>
  <c r="Z599" i="10"/>
  <c r="Y600" i="10"/>
  <c r="Z600" i="10"/>
  <c r="Y601" i="10"/>
  <c r="Z601" i="10"/>
  <c r="Y602" i="10"/>
  <c r="Z602" i="10"/>
  <c r="Y603" i="10"/>
  <c r="Z603" i="10"/>
  <c r="Y604" i="10"/>
  <c r="Z604" i="10"/>
  <c r="Y605" i="10"/>
  <c r="Z605" i="10"/>
  <c r="Y606" i="10"/>
  <c r="Z606" i="10"/>
  <c r="Y607" i="10"/>
  <c r="Z607" i="10"/>
  <c r="AA2" i="10"/>
  <c r="Z2" i="10"/>
  <c r="Y2" i="10"/>
  <c r="Z609" i="10" l="1"/>
  <c r="V52" i="11"/>
  <c r="W52" i="11"/>
  <c r="Y609" i="10"/>
  <c r="S3" i="11"/>
  <c r="T3" i="11"/>
  <c r="U3" i="11"/>
  <c r="S4" i="11"/>
  <c r="T4" i="11"/>
  <c r="U4" i="11"/>
  <c r="S5" i="11"/>
  <c r="T5" i="11"/>
  <c r="U5" i="11"/>
  <c r="S6" i="11"/>
  <c r="T6" i="11"/>
  <c r="U6" i="11"/>
  <c r="S7" i="11"/>
  <c r="T7" i="11"/>
  <c r="U7" i="11"/>
  <c r="S8" i="11"/>
  <c r="T8" i="11"/>
  <c r="U8" i="11"/>
  <c r="S9" i="11"/>
  <c r="T9" i="11"/>
  <c r="U9" i="11"/>
  <c r="S10" i="11"/>
  <c r="T10" i="11"/>
  <c r="U10" i="11"/>
  <c r="S11" i="11"/>
  <c r="T11" i="11"/>
  <c r="U11" i="11"/>
  <c r="S12" i="11"/>
  <c r="T12" i="11"/>
  <c r="U12" i="11"/>
  <c r="S13" i="11"/>
  <c r="T13" i="11"/>
  <c r="U13" i="11"/>
  <c r="S14" i="11"/>
  <c r="T14" i="11"/>
  <c r="U14" i="11"/>
  <c r="S15" i="11"/>
  <c r="T15" i="11"/>
  <c r="U15" i="11"/>
  <c r="S16" i="11"/>
  <c r="T16" i="11"/>
  <c r="U16" i="11"/>
  <c r="S17" i="11"/>
  <c r="T17" i="11"/>
  <c r="U17" i="11"/>
  <c r="S18" i="11"/>
  <c r="T18" i="11"/>
  <c r="U18" i="11"/>
  <c r="S19" i="11"/>
  <c r="T19" i="11"/>
  <c r="U19" i="11"/>
  <c r="S20" i="11"/>
  <c r="T20" i="11"/>
  <c r="U20" i="11"/>
  <c r="S21" i="11"/>
  <c r="T21" i="11"/>
  <c r="U21" i="11"/>
  <c r="S22" i="11"/>
  <c r="T22" i="11"/>
  <c r="U22" i="11"/>
  <c r="S23" i="11"/>
  <c r="T23" i="11"/>
  <c r="U23" i="11"/>
  <c r="S24" i="11"/>
  <c r="T24" i="11"/>
  <c r="U24" i="11"/>
  <c r="S25" i="11"/>
  <c r="T25" i="11"/>
  <c r="U25" i="11"/>
  <c r="S26" i="11"/>
  <c r="T26" i="11"/>
  <c r="U26" i="11"/>
  <c r="S27" i="11"/>
  <c r="T27" i="11"/>
  <c r="U27" i="11"/>
  <c r="S28" i="11"/>
  <c r="T28" i="11"/>
  <c r="U28" i="11"/>
  <c r="S29" i="11"/>
  <c r="T29" i="11"/>
  <c r="U29" i="11"/>
  <c r="S30" i="11"/>
  <c r="T30" i="11"/>
  <c r="U30" i="11"/>
  <c r="S31" i="11"/>
  <c r="T31" i="11"/>
  <c r="U31" i="11"/>
  <c r="S32" i="11"/>
  <c r="T32" i="11"/>
  <c r="U32" i="11"/>
  <c r="S33" i="11"/>
  <c r="T33" i="11"/>
  <c r="U33" i="11"/>
  <c r="S34" i="11"/>
  <c r="T34" i="11"/>
  <c r="U34" i="11"/>
  <c r="S35" i="11"/>
  <c r="T35" i="11"/>
  <c r="U35" i="11"/>
  <c r="S36" i="11"/>
  <c r="T36" i="11"/>
  <c r="U36" i="11"/>
  <c r="S37" i="11"/>
  <c r="T37" i="11"/>
  <c r="U37" i="11"/>
  <c r="S38" i="11"/>
  <c r="T38" i="11"/>
  <c r="U38" i="11"/>
  <c r="S39" i="11"/>
  <c r="T39" i="11"/>
  <c r="U39" i="11"/>
  <c r="S40" i="11"/>
  <c r="T40" i="11"/>
  <c r="U40" i="11"/>
  <c r="S41" i="11"/>
  <c r="T41" i="11"/>
  <c r="U41" i="11"/>
  <c r="S42" i="11"/>
  <c r="T42" i="11"/>
  <c r="U42" i="11"/>
  <c r="S43" i="11"/>
  <c r="T43" i="11"/>
  <c r="U43" i="11"/>
  <c r="S44" i="11"/>
  <c r="T44" i="11"/>
  <c r="U44" i="11"/>
  <c r="S45" i="11"/>
  <c r="T45" i="11"/>
  <c r="U45" i="11"/>
  <c r="S46" i="11"/>
  <c r="T46" i="11"/>
  <c r="U46" i="11"/>
  <c r="S47" i="11"/>
  <c r="T47" i="11"/>
  <c r="U47" i="11"/>
  <c r="S48" i="11"/>
  <c r="T48" i="11"/>
  <c r="U48" i="11"/>
  <c r="S49" i="11"/>
  <c r="T49" i="11"/>
  <c r="U49" i="11"/>
  <c r="S50" i="11"/>
  <c r="T50" i="11"/>
  <c r="U50" i="11"/>
  <c r="T2" i="11"/>
  <c r="S2" i="11"/>
  <c r="AA609" i="10" l="1"/>
  <c r="X52" i="11"/>
  <c r="S52" i="11"/>
  <c r="T52" i="11"/>
  <c r="V3" i="10"/>
  <c r="W3" i="10"/>
  <c r="X3" i="10"/>
  <c r="V4" i="10"/>
  <c r="W4" i="10"/>
  <c r="X4" i="10"/>
  <c r="V5" i="10"/>
  <c r="W5" i="10"/>
  <c r="X5" i="10"/>
  <c r="V6" i="10"/>
  <c r="W6" i="10"/>
  <c r="X6" i="10"/>
  <c r="V7" i="10"/>
  <c r="W7" i="10"/>
  <c r="X7" i="10"/>
  <c r="V8" i="10"/>
  <c r="W8" i="10"/>
  <c r="X8" i="10"/>
  <c r="V9" i="10"/>
  <c r="W9" i="10"/>
  <c r="X9" i="10"/>
  <c r="V10" i="10"/>
  <c r="W10" i="10"/>
  <c r="X10" i="10"/>
  <c r="V11" i="10"/>
  <c r="W11" i="10"/>
  <c r="X11" i="10"/>
  <c r="V12" i="10"/>
  <c r="W12" i="10"/>
  <c r="X12" i="10"/>
  <c r="V13" i="10"/>
  <c r="W13" i="10"/>
  <c r="X13" i="10"/>
  <c r="V14" i="10"/>
  <c r="W14" i="10"/>
  <c r="X14" i="10"/>
  <c r="V15" i="10"/>
  <c r="W15" i="10"/>
  <c r="X15" i="10"/>
  <c r="V16" i="10"/>
  <c r="W16" i="10"/>
  <c r="X16" i="10"/>
  <c r="V17" i="10"/>
  <c r="W17" i="10"/>
  <c r="X17" i="10"/>
  <c r="V18" i="10"/>
  <c r="W18" i="10"/>
  <c r="X18" i="10"/>
  <c r="V19" i="10"/>
  <c r="W19" i="10"/>
  <c r="X19" i="10"/>
  <c r="V20" i="10"/>
  <c r="W20" i="10"/>
  <c r="X20" i="10"/>
  <c r="V21" i="10"/>
  <c r="W21" i="10"/>
  <c r="X21" i="10"/>
  <c r="V22" i="10"/>
  <c r="W22" i="10"/>
  <c r="X22" i="10"/>
  <c r="V23" i="10"/>
  <c r="W23" i="10"/>
  <c r="X23" i="10"/>
  <c r="V24" i="10"/>
  <c r="W24" i="10"/>
  <c r="X24" i="10"/>
  <c r="V25" i="10"/>
  <c r="W25" i="10"/>
  <c r="X25" i="10"/>
  <c r="V26" i="10"/>
  <c r="W26" i="10"/>
  <c r="X26" i="10"/>
  <c r="V27" i="10"/>
  <c r="W27" i="10"/>
  <c r="X27" i="10"/>
  <c r="V28" i="10"/>
  <c r="W28" i="10"/>
  <c r="X28" i="10"/>
  <c r="V29" i="10"/>
  <c r="W29" i="10"/>
  <c r="X29" i="10"/>
  <c r="V30" i="10"/>
  <c r="W30" i="10"/>
  <c r="X30" i="10"/>
  <c r="V31" i="10"/>
  <c r="W31" i="10"/>
  <c r="X31" i="10"/>
  <c r="V32" i="10"/>
  <c r="W32" i="10"/>
  <c r="X32" i="10"/>
  <c r="V33" i="10"/>
  <c r="W33" i="10"/>
  <c r="X33" i="10"/>
  <c r="V34" i="10"/>
  <c r="W34" i="10"/>
  <c r="X34" i="10"/>
  <c r="V35" i="10"/>
  <c r="W35" i="10"/>
  <c r="X35" i="10"/>
  <c r="V36" i="10"/>
  <c r="W36" i="10"/>
  <c r="X36" i="10"/>
  <c r="V37" i="10"/>
  <c r="W37" i="10"/>
  <c r="X37" i="10"/>
  <c r="V38" i="10"/>
  <c r="W38" i="10"/>
  <c r="X38" i="10"/>
  <c r="V39" i="10"/>
  <c r="W39" i="10"/>
  <c r="X39" i="10"/>
  <c r="V40" i="10"/>
  <c r="W40" i="10"/>
  <c r="X40" i="10"/>
  <c r="V41" i="10"/>
  <c r="W41" i="10"/>
  <c r="X41" i="10"/>
  <c r="V42" i="10"/>
  <c r="W42" i="10"/>
  <c r="X42" i="10"/>
  <c r="V43" i="10"/>
  <c r="W43" i="10"/>
  <c r="X43" i="10"/>
  <c r="V44" i="10"/>
  <c r="W44" i="10"/>
  <c r="X44" i="10"/>
  <c r="V45" i="10"/>
  <c r="W45" i="10"/>
  <c r="X45" i="10"/>
  <c r="V46" i="10"/>
  <c r="W46" i="10"/>
  <c r="X46" i="10"/>
  <c r="V47" i="10"/>
  <c r="W47" i="10"/>
  <c r="X47" i="10"/>
  <c r="V48" i="10"/>
  <c r="W48" i="10"/>
  <c r="X48" i="10"/>
  <c r="V49" i="10"/>
  <c r="W49" i="10"/>
  <c r="X49" i="10"/>
  <c r="V50" i="10"/>
  <c r="W50" i="10"/>
  <c r="X50" i="10"/>
  <c r="V51" i="10"/>
  <c r="W51" i="10"/>
  <c r="X51" i="10"/>
  <c r="V52" i="10"/>
  <c r="W52" i="10"/>
  <c r="X52" i="10"/>
  <c r="V53" i="10"/>
  <c r="W53" i="10"/>
  <c r="X53" i="10"/>
  <c r="V54" i="10"/>
  <c r="W54" i="10"/>
  <c r="X54" i="10"/>
  <c r="V55" i="10"/>
  <c r="W55" i="10"/>
  <c r="X55" i="10"/>
  <c r="V56" i="10"/>
  <c r="W56" i="10"/>
  <c r="X56" i="10"/>
  <c r="V57" i="10"/>
  <c r="W57" i="10"/>
  <c r="X57" i="10"/>
  <c r="V58" i="10"/>
  <c r="W58" i="10"/>
  <c r="X58" i="10"/>
  <c r="V59" i="10"/>
  <c r="W59" i="10"/>
  <c r="X59" i="10"/>
  <c r="V60" i="10"/>
  <c r="W60" i="10"/>
  <c r="X60" i="10"/>
  <c r="V61" i="10"/>
  <c r="W61" i="10"/>
  <c r="X61" i="10"/>
  <c r="V62" i="10"/>
  <c r="W62" i="10"/>
  <c r="X62" i="10"/>
  <c r="V63" i="10"/>
  <c r="W63" i="10"/>
  <c r="X63" i="10"/>
  <c r="V64" i="10"/>
  <c r="W64" i="10"/>
  <c r="X64" i="10"/>
  <c r="V65" i="10"/>
  <c r="W65" i="10"/>
  <c r="X65" i="10"/>
  <c r="V66" i="10"/>
  <c r="W66" i="10"/>
  <c r="X66" i="10"/>
  <c r="V67" i="10"/>
  <c r="W67" i="10"/>
  <c r="X67" i="10"/>
  <c r="V68" i="10"/>
  <c r="W68" i="10"/>
  <c r="X68" i="10"/>
  <c r="V69" i="10"/>
  <c r="W69" i="10"/>
  <c r="X69" i="10"/>
  <c r="V70" i="10"/>
  <c r="W70" i="10"/>
  <c r="X70" i="10"/>
  <c r="V71" i="10"/>
  <c r="W71" i="10"/>
  <c r="X71" i="10"/>
  <c r="V72" i="10"/>
  <c r="W72" i="10"/>
  <c r="X72" i="10"/>
  <c r="V73" i="10"/>
  <c r="W73" i="10"/>
  <c r="X73" i="10"/>
  <c r="V74" i="10"/>
  <c r="W74" i="10"/>
  <c r="X74" i="10"/>
  <c r="V75" i="10"/>
  <c r="W75" i="10"/>
  <c r="X75" i="10"/>
  <c r="V76" i="10"/>
  <c r="W76" i="10"/>
  <c r="X76" i="10"/>
  <c r="V77" i="10"/>
  <c r="W77" i="10"/>
  <c r="X77" i="10"/>
  <c r="V78" i="10"/>
  <c r="W78" i="10"/>
  <c r="X78" i="10"/>
  <c r="V79" i="10"/>
  <c r="W79" i="10"/>
  <c r="X79" i="10"/>
  <c r="V80" i="10"/>
  <c r="W80" i="10"/>
  <c r="X80" i="10"/>
  <c r="V81" i="10"/>
  <c r="W81" i="10"/>
  <c r="X81" i="10"/>
  <c r="V82" i="10"/>
  <c r="W82" i="10"/>
  <c r="X82" i="10"/>
  <c r="V83" i="10"/>
  <c r="W83" i="10"/>
  <c r="X83" i="10"/>
  <c r="V84" i="10"/>
  <c r="W84" i="10"/>
  <c r="X84" i="10"/>
  <c r="V85" i="10"/>
  <c r="W85" i="10"/>
  <c r="X85" i="10"/>
  <c r="V86" i="10"/>
  <c r="W86" i="10"/>
  <c r="X86" i="10"/>
  <c r="V87" i="10"/>
  <c r="W87" i="10"/>
  <c r="X87" i="10"/>
  <c r="V88" i="10"/>
  <c r="W88" i="10"/>
  <c r="X88" i="10"/>
  <c r="V89" i="10"/>
  <c r="W89" i="10"/>
  <c r="X89" i="10"/>
  <c r="V90" i="10"/>
  <c r="W90" i="10"/>
  <c r="X90" i="10"/>
  <c r="V91" i="10"/>
  <c r="W91" i="10"/>
  <c r="X91" i="10"/>
  <c r="V92" i="10"/>
  <c r="W92" i="10"/>
  <c r="X92" i="10"/>
  <c r="V93" i="10"/>
  <c r="W93" i="10"/>
  <c r="X93" i="10"/>
  <c r="V94" i="10"/>
  <c r="W94" i="10"/>
  <c r="X94" i="10"/>
  <c r="V95" i="10"/>
  <c r="W95" i="10"/>
  <c r="X95" i="10"/>
  <c r="V96" i="10"/>
  <c r="W96" i="10"/>
  <c r="X96" i="10"/>
  <c r="V97" i="10"/>
  <c r="W97" i="10"/>
  <c r="X97" i="10"/>
  <c r="V98" i="10"/>
  <c r="W98" i="10"/>
  <c r="X98" i="10"/>
  <c r="V99" i="10"/>
  <c r="W99" i="10"/>
  <c r="X99" i="10"/>
  <c r="V100" i="10"/>
  <c r="W100" i="10"/>
  <c r="X100" i="10"/>
  <c r="V101" i="10"/>
  <c r="W101" i="10"/>
  <c r="X101" i="10"/>
  <c r="V102" i="10"/>
  <c r="W102" i="10"/>
  <c r="X102" i="10"/>
  <c r="V103" i="10"/>
  <c r="W103" i="10"/>
  <c r="X103" i="10"/>
  <c r="V104" i="10"/>
  <c r="W104" i="10"/>
  <c r="X104" i="10"/>
  <c r="V105" i="10"/>
  <c r="W105" i="10"/>
  <c r="X105" i="10"/>
  <c r="V106" i="10"/>
  <c r="W106" i="10"/>
  <c r="X106" i="10"/>
  <c r="V107" i="10"/>
  <c r="W107" i="10"/>
  <c r="X107" i="10"/>
  <c r="V108" i="10"/>
  <c r="W108" i="10"/>
  <c r="X108" i="10"/>
  <c r="V109" i="10"/>
  <c r="W109" i="10"/>
  <c r="X109" i="10"/>
  <c r="V110" i="10"/>
  <c r="W110" i="10"/>
  <c r="X110" i="10"/>
  <c r="V111" i="10"/>
  <c r="W111" i="10"/>
  <c r="X111" i="10"/>
  <c r="V112" i="10"/>
  <c r="W112" i="10"/>
  <c r="X112" i="10"/>
  <c r="V113" i="10"/>
  <c r="W113" i="10"/>
  <c r="X113" i="10"/>
  <c r="V114" i="10"/>
  <c r="W114" i="10"/>
  <c r="X114" i="10"/>
  <c r="V115" i="10"/>
  <c r="W115" i="10"/>
  <c r="X115" i="10"/>
  <c r="V116" i="10"/>
  <c r="W116" i="10"/>
  <c r="X116" i="10"/>
  <c r="V117" i="10"/>
  <c r="W117" i="10"/>
  <c r="X117" i="10"/>
  <c r="V118" i="10"/>
  <c r="W118" i="10"/>
  <c r="X118" i="10"/>
  <c r="V119" i="10"/>
  <c r="W119" i="10"/>
  <c r="X119" i="10"/>
  <c r="V120" i="10"/>
  <c r="W120" i="10"/>
  <c r="X120" i="10"/>
  <c r="V121" i="10"/>
  <c r="W121" i="10"/>
  <c r="X121" i="10"/>
  <c r="V122" i="10"/>
  <c r="W122" i="10"/>
  <c r="X122" i="10"/>
  <c r="V123" i="10"/>
  <c r="W123" i="10"/>
  <c r="X123" i="10"/>
  <c r="V124" i="10"/>
  <c r="W124" i="10"/>
  <c r="X124" i="10"/>
  <c r="V125" i="10"/>
  <c r="W125" i="10"/>
  <c r="X125" i="10"/>
  <c r="V126" i="10"/>
  <c r="W126" i="10"/>
  <c r="X126" i="10"/>
  <c r="V127" i="10"/>
  <c r="W127" i="10"/>
  <c r="X127" i="10"/>
  <c r="V128" i="10"/>
  <c r="W128" i="10"/>
  <c r="X128" i="10"/>
  <c r="V129" i="10"/>
  <c r="W129" i="10"/>
  <c r="X129" i="10"/>
  <c r="V130" i="10"/>
  <c r="W130" i="10"/>
  <c r="X130" i="10"/>
  <c r="V131" i="10"/>
  <c r="W131" i="10"/>
  <c r="X131" i="10"/>
  <c r="V132" i="10"/>
  <c r="W132" i="10"/>
  <c r="X132" i="10"/>
  <c r="V133" i="10"/>
  <c r="W133" i="10"/>
  <c r="X133" i="10"/>
  <c r="V134" i="10"/>
  <c r="W134" i="10"/>
  <c r="X134" i="10"/>
  <c r="V135" i="10"/>
  <c r="W135" i="10"/>
  <c r="X135" i="10"/>
  <c r="V136" i="10"/>
  <c r="W136" i="10"/>
  <c r="X136" i="10"/>
  <c r="V137" i="10"/>
  <c r="W137" i="10"/>
  <c r="X137" i="10"/>
  <c r="V138" i="10"/>
  <c r="W138" i="10"/>
  <c r="X138" i="10"/>
  <c r="V139" i="10"/>
  <c r="W139" i="10"/>
  <c r="X139" i="10"/>
  <c r="V140" i="10"/>
  <c r="W140" i="10"/>
  <c r="X140" i="10"/>
  <c r="V141" i="10"/>
  <c r="W141" i="10"/>
  <c r="X141" i="10"/>
  <c r="V142" i="10"/>
  <c r="W142" i="10"/>
  <c r="X142" i="10"/>
  <c r="V143" i="10"/>
  <c r="W143" i="10"/>
  <c r="X143" i="10"/>
  <c r="V144" i="10"/>
  <c r="W144" i="10"/>
  <c r="X144" i="10"/>
  <c r="V145" i="10"/>
  <c r="W145" i="10"/>
  <c r="X145" i="10"/>
  <c r="V146" i="10"/>
  <c r="W146" i="10"/>
  <c r="X146" i="10"/>
  <c r="V147" i="10"/>
  <c r="W147" i="10"/>
  <c r="X147" i="10"/>
  <c r="V148" i="10"/>
  <c r="W148" i="10"/>
  <c r="X148" i="10"/>
  <c r="V149" i="10"/>
  <c r="W149" i="10"/>
  <c r="X149" i="10"/>
  <c r="V150" i="10"/>
  <c r="W150" i="10"/>
  <c r="X150" i="10"/>
  <c r="V151" i="10"/>
  <c r="W151" i="10"/>
  <c r="X151" i="10"/>
  <c r="V152" i="10"/>
  <c r="W152" i="10"/>
  <c r="X152" i="10"/>
  <c r="V153" i="10"/>
  <c r="W153" i="10"/>
  <c r="X153" i="10"/>
  <c r="V154" i="10"/>
  <c r="W154" i="10"/>
  <c r="X154" i="10"/>
  <c r="V155" i="10"/>
  <c r="W155" i="10"/>
  <c r="X155" i="10"/>
  <c r="V156" i="10"/>
  <c r="W156" i="10"/>
  <c r="X156" i="10"/>
  <c r="V157" i="10"/>
  <c r="W157" i="10"/>
  <c r="X157" i="10"/>
  <c r="V158" i="10"/>
  <c r="W158" i="10"/>
  <c r="X158" i="10"/>
  <c r="V159" i="10"/>
  <c r="W159" i="10"/>
  <c r="X159" i="10"/>
  <c r="V160" i="10"/>
  <c r="W160" i="10"/>
  <c r="X160" i="10"/>
  <c r="V161" i="10"/>
  <c r="W161" i="10"/>
  <c r="X161" i="10"/>
  <c r="V162" i="10"/>
  <c r="W162" i="10"/>
  <c r="X162" i="10"/>
  <c r="V163" i="10"/>
  <c r="W163" i="10"/>
  <c r="X163" i="10"/>
  <c r="V164" i="10"/>
  <c r="W164" i="10"/>
  <c r="X164" i="10"/>
  <c r="V165" i="10"/>
  <c r="W165" i="10"/>
  <c r="X165" i="10"/>
  <c r="V166" i="10"/>
  <c r="W166" i="10"/>
  <c r="X166" i="10"/>
  <c r="V167" i="10"/>
  <c r="W167" i="10"/>
  <c r="X167" i="10"/>
  <c r="V168" i="10"/>
  <c r="W168" i="10"/>
  <c r="X168" i="10"/>
  <c r="V169" i="10"/>
  <c r="W169" i="10"/>
  <c r="X169" i="10"/>
  <c r="V170" i="10"/>
  <c r="W170" i="10"/>
  <c r="X170" i="10"/>
  <c r="V171" i="10"/>
  <c r="W171" i="10"/>
  <c r="X171" i="10"/>
  <c r="V172" i="10"/>
  <c r="W172" i="10"/>
  <c r="X172" i="10"/>
  <c r="V173" i="10"/>
  <c r="W173" i="10"/>
  <c r="X173" i="10"/>
  <c r="V174" i="10"/>
  <c r="W174" i="10"/>
  <c r="X174" i="10"/>
  <c r="V175" i="10"/>
  <c r="W175" i="10"/>
  <c r="X175" i="10"/>
  <c r="V176" i="10"/>
  <c r="W176" i="10"/>
  <c r="X176" i="10"/>
  <c r="V177" i="10"/>
  <c r="W177" i="10"/>
  <c r="X177" i="10"/>
  <c r="V178" i="10"/>
  <c r="W178" i="10"/>
  <c r="X178" i="10"/>
  <c r="V179" i="10"/>
  <c r="W179" i="10"/>
  <c r="X179" i="10"/>
  <c r="V180" i="10"/>
  <c r="W180" i="10"/>
  <c r="X180" i="10"/>
  <c r="V181" i="10"/>
  <c r="W181" i="10"/>
  <c r="X181" i="10"/>
  <c r="V182" i="10"/>
  <c r="W182" i="10"/>
  <c r="X182" i="10"/>
  <c r="V183" i="10"/>
  <c r="W183" i="10"/>
  <c r="X183" i="10"/>
  <c r="V184" i="10"/>
  <c r="W184" i="10"/>
  <c r="X184" i="10"/>
  <c r="V185" i="10"/>
  <c r="W185" i="10"/>
  <c r="X185" i="10"/>
  <c r="V186" i="10"/>
  <c r="W186" i="10"/>
  <c r="X186" i="10"/>
  <c r="V187" i="10"/>
  <c r="W187" i="10"/>
  <c r="X187" i="10"/>
  <c r="V188" i="10"/>
  <c r="W188" i="10"/>
  <c r="X188" i="10"/>
  <c r="V189" i="10"/>
  <c r="W189" i="10"/>
  <c r="X189" i="10"/>
  <c r="V190" i="10"/>
  <c r="W190" i="10"/>
  <c r="X190" i="10"/>
  <c r="V191" i="10"/>
  <c r="W191" i="10"/>
  <c r="X191" i="10"/>
  <c r="V192" i="10"/>
  <c r="W192" i="10"/>
  <c r="X192" i="10"/>
  <c r="V193" i="10"/>
  <c r="W193" i="10"/>
  <c r="X193" i="10"/>
  <c r="V194" i="10"/>
  <c r="W194" i="10"/>
  <c r="X194" i="10"/>
  <c r="V195" i="10"/>
  <c r="W195" i="10"/>
  <c r="X195" i="10"/>
  <c r="V196" i="10"/>
  <c r="W196" i="10"/>
  <c r="X196" i="10"/>
  <c r="V197" i="10"/>
  <c r="W197" i="10"/>
  <c r="X197" i="10"/>
  <c r="V198" i="10"/>
  <c r="W198" i="10"/>
  <c r="X198" i="10"/>
  <c r="V199" i="10"/>
  <c r="W199" i="10"/>
  <c r="X199" i="10"/>
  <c r="V200" i="10"/>
  <c r="W200" i="10"/>
  <c r="X200" i="10"/>
  <c r="V201" i="10"/>
  <c r="W201" i="10"/>
  <c r="X201" i="10"/>
  <c r="V202" i="10"/>
  <c r="W202" i="10"/>
  <c r="X202" i="10"/>
  <c r="V203" i="10"/>
  <c r="W203" i="10"/>
  <c r="X203" i="10"/>
  <c r="V204" i="10"/>
  <c r="W204" i="10"/>
  <c r="X204" i="10"/>
  <c r="V205" i="10"/>
  <c r="W205" i="10"/>
  <c r="X205" i="10"/>
  <c r="V206" i="10"/>
  <c r="W206" i="10"/>
  <c r="X206" i="10"/>
  <c r="V207" i="10"/>
  <c r="W207" i="10"/>
  <c r="X207" i="10"/>
  <c r="V208" i="10"/>
  <c r="W208" i="10"/>
  <c r="X208" i="10"/>
  <c r="V209" i="10"/>
  <c r="W209" i="10"/>
  <c r="X209" i="10"/>
  <c r="V210" i="10"/>
  <c r="W210" i="10"/>
  <c r="X210" i="10"/>
  <c r="V211" i="10"/>
  <c r="W211" i="10"/>
  <c r="X211" i="10"/>
  <c r="V212" i="10"/>
  <c r="W212" i="10"/>
  <c r="X212" i="10"/>
  <c r="V213" i="10"/>
  <c r="W213" i="10"/>
  <c r="X213" i="10"/>
  <c r="V214" i="10"/>
  <c r="W214" i="10"/>
  <c r="X214" i="10"/>
  <c r="V215" i="10"/>
  <c r="W215" i="10"/>
  <c r="X215" i="10"/>
  <c r="V216" i="10"/>
  <c r="W216" i="10"/>
  <c r="X216" i="10"/>
  <c r="V217" i="10"/>
  <c r="W217" i="10"/>
  <c r="X217" i="10"/>
  <c r="V218" i="10"/>
  <c r="W218" i="10"/>
  <c r="X218" i="10"/>
  <c r="V219" i="10"/>
  <c r="W219" i="10"/>
  <c r="X219" i="10"/>
  <c r="V220" i="10"/>
  <c r="W220" i="10"/>
  <c r="X220" i="10"/>
  <c r="V221" i="10"/>
  <c r="W221" i="10"/>
  <c r="X221" i="10"/>
  <c r="V222" i="10"/>
  <c r="W222" i="10"/>
  <c r="X222" i="10"/>
  <c r="V223" i="10"/>
  <c r="W223" i="10"/>
  <c r="X223" i="10"/>
  <c r="V224" i="10"/>
  <c r="W224" i="10"/>
  <c r="X224" i="10"/>
  <c r="V225" i="10"/>
  <c r="W225" i="10"/>
  <c r="X225" i="10"/>
  <c r="V226" i="10"/>
  <c r="W226" i="10"/>
  <c r="X226" i="10"/>
  <c r="V227" i="10"/>
  <c r="W227" i="10"/>
  <c r="X227" i="10"/>
  <c r="V228" i="10"/>
  <c r="W228" i="10"/>
  <c r="X228" i="10"/>
  <c r="V229" i="10"/>
  <c r="W229" i="10"/>
  <c r="X229" i="10"/>
  <c r="V230" i="10"/>
  <c r="W230" i="10"/>
  <c r="X230" i="10"/>
  <c r="V231" i="10"/>
  <c r="W231" i="10"/>
  <c r="X231" i="10"/>
  <c r="V232" i="10"/>
  <c r="W232" i="10"/>
  <c r="X232" i="10"/>
  <c r="V233" i="10"/>
  <c r="W233" i="10"/>
  <c r="X233" i="10"/>
  <c r="V234" i="10"/>
  <c r="W234" i="10"/>
  <c r="X234" i="10"/>
  <c r="V235" i="10"/>
  <c r="W235" i="10"/>
  <c r="X235" i="10"/>
  <c r="V236" i="10"/>
  <c r="W236" i="10"/>
  <c r="X236" i="10"/>
  <c r="V237" i="10"/>
  <c r="W237" i="10"/>
  <c r="X237" i="10"/>
  <c r="V238" i="10"/>
  <c r="W238" i="10"/>
  <c r="X238" i="10"/>
  <c r="V239" i="10"/>
  <c r="W239" i="10"/>
  <c r="X239" i="10"/>
  <c r="V240" i="10"/>
  <c r="W240" i="10"/>
  <c r="X240" i="10"/>
  <c r="V241" i="10"/>
  <c r="W241" i="10"/>
  <c r="X241" i="10"/>
  <c r="V242" i="10"/>
  <c r="W242" i="10"/>
  <c r="X242" i="10"/>
  <c r="V243" i="10"/>
  <c r="W243" i="10"/>
  <c r="X243" i="10"/>
  <c r="V244" i="10"/>
  <c r="W244" i="10"/>
  <c r="X244" i="10"/>
  <c r="V245" i="10"/>
  <c r="W245" i="10"/>
  <c r="X245" i="10"/>
  <c r="V246" i="10"/>
  <c r="W246" i="10"/>
  <c r="X246" i="10"/>
  <c r="V247" i="10"/>
  <c r="W247" i="10"/>
  <c r="X247" i="10"/>
  <c r="V248" i="10"/>
  <c r="W248" i="10"/>
  <c r="X248" i="10"/>
  <c r="V249" i="10"/>
  <c r="W249" i="10"/>
  <c r="X249" i="10"/>
  <c r="V250" i="10"/>
  <c r="W250" i="10"/>
  <c r="X250" i="10"/>
  <c r="V251" i="10"/>
  <c r="W251" i="10"/>
  <c r="X251" i="10"/>
  <c r="V252" i="10"/>
  <c r="W252" i="10"/>
  <c r="X252" i="10"/>
  <c r="V253" i="10"/>
  <c r="W253" i="10"/>
  <c r="X253" i="10"/>
  <c r="V254" i="10"/>
  <c r="W254" i="10"/>
  <c r="X254" i="10"/>
  <c r="V255" i="10"/>
  <c r="W255" i="10"/>
  <c r="X255" i="10"/>
  <c r="V256" i="10"/>
  <c r="W256" i="10"/>
  <c r="X256" i="10"/>
  <c r="V257" i="10"/>
  <c r="W257" i="10"/>
  <c r="X257" i="10"/>
  <c r="V258" i="10"/>
  <c r="W258" i="10"/>
  <c r="X258" i="10"/>
  <c r="V259" i="10"/>
  <c r="W259" i="10"/>
  <c r="X259" i="10"/>
  <c r="V260" i="10"/>
  <c r="W260" i="10"/>
  <c r="X260" i="10"/>
  <c r="V261" i="10"/>
  <c r="W261" i="10"/>
  <c r="X261" i="10"/>
  <c r="V262" i="10"/>
  <c r="W262" i="10"/>
  <c r="X262" i="10"/>
  <c r="V263" i="10"/>
  <c r="W263" i="10"/>
  <c r="X263" i="10"/>
  <c r="V264" i="10"/>
  <c r="W264" i="10"/>
  <c r="X264" i="10"/>
  <c r="V265" i="10"/>
  <c r="W265" i="10"/>
  <c r="X265" i="10"/>
  <c r="V266" i="10"/>
  <c r="W266" i="10"/>
  <c r="X266" i="10"/>
  <c r="V267" i="10"/>
  <c r="W267" i="10"/>
  <c r="X267" i="10"/>
  <c r="V268" i="10"/>
  <c r="W268" i="10"/>
  <c r="X268" i="10"/>
  <c r="V269" i="10"/>
  <c r="W269" i="10"/>
  <c r="X269" i="10"/>
  <c r="V270" i="10"/>
  <c r="W270" i="10"/>
  <c r="X270" i="10"/>
  <c r="V271" i="10"/>
  <c r="W271" i="10"/>
  <c r="X271" i="10"/>
  <c r="V272" i="10"/>
  <c r="W272" i="10"/>
  <c r="X272" i="10"/>
  <c r="V273" i="10"/>
  <c r="W273" i="10"/>
  <c r="X273" i="10"/>
  <c r="V274" i="10"/>
  <c r="W274" i="10"/>
  <c r="X274" i="10"/>
  <c r="V275" i="10"/>
  <c r="W275" i="10"/>
  <c r="X275" i="10"/>
  <c r="V276" i="10"/>
  <c r="W276" i="10"/>
  <c r="X276" i="10"/>
  <c r="V277" i="10"/>
  <c r="W277" i="10"/>
  <c r="X277" i="10"/>
  <c r="V278" i="10"/>
  <c r="W278" i="10"/>
  <c r="X278" i="10"/>
  <c r="V279" i="10"/>
  <c r="W279" i="10"/>
  <c r="X279" i="10"/>
  <c r="V280" i="10"/>
  <c r="W280" i="10"/>
  <c r="X280" i="10"/>
  <c r="V281" i="10"/>
  <c r="W281" i="10"/>
  <c r="X281" i="10"/>
  <c r="V282" i="10"/>
  <c r="W282" i="10"/>
  <c r="X282" i="10"/>
  <c r="V283" i="10"/>
  <c r="W283" i="10"/>
  <c r="X283" i="10"/>
  <c r="V284" i="10"/>
  <c r="W284" i="10"/>
  <c r="X284" i="10"/>
  <c r="V285" i="10"/>
  <c r="W285" i="10"/>
  <c r="X285" i="10"/>
  <c r="V286" i="10"/>
  <c r="W286" i="10"/>
  <c r="X286" i="10"/>
  <c r="V287" i="10"/>
  <c r="W287" i="10"/>
  <c r="X287" i="10"/>
  <c r="V288" i="10"/>
  <c r="W288" i="10"/>
  <c r="X288" i="10"/>
  <c r="V289" i="10"/>
  <c r="W289" i="10"/>
  <c r="X289" i="10"/>
  <c r="V290" i="10"/>
  <c r="W290" i="10"/>
  <c r="X290" i="10"/>
  <c r="V291" i="10"/>
  <c r="W291" i="10"/>
  <c r="X291" i="10"/>
  <c r="V292" i="10"/>
  <c r="W292" i="10"/>
  <c r="X292" i="10"/>
  <c r="V293" i="10"/>
  <c r="W293" i="10"/>
  <c r="X293" i="10"/>
  <c r="V294" i="10"/>
  <c r="W294" i="10"/>
  <c r="X294" i="10"/>
  <c r="V295" i="10"/>
  <c r="W295" i="10"/>
  <c r="X295" i="10"/>
  <c r="V296" i="10"/>
  <c r="W296" i="10"/>
  <c r="X296" i="10"/>
  <c r="V297" i="10"/>
  <c r="W297" i="10"/>
  <c r="X297" i="10"/>
  <c r="V298" i="10"/>
  <c r="W298" i="10"/>
  <c r="X298" i="10"/>
  <c r="V299" i="10"/>
  <c r="W299" i="10"/>
  <c r="X299" i="10"/>
  <c r="V300" i="10"/>
  <c r="W300" i="10"/>
  <c r="X300" i="10"/>
  <c r="V301" i="10"/>
  <c r="W301" i="10"/>
  <c r="X301" i="10"/>
  <c r="V302" i="10"/>
  <c r="W302" i="10"/>
  <c r="X302" i="10"/>
  <c r="V303" i="10"/>
  <c r="W303" i="10"/>
  <c r="X303" i="10"/>
  <c r="V304" i="10"/>
  <c r="W304" i="10"/>
  <c r="X304" i="10"/>
  <c r="V305" i="10"/>
  <c r="W305" i="10"/>
  <c r="X305" i="10"/>
  <c r="V306" i="10"/>
  <c r="W306" i="10"/>
  <c r="X306" i="10"/>
  <c r="V307" i="10"/>
  <c r="W307" i="10"/>
  <c r="X307" i="10"/>
  <c r="V308" i="10"/>
  <c r="W308" i="10"/>
  <c r="X308" i="10"/>
  <c r="V309" i="10"/>
  <c r="W309" i="10"/>
  <c r="X309" i="10"/>
  <c r="V310" i="10"/>
  <c r="W310" i="10"/>
  <c r="X310" i="10"/>
  <c r="V311" i="10"/>
  <c r="W311" i="10"/>
  <c r="X311" i="10"/>
  <c r="V312" i="10"/>
  <c r="W312" i="10"/>
  <c r="X312" i="10"/>
  <c r="V313" i="10"/>
  <c r="W313" i="10"/>
  <c r="X313" i="10"/>
  <c r="V314" i="10"/>
  <c r="W314" i="10"/>
  <c r="X314" i="10"/>
  <c r="V315" i="10"/>
  <c r="W315" i="10"/>
  <c r="X315" i="10"/>
  <c r="V316" i="10"/>
  <c r="W316" i="10"/>
  <c r="X316" i="10"/>
  <c r="V317" i="10"/>
  <c r="W317" i="10"/>
  <c r="X317" i="10"/>
  <c r="V318" i="10"/>
  <c r="W318" i="10"/>
  <c r="X318" i="10"/>
  <c r="V319" i="10"/>
  <c r="W319" i="10"/>
  <c r="X319" i="10"/>
  <c r="V320" i="10"/>
  <c r="W320" i="10"/>
  <c r="X320" i="10"/>
  <c r="V321" i="10"/>
  <c r="W321" i="10"/>
  <c r="X321" i="10"/>
  <c r="V322" i="10"/>
  <c r="W322" i="10"/>
  <c r="X322" i="10"/>
  <c r="V323" i="10"/>
  <c r="W323" i="10"/>
  <c r="X323" i="10"/>
  <c r="V324" i="10"/>
  <c r="W324" i="10"/>
  <c r="X324" i="10"/>
  <c r="V325" i="10"/>
  <c r="W325" i="10"/>
  <c r="X325" i="10"/>
  <c r="V326" i="10"/>
  <c r="W326" i="10"/>
  <c r="X326" i="10"/>
  <c r="V327" i="10"/>
  <c r="W327" i="10"/>
  <c r="X327" i="10"/>
  <c r="V328" i="10"/>
  <c r="W328" i="10"/>
  <c r="X328" i="10"/>
  <c r="V329" i="10"/>
  <c r="W329" i="10"/>
  <c r="X329" i="10"/>
  <c r="V330" i="10"/>
  <c r="W330" i="10"/>
  <c r="X330" i="10"/>
  <c r="V331" i="10"/>
  <c r="W331" i="10"/>
  <c r="X331" i="10"/>
  <c r="V332" i="10"/>
  <c r="W332" i="10"/>
  <c r="X332" i="10"/>
  <c r="V333" i="10"/>
  <c r="W333" i="10"/>
  <c r="X333" i="10"/>
  <c r="V334" i="10"/>
  <c r="W334" i="10"/>
  <c r="X334" i="10"/>
  <c r="V335" i="10"/>
  <c r="W335" i="10"/>
  <c r="X335" i="10"/>
  <c r="V336" i="10"/>
  <c r="W336" i="10"/>
  <c r="X336" i="10"/>
  <c r="V337" i="10"/>
  <c r="W337" i="10"/>
  <c r="X337" i="10"/>
  <c r="V338" i="10"/>
  <c r="W338" i="10"/>
  <c r="X338" i="10"/>
  <c r="V339" i="10"/>
  <c r="W339" i="10"/>
  <c r="X339" i="10"/>
  <c r="V340" i="10"/>
  <c r="W340" i="10"/>
  <c r="X340" i="10"/>
  <c r="V341" i="10"/>
  <c r="W341" i="10"/>
  <c r="X341" i="10"/>
  <c r="V342" i="10"/>
  <c r="W342" i="10"/>
  <c r="X342" i="10"/>
  <c r="V343" i="10"/>
  <c r="W343" i="10"/>
  <c r="X343" i="10"/>
  <c r="V344" i="10"/>
  <c r="W344" i="10"/>
  <c r="X344" i="10"/>
  <c r="V345" i="10"/>
  <c r="W345" i="10"/>
  <c r="X345" i="10"/>
  <c r="V346" i="10"/>
  <c r="W346" i="10"/>
  <c r="X346" i="10"/>
  <c r="V347" i="10"/>
  <c r="W347" i="10"/>
  <c r="X347" i="10"/>
  <c r="V348" i="10"/>
  <c r="W348" i="10"/>
  <c r="X348" i="10"/>
  <c r="V349" i="10"/>
  <c r="W349" i="10"/>
  <c r="X349" i="10"/>
  <c r="V350" i="10"/>
  <c r="W350" i="10"/>
  <c r="X350" i="10"/>
  <c r="V351" i="10"/>
  <c r="W351" i="10"/>
  <c r="X351" i="10"/>
  <c r="V352" i="10"/>
  <c r="W352" i="10"/>
  <c r="X352" i="10"/>
  <c r="V353" i="10"/>
  <c r="W353" i="10"/>
  <c r="X353" i="10"/>
  <c r="V354" i="10"/>
  <c r="W354" i="10"/>
  <c r="X354" i="10"/>
  <c r="V355" i="10"/>
  <c r="W355" i="10"/>
  <c r="X355" i="10"/>
  <c r="V356" i="10"/>
  <c r="W356" i="10"/>
  <c r="X356" i="10"/>
  <c r="V357" i="10"/>
  <c r="W357" i="10"/>
  <c r="X357" i="10"/>
  <c r="V358" i="10"/>
  <c r="W358" i="10"/>
  <c r="X358" i="10"/>
  <c r="V359" i="10"/>
  <c r="W359" i="10"/>
  <c r="X359" i="10"/>
  <c r="V360" i="10"/>
  <c r="W360" i="10"/>
  <c r="X360" i="10"/>
  <c r="V361" i="10"/>
  <c r="W361" i="10"/>
  <c r="X361" i="10"/>
  <c r="V362" i="10"/>
  <c r="W362" i="10"/>
  <c r="X362" i="10"/>
  <c r="V363" i="10"/>
  <c r="W363" i="10"/>
  <c r="X363" i="10"/>
  <c r="V364" i="10"/>
  <c r="W364" i="10"/>
  <c r="X364" i="10"/>
  <c r="V365" i="10"/>
  <c r="W365" i="10"/>
  <c r="X365" i="10"/>
  <c r="V366" i="10"/>
  <c r="W366" i="10"/>
  <c r="X366" i="10"/>
  <c r="V367" i="10"/>
  <c r="W367" i="10"/>
  <c r="X367" i="10"/>
  <c r="V368" i="10"/>
  <c r="W368" i="10"/>
  <c r="X368" i="10"/>
  <c r="V369" i="10"/>
  <c r="W369" i="10"/>
  <c r="X369" i="10"/>
  <c r="V370" i="10"/>
  <c r="W370" i="10"/>
  <c r="X370" i="10"/>
  <c r="V371" i="10"/>
  <c r="W371" i="10"/>
  <c r="X371" i="10"/>
  <c r="V372" i="10"/>
  <c r="W372" i="10"/>
  <c r="X372" i="10"/>
  <c r="V373" i="10"/>
  <c r="W373" i="10"/>
  <c r="X373" i="10"/>
  <c r="V374" i="10"/>
  <c r="W374" i="10"/>
  <c r="X374" i="10"/>
  <c r="V375" i="10"/>
  <c r="W375" i="10"/>
  <c r="X375" i="10"/>
  <c r="V376" i="10"/>
  <c r="W376" i="10"/>
  <c r="X376" i="10"/>
  <c r="V377" i="10"/>
  <c r="W377" i="10"/>
  <c r="X377" i="10"/>
  <c r="V378" i="10"/>
  <c r="W378" i="10"/>
  <c r="X378" i="10"/>
  <c r="V379" i="10"/>
  <c r="W379" i="10"/>
  <c r="X379" i="10"/>
  <c r="V380" i="10"/>
  <c r="W380" i="10"/>
  <c r="X380" i="10"/>
  <c r="V381" i="10"/>
  <c r="W381" i="10"/>
  <c r="X381" i="10"/>
  <c r="V382" i="10"/>
  <c r="W382" i="10"/>
  <c r="X382" i="10"/>
  <c r="V383" i="10"/>
  <c r="W383" i="10"/>
  <c r="X383" i="10"/>
  <c r="V384" i="10"/>
  <c r="W384" i="10"/>
  <c r="X384" i="10"/>
  <c r="V385" i="10"/>
  <c r="W385" i="10"/>
  <c r="X385" i="10"/>
  <c r="V386" i="10"/>
  <c r="W386" i="10"/>
  <c r="X386" i="10"/>
  <c r="V387" i="10"/>
  <c r="W387" i="10"/>
  <c r="X387" i="10"/>
  <c r="V388" i="10"/>
  <c r="W388" i="10"/>
  <c r="X388" i="10"/>
  <c r="V389" i="10"/>
  <c r="W389" i="10"/>
  <c r="X389" i="10"/>
  <c r="V390" i="10"/>
  <c r="W390" i="10"/>
  <c r="X390" i="10"/>
  <c r="V391" i="10"/>
  <c r="W391" i="10"/>
  <c r="X391" i="10"/>
  <c r="V392" i="10"/>
  <c r="W392" i="10"/>
  <c r="X392" i="10"/>
  <c r="V393" i="10"/>
  <c r="W393" i="10"/>
  <c r="X393" i="10"/>
  <c r="V394" i="10"/>
  <c r="W394" i="10"/>
  <c r="X394" i="10"/>
  <c r="V395" i="10"/>
  <c r="W395" i="10"/>
  <c r="X395" i="10"/>
  <c r="V396" i="10"/>
  <c r="W396" i="10"/>
  <c r="X396" i="10"/>
  <c r="V397" i="10"/>
  <c r="W397" i="10"/>
  <c r="X397" i="10"/>
  <c r="V398" i="10"/>
  <c r="W398" i="10"/>
  <c r="X398" i="10"/>
  <c r="V399" i="10"/>
  <c r="W399" i="10"/>
  <c r="X399" i="10"/>
  <c r="V400" i="10"/>
  <c r="W400" i="10"/>
  <c r="X400" i="10"/>
  <c r="V401" i="10"/>
  <c r="W401" i="10"/>
  <c r="X401" i="10"/>
  <c r="V402" i="10"/>
  <c r="W402" i="10"/>
  <c r="X402" i="10"/>
  <c r="V403" i="10"/>
  <c r="W403" i="10"/>
  <c r="X403" i="10"/>
  <c r="V404" i="10"/>
  <c r="W404" i="10"/>
  <c r="X404" i="10"/>
  <c r="V405" i="10"/>
  <c r="W405" i="10"/>
  <c r="X405" i="10"/>
  <c r="V406" i="10"/>
  <c r="W406" i="10"/>
  <c r="X406" i="10"/>
  <c r="V407" i="10"/>
  <c r="W407" i="10"/>
  <c r="X407" i="10"/>
  <c r="V408" i="10"/>
  <c r="W408" i="10"/>
  <c r="X408" i="10"/>
  <c r="V409" i="10"/>
  <c r="W409" i="10"/>
  <c r="X409" i="10"/>
  <c r="V410" i="10"/>
  <c r="W410" i="10"/>
  <c r="X410" i="10"/>
  <c r="V411" i="10"/>
  <c r="W411" i="10"/>
  <c r="X411" i="10"/>
  <c r="V412" i="10"/>
  <c r="W412" i="10"/>
  <c r="X412" i="10"/>
  <c r="V413" i="10"/>
  <c r="W413" i="10"/>
  <c r="X413" i="10"/>
  <c r="V414" i="10"/>
  <c r="W414" i="10"/>
  <c r="X414" i="10"/>
  <c r="V415" i="10"/>
  <c r="W415" i="10"/>
  <c r="X415" i="10"/>
  <c r="V416" i="10"/>
  <c r="W416" i="10"/>
  <c r="X416" i="10"/>
  <c r="V417" i="10"/>
  <c r="W417" i="10"/>
  <c r="X417" i="10"/>
  <c r="V418" i="10"/>
  <c r="W418" i="10"/>
  <c r="X418" i="10"/>
  <c r="V419" i="10"/>
  <c r="W419" i="10"/>
  <c r="X419" i="10"/>
  <c r="V420" i="10"/>
  <c r="W420" i="10"/>
  <c r="X420" i="10"/>
  <c r="V421" i="10"/>
  <c r="W421" i="10"/>
  <c r="X421" i="10"/>
  <c r="V422" i="10"/>
  <c r="W422" i="10"/>
  <c r="X422" i="10"/>
  <c r="V423" i="10"/>
  <c r="W423" i="10"/>
  <c r="X423" i="10"/>
  <c r="V424" i="10"/>
  <c r="W424" i="10"/>
  <c r="X424" i="10"/>
  <c r="V425" i="10"/>
  <c r="W425" i="10"/>
  <c r="X425" i="10"/>
  <c r="V426" i="10"/>
  <c r="W426" i="10"/>
  <c r="X426" i="10"/>
  <c r="V427" i="10"/>
  <c r="W427" i="10"/>
  <c r="X427" i="10"/>
  <c r="V428" i="10"/>
  <c r="W428" i="10"/>
  <c r="X428" i="10"/>
  <c r="V429" i="10"/>
  <c r="W429" i="10"/>
  <c r="X429" i="10"/>
  <c r="V430" i="10"/>
  <c r="W430" i="10"/>
  <c r="X430" i="10"/>
  <c r="V431" i="10"/>
  <c r="W431" i="10"/>
  <c r="X431" i="10"/>
  <c r="V432" i="10"/>
  <c r="W432" i="10"/>
  <c r="X432" i="10"/>
  <c r="V433" i="10"/>
  <c r="W433" i="10"/>
  <c r="X433" i="10"/>
  <c r="V434" i="10"/>
  <c r="W434" i="10"/>
  <c r="X434" i="10"/>
  <c r="V435" i="10"/>
  <c r="W435" i="10"/>
  <c r="X435" i="10"/>
  <c r="V436" i="10"/>
  <c r="W436" i="10"/>
  <c r="X436" i="10"/>
  <c r="V437" i="10"/>
  <c r="W437" i="10"/>
  <c r="X437" i="10"/>
  <c r="V438" i="10"/>
  <c r="W438" i="10"/>
  <c r="X438" i="10"/>
  <c r="V439" i="10"/>
  <c r="W439" i="10"/>
  <c r="X439" i="10"/>
  <c r="V440" i="10"/>
  <c r="W440" i="10"/>
  <c r="X440" i="10"/>
  <c r="V441" i="10"/>
  <c r="W441" i="10"/>
  <c r="X441" i="10"/>
  <c r="V442" i="10"/>
  <c r="W442" i="10"/>
  <c r="X442" i="10"/>
  <c r="V443" i="10"/>
  <c r="W443" i="10"/>
  <c r="X443" i="10"/>
  <c r="V444" i="10"/>
  <c r="W444" i="10"/>
  <c r="X444" i="10"/>
  <c r="V445" i="10"/>
  <c r="W445" i="10"/>
  <c r="X445" i="10"/>
  <c r="V446" i="10"/>
  <c r="W446" i="10"/>
  <c r="X446" i="10"/>
  <c r="V447" i="10"/>
  <c r="W447" i="10"/>
  <c r="X447" i="10"/>
  <c r="V448" i="10"/>
  <c r="W448" i="10"/>
  <c r="X448" i="10"/>
  <c r="V449" i="10"/>
  <c r="W449" i="10"/>
  <c r="X449" i="10"/>
  <c r="V450" i="10"/>
  <c r="W450" i="10"/>
  <c r="X450" i="10"/>
  <c r="V451" i="10"/>
  <c r="W451" i="10"/>
  <c r="X451" i="10"/>
  <c r="V452" i="10"/>
  <c r="W452" i="10"/>
  <c r="X452" i="10"/>
  <c r="V453" i="10"/>
  <c r="W453" i="10"/>
  <c r="X453" i="10"/>
  <c r="V454" i="10"/>
  <c r="W454" i="10"/>
  <c r="X454" i="10"/>
  <c r="V455" i="10"/>
  <c r="W455" i="10"/>
  <c r="X455" i="10"/>
  <c r="V456" i="10"/>
  <c r="W456" i="10"/>
  <c r="X456" i="10"/>
  <c r="V457" i="10"/>
  <c r="W457" i="10"/>
  <c r="X457" i="10"/>
  <c r="V458" i="10"/>
  <c r="W458" i="10"/>
  <c r="X458" i="10"/>
  <c r="V459" i="10"/>
  <c r="W459" i="10"/>
  <c r="X459" i="10"/>
  <c r="V460" i="10"/>
  <c r="W460" i="10"/>
  <c r="X460" i="10"/>
  <c r="V461" i="10"/>
  <c r="W461" i="10"/>
  <c r="X461" i="10"/>
  <c r="V462" i="10"/>
  <c r="W462" i="10"/>
  <c r="X462" i="10"/>
  <c r="V463" i="10"/>
  <c r="W463" i="10"/>
  <c r="X463" i="10"/>
  <c r="V464" i="10"/>
  <c r="W464" i="10"/>
  <c r="X464" i="10"/>
  <c r="V465" i="10"/>
  <c r="W465" i="10"/>
  <c r="X465" i="10"/>
  <c r="V466" i="10"/>
  <c r="W466" i="10"/>
  <c r="X466" i="10"/>
  <c r="V467" i="10"/>
  <c r="W467" i="10"/>
  <c r="X467" i="10"/>
  <c r="V468" i="10"/>
  <c r="W468" i="10"/>
  <c r="X468" i="10"/>
  <c r="V469" i="10"/>
  <c r="W469" i="10"/>
  <c r="X469" i="10"/>
  <c r="V470" i="10"/>
  <c r="W470" i="10"/>
  <c r="X470" i="10"/>
  <c r="V471" i="10"/>
  <c r="W471" i="10"/>
  <c r="X471" i="10"/>
  <c r="V472" i="10"/>
  <c r="W472" i="10"/>
  <c r="X472" i="10"/>
  <c r="V473" i="10"/>
  <c r="W473" i="10"/>
  <c r="X473" i="10"/>
  <c r="V474" i="10"/>
  <c r="W474" i="10"/>
  <c r="X474" i="10"/>
  <c r="V475" i="10"/>
  <c r="W475" i="10"/>
  <c r="X475" i="10"/>
  <c r="V476" i="10"/>
  <c r="W476" i="10"/>
  <c r="X476" i="10"/>
  <c r="V477" i="10"/>
  <c r="W477" i="10"/>
  <c r="X477" i="10"/>
  <c r="V478" i="10"/>
  <c r="W478" i="10"/>
  <c r="X478" i="10"/>
  <c r="V479" i="10"/>
  <c r="W479" i="10"/>
  <c r="X479" i="10"/>
  <c r="V480" i="10"/>
  <c r="W480" i="10"/>
  <c r="X480" i="10"/>
  <c r="V481" i="10"/>
  <c r="W481" i="10"/>
  <c r="X481" i="10"/>
  <c r="V482" i="10"/>
  <c r="W482" i="10"/>
  <c r="X482" i="10"/>
  <c r="V483" i="10"/>
  <c r="W483" i="10"/>
  <c r="X483" i="10"/>
  <c r="V484" i="10"/>
  <c r="W484" i="10"/>
  <c r="X484" i="10"/>
  <c r="V485" i="10"/>
  <c r="W485" i="10"/>
  <c r="X485" i="10"/>
  <c r="V486" i="10"/>
  <c r="W486" i="10"/>
  <c r="X486" i="10"/>
  <c r="V487" i="10"/>
  <c r="W487" i="10"/>
  <c r="X487" i="10"/>
  <c r="V488" i="10"/>
  <c r="W488" i="10"/>
  <c r="X488" i="10"/>
  <c r="V489" i="10"/>
  <c r="W489" i="10"/>
  <c r="X489" i="10"/>
  <c r="V490" i="10"/>
  <c r="W490" i="10"/>
  <c r="X490" i="10"/>
  <c r="V491" i="10"/>
  <c r="W491" i="10"/>
  <c r="X491" i="10"/>
  <c r="V492" i="10"/>
  <c r="W492" i="10"/>
  <c r="X492" i="10"/>
  <c r="V493" i="10"/>
  <c r="W493" i="10"/>
  <c r="X493" i="10"/>
  <c r="V494" i="10"/>
  <c r="W494" i="10"/>
  <c r="X494" i="10"/>
  <c r="V495" i="10"/>
  <c r="W495" i="10"/>
  <c r="X495" i="10"/>
  <c r="V496" i="10"/>
  <c r="W496" i="10"/>
  <c r="X496" i="10"/>
  <c r="V497" i="10"/>
  <c r="W497" i="10"/>
  <c r="X497" i="10"/>
  <c r="V498" i="10"/>
  <c r="W498" i="10"/>
  <c r="X498" i="10"/>
  <c r="V499" i="10"/>
  <c r="W499" i="10"/>
  <c r="X499" i="10"/>
  <c r="V500" i="10"/>
  <c r="W500" i="10"/>
  <c r="X500" i="10"/>
  <c r="V501" i="10"/>
  <c r="W501" i="10"/>
  <c r="X501" i="10"/>
  <c r="V502" i="10"/>
  <c r="W502" i="10"/>
  <c r="X502" i="10"/>
  <c r="V503" i="10"/>
  <c r="W503" i="10"/>
  <c r="X503" i="10"/>
  <c r="V504" i="10"/>
  <c r="W504" i="10"/>
  <c r="X504" i="10"/>
  <c r="V505" i="10"/>
  <c r="W505" i="10"/>
  <c r="X505" i="10"/>
  <c r="V506" i="10"/>
  <c r="W506" i="10"/>
  <c r="X506" i="10"/>
  <c r="V507" i="10"/>
  <c r="W507" i="10"/>
  <c r="X507" i="10"/>
  <c r="V508" i="10"/>
  <c r="W508" i="10"/>
  <c r="X508" i="10"/>
  <c r="V509" i="10"/>
  <c r="W509" i="10"/>
  <c r="X509" i="10"/>
  <c r="V510" i="10"/>
  <c r="W510" i="10"/>
  <c r="X510" i="10"/>
  <c r="V511" i="10"/>
  <c r="W511" i="10"/>
  <c r="X511" i="10"/>
  <c r="V512" i="10"/>
  <c r="W512" i="10"/>
  <c r="X512" i="10"/>
  <c r="V513" i="10"/>
  <c r="W513" i="10"/>
  <c r="X513" i="10"/>
  <c r="V514" i="10"/>
  <c r="W514" i="10"/>
  <c r="X514" i="10"/>
  <c r="V515" i="10"/>
  <c r="W515" i="10"/>
  <c r="X515" i="10"/>
  <c r="V516" i="10"/>
  <c r="W516" i="10"/>
  <c r="X516" i="10"/>
  <c r="V517" i="10"/>
  <c r="W517" i="10"/>
  <c r="X517" i="10"/>
  <c r="V518" i="10"/>
  <c r="W518" i="10"/>
  <c r="X518" i="10"/>
  <c r="V519" i="10"/>
  <c r="W519" i="10"/>
  <c r="X519" i="10"/>
  <c r="V520" i="10"/>
  <c r="W520" i="10"/>
  <c r="X520" i="10"/>
  <c r="V521" i="10"/>
  <c r="W521" i="10"/>
  <c r="X521" i="10"/>
  <c r="V522" i="10"/>
  <c r="W522" i="10"/>
  <c r="X522" i="10"/>
  <c r="V523" i="10"/>
  <c r="W523" i="10"/>
  <c r="X523" i="10"/>
  <c r="V524" i="10"/>
  <c r="W524" i="10"/>
  <c r="X524" i="10"/>
  <c r="V525" i="10"/>
  <c r="W525" i="10"/>
  <c r="X525" i="10"/>
  <c r="V526" i="10"/>
  <c r="W526" i="10"/>
  <c r="X526" i="10"/>
  <c r="V527" i="10"/>
  <c r="W527" i="10"/>
  <c r="X527" i="10"/>
  <c r="V528" i="10"/>
  <c r="W528" i="10"/>
  <c r="X528" i="10"/>
  <c r="V529" i="10"/>
  <c r="W529" i="10"/>
  <c r="X529" i="10"/>
  <c r="V530" i="10"/>
  <c r="W530" i="10"/>
  <c r="X530" i="10"/>
  <c r="V531" i="10"/>
  <c r="W531" i="10"/>
  <c r="X531" i="10"/>
  <c r="V532" i="10"/>
  <c r="W532" i="10"/>
  <c r="X532" i="10"/>
  <c r="V533" i="10"/>
  <c r="W533" i="10"/>
  <c r="X533" i="10"/>
  <c r="V534" i="10"/>
  <c r="W534" i="10"/>
  <c r="X534" i="10"/>
  <c r="V535" i="10"/>
  <c r="W535" i="10"/>
  <c r="X535" i="10"/>
  <c r="V536" i="10"/>
  <c r="W536" i="10"/>
  <c r="X536" i="10"/>
  <c r="V537" i="10"/>
  <c r="W537" i="10"/>
  <c r="X537" i="10"/>
  <c r="V538" i="10"/>
  <c r="W538" i="10"/>
  <c r="X538" i="10"/>
  <c r="V539" i="10"/>
  <c r="W539" i="10"/>
  <c r="X539" i="10"/>
  <c r="V540" i="10"/>
  <c r="W540" i="10"/>
  <c r="X540" i="10"/>
  <c r="V541" i="10"/>
  <c r="W541" i="10"/>
  <c r="X541" i="10"/>
  <c r="V542" i="10"/>
  <c r="W542" i="10"/>
  <c r="X542" i="10"/>
  <c r="V543" i="10"/>
  <c r="W543" i="10"/>
  <c r="X543" i="10"/>
  <c r="V544" i="10"/>
  <c r="W544" i="10"/>
  <c r="X544" i="10"/>
  <c r="V545" i="10"/>
  <c r="W545" i="10"/>
  <c r="X545" i="10"/>
  <c r="V546" i="10"/>
  <c r="W546" i="10"/>
  <c r="X546" i="10"/>
  <c r="V547" i="10"/>
  <c r="W547" i="10"/>
  <c r="X547" i="10"/>
  <c r="V548" i="10"/>
  <c r="W548" i="10"/>
  <c r="X548" i="10"/>
  <c r="V549" i="10"/>
  <c r="W549" i="10"/>
  <c r="X549" i="10"/>
  <c r="V550" i="10"/>
  <c r="W550" i="10"/>
  <c r="X550" i="10"/>
  <c r="V551" i="10"/>
  <c r="W551" i="10"/>
  <c r="X551" i="10"/>
  <c r="V552" i="10"/>
  <c r="W552" i="10"/>
  <c r="X552" i="10"/>
  <c r="V553" i="10"/>
  <c r="W553" i="10"/>
  <c r="X553" i="10"/>
  <c r="V554" i="10"/>
  <c r="W554" i="10"/>
  <c r="X554" i="10"/>
  <c r="V555" i="10"/>
  <c r="W555" i="10"/>
  <c r="X555" i="10"/>
  <c r="V556" i="10"/>
  <c r="W556" i="10"/>
  <c r="X556" i="10"/>
  <c r="V557" i="10"/>
  <c r="W557" i="10"/>
  <c r="X557" i="10"/>
  <c r="V558" i="10"/>
  <c r="W558" i="10"/>
  <c r="X558" i="10"/>
  <c r="V559" i="10"/>
  <c r="W559" i="10"/>
  <c r="X559" i="10"/>
  <c r="V560" i="10"/>
  <c r="W560" i="10"/>
  <c r="X560" i="10"/>
  <c r="V561" i="10"/>
  <c r="W561" i="10"/>
  <c r="X561" i="10"/>
  <c r="V562" i="10"/>
  <c r="W562" i="10"/>
  <c r="X562" i="10"/>
  <c r="V563" i="10"/>
  <c r="W563" i="10"/>
  <c r="X563" i="10"/>
  <c r="V564" i="10"/>
  <c r="W564" i="10"/>
  <c r="X564" i="10"/>
  <c r="V565" i="10"/>
  <c r="W565" i="10"/>
  <c r="X565" i="10"/>
  <c r="V566" i="10"/>
  <c r="W566" i="10"/>
  <c r="X566" i="10"/>
  <c r="V567" i="10"/>
  <c r="W567" i="10"/>
  <c r="X567" i="10"/>
  <c r="V568" i="10"/>
  <c r="W568" i="10"/>
  <c r="X568" i="10"/>
  <c r="V569" i="10"/>
  <c r="W569" i="10"/>
  <c r="X569" i="10"/>
  <c r="V570" i="10"/>
  <c r="W570" i="10"/>
  <c r="X570" i="10"/>
  <c r="V571" i="10"/>
  <c r="W571" i="10"/>
  <c r="X571" i="10"/>
  <c r="V572" i="10"/>
  <c r="W572" i="10"/>
  <c r="X572" i="10"/>
  <c r="V573" i="10"/>
  <c r="W573" i="10"/>
  <c r="X573" i="10"/>
  <c r="V574" i="10"/>
  <c r="W574" i="10"/>
  <c r="X574" i="10"/>
  <c r="V575" i="10"/>
  <c r="W575" i="10"/>
  <c r="X575" i="10"/>
  <c r="V576" i="10"/>
  <c r="W576" i="10"/>
  <c r="X576" i="10"/>
  <c r="V577" i="10"/>
  <c r="W577" i="10"/>
  <c r="X577" i="10"/>
  <c r="V578" i="10"/>
  <c r="W578" i="10"/>
  <c r="X578" i="10"/>
  <c r="V579" i="10"/>
  <c r="W579" i="10"/>
  <c r="X579" i="10"/>
  <c r="V580" i="10"/>
  <c r="W580" i="10"/>
  <c r="X580" i="10"/>
  <c r="V581" i="10"/>
  <c r="W581" i="10"/>
  <c r="X581" i="10"/>
  <c r="V582" i="10"/>
  <c r="W582" i="10"/>
  <c r="X582" i="10"/>
  <c r="V583" i="10"/>
  <c r="W583" i="10"/>
  <c r="X583" i="10"/>
  <c r="V584" i="10"/>
  <c r="W584" i="10"/>
  <c r="X584" i="10"/>
  <c r="V585" i="10"/>
  <c r="W585" i="10"/>
  <c r="X585" i="10"/>
  <c r="V586" i="10"/>
  <c r="W586" i="10"/>
  <c r="X586" i="10"/>
  <c r="V587" i="10"/>
  <c r="W587" i="10"/>
  <c r="X587" i="10"/>
  <c r="V588" i="10"/>
  <c r="W588" i="10"/>
  <c r="X588" i="10"/>
  <c r="V589" i="10"/>
  <c r="W589" i="10"/>
  <c r="X589" i="10"/>
  <c r="V590" i="10"/>
  <c r="W590" i="10"/>
  <c r="X590" i="10"/>
  <c r="V591" i="10"/>
  <c r="W591" i="10"/>
  <c r="X591" i="10"/>
  <c r="V592" i="10"/>
  <c r="W592" i="10"/>
  <c r="X592" i="10"/>
  <c r="V593" i="10"/>
  <c r="W593" i="10"/>
  <c r="X593" i="10"/>
  <c r="V594" i="10"/>
  <c r="W594" i="10"/>
  <c r="X594" i="10"/>
  <c r="V595" i="10"/>
  <c r="W595" i="10"/>
  <c r="X595" i="10"/>
  <c r="V596" i="10"/>
  <c r="W596" i="10"/>
  <c r="X596" i="10"/>
  <c r="V597" i="10"/>
  <c r="W597" i="10"/>
  <c r="X597" i="10"/>
  <c r="V598" i="10"/>
  <c r="W598" i="10"/>
  <c r="X598" i="10"/>
  <c r="V599" i="10"/>
  <c r="W599" i="10"/>
  <c r="X599" i="10"/>
  <c r="V600" i="10"/>
  <c r="W600" i="10"/>
  <c r="X600" i="10"/>
  <c r="V601" i="10"/>
  <c r="W601" i="10"/>
  <c r="X601" i="10"/>
  <c r="V602" i="10"/>
  <c r="W602" i="10"/>
  <c r="X602" i="10"/>
  <c r="V603" i="10"/>
  <c r="W603" i="10"/>
  <c r="X603" i="10"/>
  <c r="V604" i="10"/>
  <c r="W604" i="10"/>
  <c r="X604" i="10"/>
  <c r="V605" i="10"/>
  <c r="W605" i="10"/>
  <c r="X605" i="10"/>
  <c r="V606" i="10"/>
  <c r="W606" i="10"/>
  <c r="X606" i="10"/>
  <c r="V607" i="10"/>
  <c r="W607" i="10"/>
  <c r="X607" i="10"/>
  <c r="X2" i="10"/>
  <c r="W2" i="10"/>
  <c r="V2" i="10"/>
  <c r="U52" i="11" l="1"/>
  <c r="V609" i="10"/>
  <c r="W609" i="10"/>
  <c r="P3" i="11"/>
  <c r="Q3" i="11"/>
  <c r="R3" i="11"/>
  <c r="P4" i="11"/>
  <c r="Q4" i="11"/>
  <c r="R4" i="11"/>
  <c r="P5" i="11"/>
  <c r="Q5" i="11"/>
  <c r="R5" i="11"/>
  <c r="P6" i="11"/>
  <c r="Q6" i="11"/>
  <c r="R6" i="11"/>
  <c r="P7" i="11"/>
  <c r="Q7" i="11"/>
  <c r="R7" i="11"/>
  <c r="P8" i="11"/>
  <c r="Q8" i="11"/>
  <c r="R8" i="11"/>
  <c r="P9" i="11"/>
  <c r="Q9" i="11"/>
  <c r="R9" i="11"/>
  <c r="P10" i="11"/>
  <c r="Q10" i="11"/>
  <c r="R10" i="11"/>
  <c r="P11" i="11"/>
  <c r="Q11" i="11"/>
  <c r="R11" i="11"/>
  <c r="P12" i="11"/>
  <c r="Q12" i="11"/>
  <c r="R12" i="11"/>
  <c r="P13" i="11"/>
  <c r="Q13" i="11"/>
  <c r="R13" i="11"/>
  <c r="P14" i="11"/>
  <c r="Q14" i="11"/>
  <c r="R14" i="11"/>
  <c r="P15" i="11"/>
  <c r="Q15" i="11"/>
  <c r="R15" i="11"/>
  <c r="P16" i="11"/>
  <c r="Q16" i="11"/>
  <c r="R16" i="11"/>
  <c r="P17" i="11"/>
  <c r="Q17" i="11"/>
  <c r="R17" i="11"/>
  <c r="P18" i="11"/>
  <c r="Q18" i="11"/>
  <c r="R18" i="11"/>
  <c r="P19" i="11"/>
  <c r="Q19" i="11"/>
  <c r="R19" i="11"/>
  <c r="P20" i="11"/>
  <c r="Q20" i="11"/>
  <c r="R20" i="11"/>
  <c r="P21" i="11"/>
  <c r="Q21" i="11"/>
  <c r="R21" i="11"/>
  <c r="P22" i="11"/>
  <c r="Q22" i="11"/>
  <c r="R22" i="11"/>
  <c r="P23" i="11"/>
  <c r="Q23" i="11"/>
  <c r="R23" i="11"/>
  <c r="P24" i="11"/>
  <c r="Q24" i="11"/>
  <c r="R24" i="11"/>
  <c r="P25" i="11"/>
  <c r="Q25" i="11"/>
  <c r="R25" i="11"/>
  <c r="P26" i="11"/>
  <c r="Q26" i="11"/>
  <c r="R26" i="11"/>
  <c r="P27" i="11"/>
  <c r="Q27" i="11"/>
  <c r="R27" i="11"/>
  <c r="P28" i="11"/>
  <c r="Q28" i="11"/>
  <c r="R28" i="11"/>
  <c r="P29" i="11"/>
  <c r="Q29" i="11"/>
  <c r="R29" i="11"/>
  <c r="P30" i="11"/>
  <c r="Q30" i="11"/>
  <c r="R30" i="11"/>
  <c r="P31" i="11"/>
  <c r="Q31" i="11"/>
  <c r="R31" i="11"/>
  <c r="P32" i="11"/>
  <c r="Q32" i="11"/>
  <c r="R32" i="11"/>
  <c r="P33" i="11"/>
  <c r="Q33" i="11"/>
  <c r="R33" i="11"/>
  <c r="P34" i="11"/>
  <c r="Q34" i="11"/>
  <c r="R34" i="11"/>
  <c r="P35" i="11"/>
  <c r="Q35" i="11"/>
  <c r="R35" i="11"/>
  <c r="P36" i="11"/>
  <c r="Q36" i="11"/>
  <c r="R36" i="11"/>
  <c r="P37" i="11"/>
  <c r="Q37" i="11"/>
  <c r="R37" i="11"/>
  <c r="P38" i="11"/>
  <c r="Q38" i="11"/>
  <c r="R38" i="11"/>
  <c r="P39" i="11"/>
  <c r="Q39" i="11"/>
  <c r="R39" i="11"/>
  <c r="P40" i="11"/>
  <c r="Q40" i="11"/>
  <c r="R40" i="11"/>
  <c r="P41" i="11"/>
  <c r="Q41" i="11"/>
  <c r="R41" i="11"/>
  <c r="P42" i="11"/>
  <c r="Q42" i="11"/>
  <c r="R42" i="11"/>
  <c r="P43" i="11"/>
  <c r="Q43" i="11"/>
  <c r="R43" i="11"/>
  <c r="P44" i="11"/>
  <c r="Q44" i="11"/>
  <c r="R44" i="11"/>
  <c r="P45" i="11"/>
  <c r="Q45" i="11"/>
  <c r="R45" i="11"/>
  <c r="P46" i="11"/>
  <c r="Q46" i="11"/>
  <c r="R46" i="11"/>
  <c r="P47" i="11"/>
  <c r="Q47" i="11"/>
  <c r="R47" i="11"/>
  <c r="P48" i="11"/>
  <c r="Q48" i="11"/>
  <c r="R48" i="11"/>
  <c r="P49" i="11"/>
  <c r="Q49" i="11"/>
  <c r="R49" i="11"/>
  <c r="P50" i="11"/>
  <c r="Q50" i="11"/>
  <c r="R50" i="11"/>
  <c r="R2" i="11"/>
  <c r="Q2" i="11"/>
  <c r="P2" i="11"/>
  <c r="S3" i="10"/>
  <c r="T3" i="10"/>
  <c r="U3" i="10"/>
  <c r="S4" i="10"/>
  <c r="T4" i="10"/>
  <c r="U4" i="10"/>
  <c r="S5" i="10"/>
  <c r="T5" i="10"/>
  <c r="U5" i="10"/>
  <c r="S6" i="10"/>
  <c r="T6" i="10"/>
  <c r="U6" i="10"/>
  <c r="S7" i="10"/>
  <c r="T7" i="10"/>
  <c r="U7" i="10"/>
  <c r="S8" i="10"/>
  <c r="T8" i="10"/>
  <c r="U8" i="10"/>
  <c r="S9" i="10"/>
  <c r="T9" i="10"/>
  <c r="U9" i="10"/>
  <c r="S10" i="10"/>
  <c r="T10" i="10"/>
  <c r="U10" i="10"/>
  <c r="S11" i="10"/>
  <c r="T11" i="10"/>
  <c r="U11" i="10"/>
  <c r="S12" i="10"/>
  <c r="T12" i="10"/>
  <c r="U12" i="10"/>
  <c r="S13" i="10"/>
  <c r="T13" i="10"/>
  <c r="U13" i="10"/>
  <c r="S14" i="10"/>
  <c r="T14" i="10"/>
  <c r="U14" i="10"/>
  <c r="S15" i="10"/>
  <c r="T15" i="10"/>
  <c r="U15" i="10"/>
  <c r="S16" i="10"/>
  <c r="T16" i="10"/>
  <c r="U16" i="10"/>
  <c r="S17" i="10"/>
  <c r="T17" i="10"/>
  <c r="U17" i="10"/>
  <c r="S18" i="10"/>
  <c r="T18" i="10"/>
  <c r="U18" i="10"/>
  <c r="S19" i="10"/>
  <c r="T19" i="10"/>
  <c r="U19" i="10"/>
  <c r="S20" i="10"/>
  <c r="T20" i="10"/>
  <c r="U20" i="10"/>
  <c r="S21" i="10"/>
  <c r="T21" i="10"/>
  <c r="U21" i="10"/>
  <c r="S22" i="10"/>
  <c r="T22" i="10"/>
  <c r="U22" i="10"/>
  <c r="S23" i="10"/>
  <c r="T23" i="10"/>
  <c r="U23" i="10"/>
  <c r="S24" i="10"/>
  <c r="T24" i="10"/>
  <c r="U24" i="10"/>
  <c r="S25" i="10"/>
  <c r="T25" i="10"/>
  <c r="U25" i="10"/>
  <c r="S26" i="10"/>
  <c r="T26" i="10"/>
  <c r="U26" i="10"/>
  <c r="S27" i="10"/>
  <c r="T27" i="10"/>
  <c r="U27" i="10"/>
  <c r="S28" i="10"/>
  <c r="T28" i="10"/>
  <c r="U28" i="10"/>
  <c r="S29" i="10"/>
  <c r="T29" i="10"/>
  <c r="U29" i="10"/>
  <c r="S30" i="10"/>
  <c r="T30" i="10"/>
  <c r="U30" i="10"/>
  <c r="S31" i="10"/>
  <c r="T31" i="10"/>
  <c r="U31" i="10"/>
  <c r="S32" i="10"/>
  <c r="T32" i="10"/>
  <c r="U32" i="10"/>
  <c r="S33" i="10"/>
  <c r="T33" i="10"/>
  <c r="U33" i="10"/>
  <c r="S34" i="10"/>
  <c r="T34" i="10"/>
  <c r="U34" i="10"/>
  <c r="S35" i="10"/>
  <c r="T35" i="10"/>
  <c r="U35" i="10"/>
  <c r="S36" i="10"/>
  <c r="T36" i="10"/>
  <c r="U36" i="10"/>
  <c r="S37" i="10"/>
  <c r="T37" i="10"/>
  <c r="U37" i="10"/>
  <c r="S38" i="10"/>
  <c r="T38" i="10"/>
  <c r="U38" i="10"/>
  <c r="S39" i="10"/>
  <c r="T39" i="10"/>
  <c r="U39" i="10"/>
  <c r="S40" i="10"/>
  <c r="T40" i="10"/>
  <c r="U40" i="10"/>
  <c r="S41" i="10"/>
  <c r="T41" i="10"/>
  <c r="U41" i="10"/>
  <c r="S42" i="10"/>
  <c r="T42" i="10"/>
  <c r="U42" i="10"/>
  <c r="S43" i="10"/>
  <c r="T43" i="10"/>
  <c r="U43" i="10"/>
  <c r="S44" i="10"/>
  <c r="T44" i="10"/>
  <c r="U44" i="10"/>
  <c r="S45" i="10"/>
  <c r="T45" i="10"/>
  <c r="U45" i="10"/>
  <c r="S46" i="10"/>
  <c r="T46" i="10"/>
  <c r="U46" i="10"/>
  <c r="S47" i="10"/>
  <c r="T47" i="10"/>
  <c r="U47" i="10"/>
  <c r="S48" i="10"/>
  <c r="T48" i="10"/>
  <c r="U48" i="10"/>
  <c r="S49" i="10"/>
  <c r="T49" i="10"/>
  <c r="U49" i="10"/>
  <c r="S50" i="10"/>
  <c r="T50" i="10"/>
  <c r="U50" i="10"/>
  <c r="S51" i="10"/>
  <c r="T51" i="10"/>
  <c r="U51" i="10"/>
  <c r="S52" i="10"/>
  <c r="T52" i="10"/>
  <c r="U52" i="10"/>
  <c r="S53" i="10"/>
  <c r="T53" i="10"/>
  <c r="U53" i="10"/>
  <c r="S54" i="10"/>
  <c r="T54" i="10"/>
  <c r="U54" i="10"/>
  <c r="S55" i="10"/>
  <c r="T55" i="10"/>
  <c r="U55" i="10"/>
  <c r="S56" i="10"/>
  <c r="T56" i="10"/>
  <c r="U56" i="10"/>
  <c r="S57" i="10"/>
  <c r="T57" i="10"/>
  <c r="U57" i="10"/>
  <c r="S58" i="10"/>
  <c r="T58" i="10"/>
  <c r="U58" i="10"/>
  <c r="S59" i="10"/>
  <c r="T59" i="10"/>
  <c r="U59" i="10"/>
  <c r="S60" i="10"/>
  <c r="T60" i="10"/>
  <c r="U60" i="10"/>
  <c r="S61" i="10"/>
  <c r="T61" i="10"/>
  <c r="U61" i="10"/>
  <c r="S62" i="10"/>
  <c r="T62" i="10"/>
  <c r="U62" i="10"/>
  <c r="S63" i="10"/>
  <c r="T63" i="10"/>
  <c r="U63" i="10"/>
  <c r="S64" i="10"/>
  <c r="T64" i="10"/>
  <c r="U64" i="10"/>
  <c r="S65" i="10"/>
  <c r="T65" i="10"/>
  <c r="U65" i="10"/>
  <c r="S66" i="10"/>
  <c r="T66" i="10"/>
  <c r="U66" i="10"/>
  <c r="S67" i="10"/>
  <c r="T67" i="10"/>
  <c r="U67" i="10"/>
  <c r="S68" i="10"/>
  <c r="T68" i="10"/>
  <c r="U68" i="10"/>
  <c r="S69" i="10"/>
  <c r="T69" i="10"/>
  <c r="U69" i="10"/>
  <c r="S70" i="10"/>
  <c r="T70" i="10"/>
  <c r="U70" i="10"/>
  <c r="S71" i="10"/>
  <c r="T71" i="10"/>
  <c r="U71" i="10"/>
  <c r="S72" i="10"/>
  <c r="T72" i="10"/>
  <c r="U72" i="10"/>
  <c r="S73" i="10"/>
  <c r="T73" i="10"/>
  <c r="U73" i="10"/>
  <c r="S74" i="10"/>
  <c r="T74" i="10"/>
  <c r="U74" i="10"/>
  <c r="S75" i="10"/>
  <c r="T75" i="10"/>
  <c r="U75" i="10"/>
  <c r="S76" i="10"/>
  <c r="T76" i="10"/>
  <c r="U76" i="10"/>
  <c r="S77" i="10"/>
  <c r="T77" i="10"/>
  <c r="U77" i="10"/>
  <c r="S78" i="10"/>
  <c r="T78" i="10"/>
  <c r="U78" i="10"/>
  <c r="S79" i="10"/>
  <c r="T79" i="10"/>
  <c r="U79" i="10"/>
  <c r="S80" i="10"/>
  <c r="T80" i="10"/>
  <c r="U80" i="10"/>
  <c r="S81" i="10"/>
  <c r="T81" i="10"/>
  <c r="U81" i="10"/>
  <c r="S82" i="10"/>
  <c r="T82" i="10"/>
  <c r="U82" i="10"/>
  <c r="S83" i="10"/>
  <c r="T83" i="10"/>
  <c r="U83" i="10"/>
  <c r="S84" i="10"/>
  <c r="T84" i="10"/>
  <c r="U84" i="10"/>
  <c r="S85" i="10"/>
  <c r="T85" i="10"/>
  <c r="U85" i="10"/>
  <c r="S86" i="10"/>
  <c r="T86" i="10"/>
  <c r="U86" i="10"/>
  <c r="S87" i="10"/>
  <c r="T87" i="10"/>
  <c r="U87" i="10"/>
  <c r="S88" i="10"/>
  <c r="T88" i="10"/>
  <c r="U88" i="10"/>
  <c r="S89" i="10"/>
  <c r="T89" i="10"/>
  <c r="U89" i="10"/>
  <c r="S90" i="10"/>
  <c r="T90" i="10"/>
  <c r="U90" i="10"/>
  <c r="S91" i="10"/>
  <c r="T91" i="10"/>
  <c r="U91" i="10"/>
  <c r="S92" i="10"/>
  <c r="T92" i="10"/>
  <c r="U92" i="10"/>
  <c r="S93" i="10"/>
  <c r="T93" i="10"/>
  <c r="U93" i="10"/>
  <c r="S94" i="10"/>
  <c r="T94" i="10"/>
  <c r="U94" i="10"/>
  <c r="S95" i="10"/>
  <c r="T95" i="10"/>
  <c r="U95" i="10"/>
  <c r="S96" i="10"/>
  <c r="T96" i="10"/>
  <c r="U96" i="10"/>
  <c r="S97" i="10"/>
  <c r="T97" i="10"/>
  <c r="U97" i="10"/>
  <c r="S98" i="10"/>
  <c r="T98" i="10"/>
  <c r="U98" i="10"/>
  <c r="S99" i="10"/>
  <c r="T99" i="10"/>
  <c r="U99" i="10"/>
  <c r="S100" i="10"/>
  <c r="T100" i="10"/>
  <c r="U100" i="10"/>
  <c r="S101" i="10"/>
  <c r="T101" i="10"/>
  <c r="U101" i="10"/>
  <c r="S102" i="10"/>
  <c r="T102" i="10"/>
  <c r="U102" i="10"/>
  <c r="S103" i="10"/>
  <c r="T103" i="10"/>
  <c r="U103" i="10"/>
  <c r="S104" i="10"/>
  <c r="T104" i="10"/>
  <c r="U104" i="10"/>
  <c r="S105" i="10"/>
  <c r="T105" i="10"/>
  <c r="U105" i="10"/>
  <c r="S106" i="10"/>
  <c r="T106" i="10"/>
  <c r="U106" i="10"/>
  <c r="S107" i="10"/>
  <c r="T107" i="10"/>
  <c r="U107" i="10"/>
  <c r="S108" i="10"/>
  <c r="T108" i="10"/>
  <c r="U108" i="10"/>
  <c r="S109" i="10"/>
  <c r="T109" i="10"/>
  <c r="U109" i="10"/>
  <c r="S110" i="10"/>
  <c r="T110" i="10"/>
  <c r="U110" i="10"/>
  <c r="S111" i="10"/>
  <c r="T111" i="10"/>
  <c r="U111" i="10"/>
  <c r="S112" i="10"/>
  <c r="T112" i="10"/>
  <c r="U112" i="10"/>
  <c r="S113" i="10"/>
  <c r="T113" i="10"/>
  <c r="U113" i="10"/>
  <c r="S114" i="10"/>
  <c r="T114" i="10"/>
  <c r="U114" i="10"/>
  <c r="S115" i="10"/>
  <c r="T115" i="10"/>
  <c r="U115" i="10"/>
  <c r="S116" i="10"/>
  <c r="T116" i="10"/>
  <c r="U116" i="10"/>
  <c r="S117" i="10"/>
  <c r="T117" i="10"/>
  <c r="U117" i="10"/>
  <c r="S118" i="10"/>
  <c r="T118" i="10"/>
  <c r="U118" i="10"/>
  <c r="S119" i="10"/>
  <c r="T119" i="10"/>
  <c r="U119" i="10"/>
  <c r="S120" i="10"/>
  <c r="T120" i="10"/>
  <c r="U120" i="10"/>
  <c r="S121" i="10"/>
  <c r="T121" i="10"/>
  <c r="U121" i="10"/>
  <c r="S122" i="10"/>
  <c r="T122" i="10"/>
  <c r="U122" i="10"/>
  <c r="S123" i="10"/>
  <c r="T123" i="10"/>
  <c r="U123" i="10"/>
  <c r="S124" i="10"/>
  <c r="T124" i="10"/>
  <c r="U124" i="10"/>
  <c r="S125" i="10"/>
  <c r="T125" i="10"/>
  <c r="U125" i="10"/>
  <c r="S126" i="10"/>
  <c r="T126" i="10"/>
  <c r="U126" i="10"/>
  <c r="S127" i="10"/>
  <c r="T127" i="10"/>
  <c r="U127" i="10"/>
  <c r="S128" i="10"/>
  <c r="T128" i="10"/>
  <c r="U128" i="10"/>
  <c r="S129" i="10"/>
  <c r="T129" i="10"/>
  <c r="U129" i="10"/>
  <c r="S130" i="10"/>
  <c r="T130" i="10"/>
  <c r="U130" i="10"/>
  <c r="S131" i="10"/>
  <c r="T131" i="10"/>
  <c r="U131" i="10"/>
  <c r="S132" i="10"/>
  <c r="T132" i="10"/>
  <c r="U132" i="10"/>
  <c r="S133" i="10"/>
  <c r="T133" i="10"/>
  <c r="U133" i="10"/>
  <c r="S134" i="10"/>
  <c r="T134" i="10"/>
  <c r="U134" i="10"/>
  <c r="S135" i="10"/>
  <c r="T135" i="10"/>
  <c r="U135" i="10"/>
  <c r="S136" i="10"/>
  <c r="T136" i="10"/>
  <c r="U136" i="10"/>
  <c r="S137" i="10"/>
  <c r="T137" i="10"/>
  <c r="U137" i="10"/>
  <c r="S138" i="10"/>
  <c r="T138" i="10"/>
  <c r="U138" i="10"/>
  <c r="S139" i="10"/>
  <c r="T139" i="10"/>
  <c r="U139" i="10"/>
  <c r="S140" i="10"/>
  <c r="T140" i="10"/>
  <c r="U140" i="10"/>
  <c r="S141" i="10"/>
  <c r="T141" i="10"/>
  <c r="U141" i="10"/>
  <c r="S142" i="10"/>
  <c r="T142" i="10"/>
  <c r="U142" i="10"/>
  <c r="S143" i="10"/>
  <c r="T143" i="10"/>
  <c r="U143" i="10"/>
  <c r="S144" i="10"/>
  <c r="T144" i="10"/>
  <c r="U144" i="10"/>
  <c r="S145" i="10"/>
  <c r="T145" i="10"/>
  <c r="U145" i="10"/>
  <c r="S146" i="10"/>
  <c r="T146" i="10"/>
  <c r="U146" i="10"/>
  <c r="S147" i="10"/>
  <c r="T147" i="10"/>
  <c r="U147" i="10"/>
  <c r="S148" i="10"/>
  <c r="T148" i="10"/>
  <c r="U148" i="10"/>
  <c r="S149" i="10"/>
  <c r="T149" i="10"/>
  <c r="U149" i="10"/>
  <c r="S150" i="10"/>
  <c r="T150" i="10"/>
  <c r="U150" i="10"/>
  <c r="S151" i="10"/>
  <c r="T151" i="10"/>
  <c r="U151" i="10"/>
  <c r="S152" i="10"/>
  <c r="T152" i="10"/>
  <c r="U152" i="10"/>
  <c r="S153" i="10"/>
  <c r="T153" i="10"/>
  <c r="U153" i="10"/>
  <c r="S154" i="10"/>
  <c r="T154" i="10"/>
  <c r="U154" i="10"/>
  <c r="S155" i="10"/>
  <c r="T155" i="10"/>
  <c r="U155" i="10"/>
  <c r="S156" i="10"/>
  <c r="T156" i="10"/>
  <c r="U156" i="10"/>
  <c r="S157" i="10"/>
  <c r="T157" i="10"/>
  <c r="U157" i="10"/>
  <c r="S158" i="10"/>
  <c r="T158" i="10"/>
  <c r="U158" i="10"/>
  <c r="S159" i="10"/>
  <c r="T159" i="10"/>
  <c r="U159" i="10"/>
  <c r="S160" i="10"/>
  <c r="T160" i="10"/>
  <c r="U160" i="10"/>
  <c r="S161" i="10"/>
  <c r="T161" i="10"/>
  <c r="U161" i="10"/>
  <c r="S162" i="10"/>
  <c r="T162" i="10"/>
  <c r="U162" i="10"/>
  <c r="S163" i="10"/>
  <c r="T163" i="10"/>
  <c r="U163" i="10"/>
  <c r="S164" i="10"/>
  <c r="T164" i="10"/>
  <c r="U164" i="10"/>
  <c r="S165" i="10"/>
  <c r="T165" i="10"/>
  <c r="U165" i="10"/>
  <c r="S166" i="10"/>
  <c r="T166" i="10"/>
  <c r="U166" i="10"/>
  <c r="S167" i="10"/>
  <c r="T167" i="10"/>
  <c r="U167" i="10"/>
  <c r="S168" i="10"/>
  <c r="T168" i="10"/>
  <c r="U168" i="10"/>
  <c r="S169" i="10"/>
  <c r="T169" i="10"/>
  <c r="U169" i="10"/>
  <c r="S170" i="10"/>
  <c r="T170" i="10"/>
  <c r="U170" i="10"/>
  <c r="S171" i="10"/>
  <c r="T171" i="10"/>
  <c r="U171" i="10"/>
  <c r="S172" i="10"/>
  <c r="T172" i="10"/>
  <c r="U172" i="10"/>
  <c r="S173" i="10"/>
  <c r="T173" i="10"/>
  <c r="U173" i="10"/>
  <c r="S174" i="10"/>
  <c r="T174" i="10"/>
  <c r="U174" i="10"/>
  <c r="S175" i="10"/>
  <c r="T175" i="10"/>
  <c r="U175" i="10"/>
  <c r="S176" i="10"/>
  <c r="T176" i="10"/>
  <c r="U176" i="10"/>
  <c r="S177" i="10"/>
  <c r="T177" i="10"/>
  <c r="U177" i="10"/>
  <c r="S178" i="10"/>
  <c r="T178" i="10"/>
  <c r="U178" i="10"/>
  <c r="S179" i="10"/>
  <c r="T179" i="10"/>
  <c r="U179" i="10"/>
  <c r="S180" i="10"/>
  <c r="T180" i="10"/>
  <c r="U180" i="10"/>
  <c r="S181" i="10"/>
  <c r="T181" i="10"/>
  <c r="U181" i="10"/>
  <c r="S182" i="10"/>
  <c r="T182" i="10"/>
  <c r="U182" i="10"/>
  <c r="S183" i="10"/>
  <c r="T183" i="10"/>
  <c r="U183" i="10"/>
  <c r="S184" i="10"/>
  <c r="T184" i="10"/>
  <c r="U184" i="10"/>
  <c r="S185" i="10"/>
  <c r="T185" i="10"/>
  <c r="U185" i="10"/>
  <c r="S186" i="10"/>
  <c r="T186" i="10"/>
  <c r="U186" i="10"/>
  <c r="S187" i="10"/>
  <c r="T187" i="10"/>
  <c r="U187" i="10"/>
  <c r="S188" i="10"/>
  <c r="T188" i="10"/>
  <c r="U188" i="10"/>
  <c r="S189" i="10"/>
  <c r="T189" i="10"/>
  <c r="U189" i="10"/>
  <c r="S190" i="10"/>
  <c r="T190" i="10"/>
  <c r="U190" i="10"/>
  <c r="S191" i="10"/>
  <c r="T191" i="10"/>
  <c r="U191" i="10"/>
  <c r="S192" i="10"/>
  <c r="T192" i="10"/>
  <c r="U192" i="10"/>
  <c r="S193" i="10"/>
  <c r="T193" i="10"/>
  <c r="U193" i="10"/>
  <c r="S194" i="10"/>
  <c r="T194" i="10"/>
  <c r="U194" i="10"/>
  <c r="S195" i="10"/>
  <c r="T195" i="10"/>
  <c r="U195" i="10"/>
  <c r="S196" i="10"/>
  <c r="T196" i="10"/>
  <c r="U196" i="10"/>
  <c r="S197" i="10"/>
  <c r="T197" i="10"/>
  <c r="U197" i="10"/>
  <c r="S198" i="10"/>
  <c r="T198" i="10"/>
  <c r="U198" i="10"/>
  <c r="S199" i="10"/>
  <c r="T199" i="10"/>
  <c r="U199" i="10"/>
  <c r="S200" i="10"/>
  <c r="T200" i="10"/>
  <c r="U200" i="10"/>
  <c r="S201" i="10"/>
  <c r="T201" i="10"/>
  <c r="U201" i="10"/>
  <c r="S202" i="10"/>
  <c r="T202" i="10"/>
  <c r="U202" i="10"/>
  <c r="S203" i="10"/>
  <c r="T203" i="10"/>
  <c r="U203" i="10"/>
  <c r="S204" i="10"/>
  <c r="T204" i="10"/>
  <c r="U204" i="10"/>
  <c r="S205" i="10"/>
  <c r="T205" i="10"/>
  <c r="U205" i="10"/>
  <c r="S206" i="10"/>
  <c r="T206" i="10"/>
  <c r="U206" i="10"/>
  <c r="S207" i="10"/>
  <c r="T207" i="10"/>
  <c r="U207" i="10"/>
  <c r="S208" i="10"/>
  <c r="T208" i="10"/>
  <c r="U208" i="10"/>
  <c r="S209" i="10"/>
  <c r="T209" i="10"/>
  <c r="U209" i="10"/>
  <c r="S210" i="10"/>
  <c r="T210" i="10"/>
  <c r="U210" i="10"/>
  <c r="S211" i="10"/>
  <c r="T211" i="10"/>
  <c r="U211" i="10"/>
  <c r="S212" i="10"/>
  <c r="T212" i="10"/>
  <c r="U212" i="10"/>
  <c r="S214" i="10"/>
  <c r="T214" i="10"/>
  <c r="U214" i="10"/>
  <c r="S215" i="10"/>
  <c r="T215" i="10"/>
  <c r="U215" i="10"/>
  <c r="S216" i="10"/>
  <c r="T216" i="10"/>
  <c r="U216" i="10"/>
  <c r="S217" i="10"/>
  <c r="T217" i="10"/>
  <c r="U217" i="10"/>
  <c r="S218" i="10"/>
  <c r="T218" i="10"/>
  <c r="U218" i="10"/>
  <c r="S219" i="10"/>
  <c r="T219" i="10"/>
  <c r="U219" i="10"/>
  <c r="S220" i="10"/>
  <c r="T220" i="10"/>
  <c r="U220" i="10"/>
  <c r="S221" i="10"/>
  <c r="T221" i="10"/>
  <c r="U221" i="10"/>
  <c r="S222" i="10"/>
  <c r="T222" i="10"/>
  <c r="U222" i="10"/>
  <c r="S223" i="10"/>
  <c r="T223" i="10"/>
  <c r="U223" i="10"/>
  <c r="S224" i="10"/>
  <c r="T224" i="10"/>
  <c r="U224" i="10"/>
  <c r="S225" i="10"/>
  <c r="T225" i="10"/>
  <c r="U225" i="10"/>
  <c r="S226" i="10"/>
  <c r="T226" i="10"/>
  <c r="U226" i="10"/>
  <c r="S227" i="10"/>
  <c r="T227" i="10"/>
  <c r="U227" i="10"/>
  <c r="S228" i="10"/>
  <c r="T228" i="10"/>
  <c r="U228" i="10"/>
  <c r="S229" i="10"/>
  <c r="T229" i="10"/>
  <c r="U229" i="10"/>
  <c r="S230" i="10"/>
  <c r="T230" i="10"/>
  <c r="U230" i="10"/>
  <c r="S231" i="10"/>
  <c r="T231" i="10"/>
  <c r="U231" i="10"/>
  <c r="S232" i="10"/>
  <c r="T232" i="10"/>
  <c r="U232" i="10"/>
  <c r="S233" i="10"/>
  <c r="T233" i="10"/>
  <c r="U233" i="10"/>
  <c r="S234" i="10"/>
  <c r="T234" i="10"/>
  <c r="U234" i="10"/>
  <c r="S235" i="10"/>
  <c r="T235" i="10"/>
  <c r="U235" i="10"/>
  <c r="S236" i="10"/>
  <c r="T236" i="10"/>
  <c r="U236" i="10"/>
  <c r="S237" i="10"/>
  <c r="T237" i="10"/>
  <c r="U237" i="10"/>
  <c r="S238" i="10"/>
  <c r="T238" i="10"/>
  <c r="U238" i="10"/>
  <c r="S239" i="10"/>
  <c r="T239" i="10"/>
  <c r="U239" i="10"/>
  <c r="S240" i="10"/>
  <c r="T240" i="10"/>
  <c r="U240" i="10"/>
  <c r="S241" i="10"/>
  <c r="T241" i="10"/>
  <c r="U241" i="10"/>
  <c r="S242" i="10"/>
  <c r="T242" i="10"/>
  <c r="U242" i="10"/>
  <c r="S243" i="10"/>
  <c r="T243" i="10"/>
  <c r="U243" i="10"/>
  <c r="S244" i="10"/>
  <c r="T244" i="10"/>
  <c r="U244" i="10"/>
  <c r="S245" i="10"/>
  <c r="T245" i="10"/>
  <c r="U245" i="10"/>
  <c r="S246" i="10"/>
  <c r="T246" i="10"/>
  <c r="U246" i="10"/>
  <c r="S247" i="10"/>
  <c r="T247" i="10"/>
  <c r="U247" i="10"/>
  <c r="S248" i="10"/>
  <c r="T248" i="10"/>
  <c r="U248" i="10"/>
  <c r="S249" i="10"/>
  <c r="T249" i="10"/>
  <c r="U249" i="10"/>
  <c r="S250" i="10"/>
  <c r="T250" i="10"/>
  <c r="U250" i="10"/>
  <c r="S251" i="10"/>
  <c r="T251" i="10"/>
  <c r="U251" i="10"/>
  <c r="S252" i="10"/>
  <c r="T252" i="10"/>
  <c r="U252" i="10"/>
  <c r="S253" i="10"/>
  <c r="T253" i="10"/>
  <c r="U253" i="10"/>
  <c r="S254" i="10"/>
  <c r="T254" i="10"/>
  <c r="U254" i="10"/>
  <c r="S255" i="10"/>
  <c r="T255" i="10"/>
  <c r="U255" i="10"/>
  <c r="S256" i="10"/>
  <c r="T256" i="10"/>
  <c r="U256" i="10"/>
  <c r="S257" i="10"/>
  <c r="T257" i="10"/>
  <c r="U257" i="10"/>
  <c r="S258" i="10"/>
  <c r="T258" i="10"/>
  <c r="U258" i="10"/>
  <c r="S259" i="10"/>
  <c r="T259" i="10"/>
  <c r="U259" i="10"/>
  <c r="S260" i="10"/>
  <c r="T260" i="10"/>
  <c r="U260" i="10"/>
  <c r="S261" i="10"/>
  <c r="T261" i="10"/>
  <c r="U261" i="10"/>
  <c r="S262" i="10"/>
  <c r="T262" i="10"/>
  <c r="U262" i="10"/>
  <c r="S263" i="10"/>
  <c r="T263" i="10"/>
  <c r="U263" i="10"/>
  <c r="S264" i="10"/>
  <c r="T264" i="10"/>
  <c r="U264" i="10"/>
  <c r="S265" i="10"/>
  <c r="T265" i="10"/>
  <c r="U265" i="10"/>
  <c r="S266" i="10"/>
  <c r="T266" i="10"/>
  <c r="U266" i="10"/>
  <c r="S267" i="10"/>
  <c r="T267" i="10"/>
  <c r="U267" i="10"/>
  <c r="S268" i="10"/>
  <c r="T268" i="10"/>
  <c r="U268" i="10"/>
  <c r="S269" i="10"/>
  <c r="T269" i="10"/>
  <c r="U269" i="10"/>
  <c r="S270" i="10"/>
  <c r="T270" i="10"/>
  <c r="U270" i="10"/>
  <c r="S271" i="10"/>
  <c r="T271" i="10"/>
  <c r="U271" i="10"/>
  <c r="S272" i="10"/>
  <c r="T272" i="10"/>
  <c r="U272" i="10"/>
  <c r="S273" i="10"/>
  <c r="T273" i="10"/>
  <c r="U273" i="10"/>
  <c r="S274" i="10"/>
  <c r="T274" i="10"/>
  <c r="U274" i="10"/>
  <c r="S275" i="10"/>
  <c r="T275" i="10"/>
  <c r="U275" i="10"/>
  <c r="S276" i="10"/>
  <c r="T276" i="10"/>
  <c r="U276" i="10"/>
  <c r="S277" i="10"/>
  <c r="T277" i="10"/>
  <c r="U277" i="10"/>
  <c r="S279" i="10"/>
  <c r="T279" i="10"/>
  <c r="U279" i="10"/>
  <c r="S280" i="10"/>
  <c r="T280" i="10"/>
  <c r="U280" i="10"/>
  <c r="S281" i="10"/>
  <c r="T281" i="10"/>
  <c r="U281" i="10"/>
  <c r="S282" i="10"/>
  <c r="T282" i="10"/>
  <c r="U282" i="10"/>
  <c r="S283" i="10"/>
  <c r="T283" i="10"/>
  <c r="U283" i="10"/>
  <c r="S284" i="10"/>
  <c r="T284" i="10"/>
  <c r="U284" i="10"/>
  <c r="S285" i="10"/>
  <c r="T285" i="10"/>
  <c r="U285" i="10"/>
  <c r="S286" i="10"/>
  <c r="T286" i="10"/>
  <c r="U286" i="10"/>
  <c r="S287" i="10"/>
  <c r="T287" i="10"/>
  <c r="U287" i="10"/>
  <c r="S288" i="10"/>
  <c r="T288" i="10"/>
  <c r="U288" i="10"/>
  <c r="S289" i="10"/>
  <c r="T289" i="10"/>
  <c r="U289" i="10"/>
  <c r="S290" i="10"/>
  <c r="T290" i="10"/>
  <c r="U290" i="10"/>
  <c r="S291" i="10"/>
  <c r="T291" i="10"/>
  <c r="U291" i="10"/>
  <c r="S292" i="10"/>
  <c r="T292" i="10"/>
  <c r="U292" i="10"/>
  <c r="S293" i="10"/>
  <c r="T293" i="10"/>
  <c r="U293" i="10"/>
  <c r="S294" i="10"/>
  <c r="T294" i="10"/>
  <c r="U294" i="10"/>
  <c r="S295" i="10"/>
  <c r="T295" i="10"/>
  <c r="U295" i="10"/>
  <c r="S296" i="10"/>
  <c r="T296" i="10"/>
  <c r="U296" i="10"/>
  <c r="S297" i="10"/>
  <c r="T297" i="10"/>
  <c r="U297" i="10"/>
  <c r="S298" i="10"/>
  <c r="T298" i="10"/>
  <c r="U298" i="10"/>
  <c r="S299" i="10"/>
  <c r="T299" i="10"/>
  <c r="U299" i="10"/>
  <c r="S300" i="10"/>
  <c r="T300" i="10"/>
  <c r="U300" i="10"/>
  <c r="S301" i="10"/>
  <c r="T301" i="10"/>
  <c r="U301" i="10"/>
  <c r="S302" i="10"/>
  <c r="T302" i="10"/>
  <c r="U302" i="10"/>
  <c r="S303" i="10"/>
  <c r="T303" i="10"/>
  <c r="U303" i="10"/>
  <c r="S304" i="10"/>
  <c r="T304" i="10"/>
  <c r="U304" i="10"/>
  <c r="S305" i="10"/>
  <c r="T305" i="10"/>
  <c r="U305" i="10"/>
  <c r="S306" i="10"/>
  <c r="T306" i="10"/>
  <c r="U306" i="10"/>
  <c r="S307" i="10"/>
  <c r="T307" i="10"/>
  <c r="U307" i="10"/>
  <c r="S308" i="10"/>
  <c r="T308" i="10"/>
  <c r="U308" i="10"/>
  <c r="S309" i="10"/>
  <c r="T309" i="10"/>
  <c r="U309" i="10"/>
  <c r="S310" i="10"/>
  <c r="T310" i="10"/>
  <c r="U310" i="10"/>
  <c r="S311" i="10"/>
  <c r="T311" i="10"/>
  <c r="U311" i="10"/>
  <c r="S312" i="10"/>
  <c r="T312" i="10"/>
  <c r="U312" i="10"/>
  <c r="S313" i="10"/>
  <c r="T313" i="10"/>
  <c r="U313" i="10"/>
  <c r="S314" i="10"/>
  <c r="T314" i="10"/>
  <c r="U314" i="10"/>
  <c r="S315" i="10"/>
  <c r="T315" i="10"/>
  <c r="U315" i="10"/>
  <c r="S316" i="10"/>
  <c r="T316" i="10"/>
  <c r="U316" i="10"/>
  <c r="S317" i="10"/>
  <c r="T317" i="10"/>
  <c r="U317" i="10"/>
  <c r="S318" i="10"/>
  <c r="T318" i="10"/>
  <c r="U318" i="10"/>
  <c r="S319" i="10"/>
  <c r="T319" i="10"/>
  <c r="U319" i="10"/>
  <c r="S320" i="10"/>
  <c r="T320" i="10"/>
  <c r="U320" i="10"/>
  <c r="S321" i="10"/>
  <c r="T321" i="10"/>
  <c r="U321" i="10"/>
  <c r="S322" i="10"/>
  <c r="T322" i="10"/>
  <c r="U322" i="10"/>
  <c r="S323" i="10"/>
  <c r="T323" i="10"/>
  <c r="U323" i="10"/>
  <c r="S324" i="10"/>
  <c r="T324" i="10"/>
  <c r="U324" i="10"/>
  <c r="S326" i="10"/>
  <c r="T326" i="10"/>
  <c r="U326" i="10"/>
  <c r="S327" i="10"/>
  <c r="T327" i="10"/>
  <c r="U327" i="10"/>
  <c r="S328" i="10"/>
  <c r="T328" i="10"/>
  <c r="U328" i="10"/>
  <c r="S329" i="10"/>
  <c r="T329" i="10"/>
  <c r="U329" i="10"/>
  <c r="S330" i="10"/>
  <c r="T330" i="10"/>
  <c r="U330" i="10"/>
  <c r="S331" i="10"/>
  <c r="T331" i="10"/>
  <c r="U331" i="10"/>
  <c r="S332" i="10"/>
  <c r="T332" i="10"/>
  <c r="U332" i="10"/>
  <c r="S333" i="10"/>
  <c r="T333" i="10"/>
  <c r="U333" i="10"/>
  <c r="S334" i="10"/>
  <c r="T334" i="10"/>
  <c r="U334" i="10"/>
  <c r="S335" i="10"/>
  <c r="T335" i="10"/>
  <c r="U335" i="10"/>
  <c r="S336" i="10"/>
  <c r="T336" i="10"/>
  <c r="U336" i="10"/>
  <c r="S337" i="10"/>
  <c r="T337" i="10"/>
  <c r="U337" i="10"/>
  <c r="S338" i="10"/>
  <c r="T338" i="10"/>
  <c r="U338" i="10"/>
  <c r="S339" i="10"/>
  <c r="T339" i="10"/>
  <c r="U339" i="10"/>
  <c r="S340" i="10"/>
  <c r="T340" i="10"/>
  <c r="U340" i="10"/>
  <c r="S341" i="10"/>
  <c r="T341" i="10"/>
  <c r="U341" i="10"/>
  <c r="S342" i="10"/>
  <c r="T342" i="10"/>
  <c r="U342" i="10"/>
  <c r="S343" i="10"/>
  <c r="T343" i="10"/>
  <c r="U343" i="10"/>
  <c r="S344" i="10"/>
  <c r="T344" i="10"/>
  <c r="U344" i="10"/>
  <c r="S345" i="10"/>
  <c r="T345" i="10"/>
  <c r="U345" i="10"/>
  <c r="S346" i="10"/>
  <c r="T346" i="10"/>
  <c r="U346" i="10"/>
  <c r="S347" i="10"/>
  <c r="T347" i="10"/>
  <c r="U347" i="10"/>
  <c r="S348" i="10"/>
  <c r="T348" i="10"/>
  <c r="U348" i="10"/>
  <c r="S349" i="10"/>
  <c r="T349" i="10"/>
  <c r="U349" i="10"/>
  <c r="S350" i="10"/>
  <c r="T350" i="10"/>
  <c r="U350" i="10"/>
  <c r="S351" i="10"/>
  <c r="T351" i="10"/>
  <c r="U351" i="10"/>
  <c r="S352" i="10"/>
  <c r="T352" i="10"/>
  <c r="U352" i="10"/>
  <c r="S353" i="10"/>
  <c r="T353" i="10"/>
  <c r="U353" i="10"/>
  <c r="S354" i="10"/>
  <c r="T354" i="10"/>
  <c r="U354" i="10"/>
  <c r="S355" i="10"/>
  <c r="T355" i="10"/>
  <c r="U355" i="10"/>
  <c r="S356" i="10"/>
  <c r="T356" i="10"/>
  <c r="U356" i="10"/>
  <c r="S357" i="10"/>
  <c r="T357" i="10"/>
  <c r="U357" i="10"/>
  <c r="S358" i="10"/>
  <c r="T358" i="10"/>
  <c r="U358" i="10"/>
  <c r="S359" i="10"/>
  <c r="T359" i="10"/>
  <c r="U359" i="10"/>
  <c r="S360" i="10"/>
  <c r="T360" i="10"/>
  <c r="U360" i="10"/>
  <c r="S361" i="10"/>
  <c r="T361" i="10"/>
  <c r="U361" i="10"/>
  <c r="S362" i="10"/>
  <c r="T362" i="10"/>
  <c r="U362" i="10"/>
  <c r="S363" i="10"/>
  <c r="T363" i="10"/>
  <c r="U363" i="10"/>
  <c r="S364" i="10"/>
  <c r="T364" i="10"/>
  <c r="U364" i="10"/>
  <c r="S365" i="10"/>
  <c r="T365" i="10"/>
  <c r="U365" i="10"/>
  <c r="S366" i="10"/>
  <c r="T366" i="10"/>
  <c r="U366" i="10"/>
  <c r="S367" i="10"/>
  <c r="T367" i="10"/>
  <c r="U367" i="10"/>
  <c r="S368" i="10"/>
  <c r="T368" i="10"/>
  <c r="U368" i="10"/>
  <c r="S369" i="10"/>
  <c r="T369" i="10"/>
  <c r="U369" i="10"/>
  <c r="S370" i="10"/>
  <c r="T370" i="10"/>
  <c r="U370" i="10"/>
  <c r="S371" i="10"/>
  <c r="T371" i="10"/>
  <c r="U371" i="10"/>
  <c r="S372" i="10"/>
  <c r="T372" i="10"/>
  <c r="U372" i="10"/>
  <c r="S373" i="10"/>
  <c r="T373" i="10"/>
  <c r="U373" i="10"/>
  <c r="S374" i="10"/>
  <c r="T374" i="10"/>
  <c r="U374" i="10"/>
  <c r="S375" i="10"/>
  <c r="T375" i="10"/>
  <c r="U375" i="10"/>
  <c r="S376" i="10"/>
  <c r="T376" i="10"/>
  <c r="U376" i="10"/>
  <c r="S377" i="10"/>
  <c r="T377" i="10"/>
  <c r="U377" i="10"/>
  <c r="S378" i="10"/>
  <c r="T378" i="10"/>
  <c r="U378" i="10"/>
  <c r="S379" i="10"/>
  <c r="T379" i="10"/>
  <c r="U379" i="10"/>
  <c r="S380" i="10"/>
  <c r="T380" i="10"/>
  <c r="U380" i="10"/>
  <c r="S381" i="10"/>
  <c r="T381" i="10"/>
  <c r="U381" i="10"/>
  <c r="S382" i="10"/>
  <c r="T382" i="10"/>
  <c r="U382" i="10"/>
  <c r="S383" i="10"/>
  <c r="T383" i="10"/>
  <c r="U383" i="10"/>
  <c r="S384" i="10"/>
  <c r="T384" i="10"/>
  <c r="U384" i="10"/>
  <c r="S385" i="10"/>
  <c r="T385" i="10"/>
  <c r="U385" i="10"/>
  <c r="S386" i="10"/>
  <c r="T386" i="10"/>
  <c r="U386" i="10"/>
  <c r="S387" i="10"/>
  <c r="T387" i="10"/>
  <c r="U387" i="10"/>
  <c r="S388" i="10"/>
  <c r="T388" i="10"/>
  <c r="U388" i="10"/>
  <c r="S389" i="10"/>
  <c r="T389" i="10"/>
  <c r="U389" i="10"/>
  <c r="S390" i="10"/>
  <c r="T390" i="10"/>
  <c r="U390" i="10"/>
  <c r="S391" i="10"/>
  <c r="T391" i="10"/>
  <c r="U391" i="10"/>
  <c r="S392" i="10"/>
  <c r="T392" i="10"/>
  <c r="U392" i="10"/>
  <c r="S393" i="10"/>
  <c r="T393" i="10"/>
  <c r="U393" i="10"/>
  <c r="S394" i="10"/>
  <c r="T394" i="10"/>
  <c r="U394" i="10"/>
  <c r="S395" i="10"/>
  <c r="T395" i="10"/>
  <c r="U395" i="10"/>
  <c r="S396" i="10"/>
  <c r="T396" i="10"/>
  <c r="U396" i="10"/>
  <c r="S397" i="10"/>
  <c r="T397" i="10"/>
  <c r="U397" i="10"/>
  <c r="S398" i="10"/>
  <c r="T398" i="10"/>
  <c r="U398" i="10"/>
  <c r="S399" i="10"/>
  <c r="T399" i="10"/>
  <c r="U399" i="10"/>
  <c r="S400" i="10"/>
  <c r="T400" i="10"/>
  <c r="U400" i="10"/>
  <c r="S401" i="10"/>
  <c r="T401" i="10"/>
  <c r="U401" i="10"/>
  <c r="S402" i="10"/>
  <c r="T402" i="10"/>
  <c r="U402" i="10"/>
  <c r="S403" i="10"/>
  <c r="T403" i="10"/>
  <c r="U403" i="10"/>
  <c r="S404" i="10"/>
  <c r="T404" i="10"/>
  <c r="U404" i="10"/>
  <c r="S405" i="10"/>
  <c r="T405" i="10"/>
  <c r="U405" i="10"/>
  <c r="S406" i="10"/>
  <c r="T406" i="10"/>
  <c r="U406" i="10"/>
  <c r="S407" i="10"/>
  <c r="T407" i="10"/>
  <c r="U407" i="10"/>
  <c r="S408" i="10"/>
  <c r="T408" i="10"/>
  <c r="U408" i="10"/>
  <c r="S409" i="10"/>
  <c r="T409" i="10"/>
  <c r="U409" i="10"/>
  <c r="S410" i="10"/>
  <c r="T410" i="10"/>
  <c r="U410" i="10"/>
  <c r="S411" i="10"/>
  <c r="T411" i="10"/>
  <c r="U411" i="10"/>
  <c r="S412" i="10"/>
  <c r="T412" i="10"/>
  <c r="U412" i="10"/>
  <c r="S413" i="10"/>
  <c r="T413" i="10"/>
  <c r="U413" i="10"/>
  <c r="S414" i="10"/>
  <c r="T414" i="10"/>
  <c r="U414" i="10"/>
  <c r="S415" i="10"/>
  <c r="T415" i="10"/>
  <c r="U415" i="10"/>
  <c r="S416" i="10"/>
  <c r="T416" i="10"/>
  <c r="U416" i="10"/>
  <c r="S417" i="10"/>
  <c r="T417" i="10"/>
  <c r="U417" i="10"/>
  <c r="S418" i="10"/>
  <c r="T418" i="10"/>
  <c r="U418" i="10"/>
  <c r="S419" i="10"/>
  <c r="T419" i="10"/>
  <c r="U419" i="10"/>
  <c r="S420" i="10"/>
  <c r="T420" i="10"/>
  <c r="U420" i="10"/>
  <c r="S421" i="10"/>
  <c r="T421" i="10"/>
  <c r="U421" i="10"/>
  <c r="S422" i="10"/>
  <c r="T422" i="10"/>
  <c r="U422" i="10"/>
  <c r="S423" i="10"/>
  <c r="T423" i="10"/>
  <c r="U423" i="10"/>
  <c r="S424" i="10"/>
  <c r="T424" i="10"/>
  <c r="U424" i="10"/>
  <c r="S425" i="10"/>
  <c r="T425" i="10"/>
  <c r="U425" i="10"/>
  <c r="S426" i="10"/>
  <c r="T426" i="10"/>
  <c r="U426" i="10"/>
  <c r="S427" i="10"/>
  <c r="T427" i="10"/>
  <c r="U427" i="10"/>
  <c r="S428" i="10"/>
  <c r="T428" i="10"/>
  <c r="U428" i="10"/>
  <c r="S429" i="10"/>
  <c r="T429" i="10"/>
  <c r="U429" i="10"/>
  <c r="S430" i="10"/>
  <c r="T430" i="10"/>
  <c r="U430" i="10"/>
  <c r="S431" i="10"/>
  <c r="T431" i="10"/>
  <c r="U431" i="10"/>
  <c r="S432" i="10"/>
  <c r="T432" i="10"/>
  <c r="U432" i="10"/>
  <c r="S433" i="10"/>
  <c r="T433" i="10"/>
  <c r="U433" i="10"/>
  <c r="S434" i="10"/>
  <c r="T434" i="10"/>
  <c r="U434" i="10"/>
  <c r="S435" i="10"/>
  <c r="T435" i="10"/>
  <c r="U435" i="10"/>
  <c r="S436" i="10"/>
  <c r="T436" i="10"/>
  <c r="U436" i="10"/>
  <c r="S437" i="10"/>
  <c r="T437" i="10"/>
  <c r="U437" i="10"/>
  <c r="S438" i="10"/>
  <c r="T438" i="10"/>
  <c r="U438" i="10"/>
  <c r="S439" i="10"/>
  <c r="T439" i="10"/>
  <c r="U439" i="10"/>
  <c r="S440" i="10"/>
  <c r="T440" i="10"/>
  <c r="U440" i="10"/>
  <c r="S441" i="10"/>
  <c r="T441" i="10"/>
  <c r="U441" i="10"/>
  <c r="S442" i="10"/>
  <c r="T442" i="10"/>
  <c r="U442" i="10"/>
  <c r="S443" i="10"/>
  <c r="T443" i="10"/>
  <c r="U443" i="10"/>
  <c r="S444" i="10"/>
  <c r="T444" i="10"/>
  <c r="U444" i="10"/>
  <c r="S445" i="10"/>
  <c r="T445" i="10"/>
  <c r="U445" i="10"/>
  <c r="S446" i="10"/>
  <c r="T446" i="10"/>
  <c r="U446" i="10"/>
  <c r="S447" i="10"/>
  <c r="T447" i="10"/>
  <c r="U447" i="10"/>
  <c r="S448" i="10"/>
  <c r="T448" i="10"/>
  <c r="U448" i="10"/>
  <c r="S449" i="10"/>
  <c r="T449" i="10"/>
  <c r="U449" i="10"/>
  <c r="S450" i="10"/>
  <c r="T450" i="10"/>
  <c r="U450" i="10"/>
  <c r="S451" i="10"/>
  <c r="T451" i="10"/>
  <c r="U451" i="10"/>
  <c r="S452" i="10"/>
  <c r="T452" i="10"/>
  <c r="U452" i="10"/>
  <c r="S453" i="10"/>
  <c r="T453" i="10"/>
  <c r="U453" i="10"/>
  <c r="S454" i="10"/>
  <c r="T454" i="10"/>
  <c r="U454" i="10"/>
  <c r="S455" i="10"/>
  <c r="T455" i="10"/>
  <c r="U455" i="10"/>
  <c r="S456" i="10"/>
  <c r="T456" i="10"/>
  <c r="U456" i="10"/>
  <c r="S457" i="10"/>
  <c r="T457" i="10"/>
  <c r="U457" i="10"/>
  <c r="S458" i="10"/>
  <c r="T458" i="10"/>
  <c r="U458" i="10"/>
  <c r="S459" i="10"/>
  <c r="T459" i="10"/>
  <c r="U459" i="10"/>
  <c r="S460" i="10"/>
  <c r="T460" i="10"/>
  <c r="U460" i="10"/>
  <c r="S461" i="10"/>
  <c r="T461" i="10"/>
  <c r="U461" i="10"/>
  <c r="S462" i="10"/>
  <c r="T462" i="10"/>
  <c r="U462" i="10"/>
  <c r="S463" i="10"/>
  <c r="T463" i="10"/>
  <c r="U463" i="10"/>
  <c r="S464" i="10"/>
  <c r="T464" i="10"/>
  <c r="U464" i="10"/>
  <c r="S465" i="10"/>
  <c r="T465" i="10"/>
  <c r="U465" i="10"/>
  <c r="S466" i="10"/>
  <c r="T466" i="10"/>
  <c r="U466" i="10"/>
  <c r="S467" i="10"/>
  <c r="T467" i="10"/>
  <c r="U467" i="10"/>
  <c r="S468" i="10"/>
  <c r="T468" i="10"/>
  <c r="U468" i="10"/>
  <c r="S469" i="10"/>
  <c r="T469" i="10"/>
  <c r="U469" i="10"/>
  <c r="S470" i="10"/>
  <c r="T470" i="10"/>
  <c r="U470" i="10"/>
  <c r="S471" i="10"/>
  <c r="T471" i="10"/>
  <c r="U471" i="10"/>
  <c r="S472" i="10"/>
  <c r="T472" i="10"/>
  <c r="U472" i="10"/>
  <c r="S473" i="10"/>
  <c r="T473" i="10"/>
  <c r="U473" i="10"/>
  <c r="S474" i="10"/>
  <c r="T474" i="10"/>
  <c r="U474" i="10"/>
  <c r="S475" i="10"/>
  <c r="T475" i="10"/>
  <c r="U475" i="10"/>
  <c r="S476" i="10"/>
  <c r="T476" i="10"/>
  <c r="U476" i="10"/>
  <c r="S477" i="10"/>
  <c r="T477" i="10"/>
  <c r="U477" i="10"/>
  <c r="S478" i="10"/>
  <c r="T478" i="10"/>
  <c r="U478" i="10"/>
  <c r="S479" i="10"/>
  <c r="T479" i="10"/>
  <c r="U479" i="10"/>
  <c r="S480" i="10"/>
  <c r="T480" i="10"/>
  <c r="U480" i="10"/>
  <c r="S481" i="10"/>
  <c r="T481" i="10"/>
  <c r="U481" i="10"/>
  <c r="S482" i="10"/>
  <c r="T482" i="10"/>
  <c r="U482" i="10"/>
  <c r="S483" i="10"/>
  <c r="T483" i="10"/>
  <c r="U483" i="10"/>
  <c r="S484" i="10"/>
  <c r="T484" i="10"/>
  <c r="U484" i="10"/>
  <c r="S485" i="10"/>
  <c r="T485" i="10"/>
  <c r="U485" i="10"/>
  <c r="S486" i="10"/>
  <c r="T486" i="10"/>
  <c r="U486" i="10"/>
  <c r="S487" i="10"/>
  <c r="T487" i="10"/>
  <c r="U487" i="10"/>
  <c r="S488" i="10"/>
  <c r="T488" i="10"/>
  <c r="U488" i="10"/>
  <c r="S489" i="10"/>
  <c r="T489" i="10"/>
  <c r="U489" i="10"/>
  <c r="S490" i="10"/>
  <c r="T490" i="10"/>
  <c r="U490" i="10"/>
  <c r="S491" i="10"/>
  <c r="T491" i="10"/>
  <c r="U491" i="10"/>
  <c r="S492" i="10"/>
  <c r="T492" i="10"/>
  <c r="U492" i="10"/>
  <c r="S493" i="10"/>
  <c r="T493" i="10"/>
  <c r="U493" i="10"/>
  <c r="S494" i="10"/>
  <c r="T494" i="10"/>
  <c r="U494" i="10"/>
  <c r="S495" i="10"/>
  <c r="T495" i="10"/>
  <c r="U495" i="10"/>
  <c r="S496" i="10"/>
  <c r="T496" i="10"/>
  <c r="U496" i="10"/>
  <c r="S497" i="10"/>
  <c r="T497" i="10"/>
  <c r="U497" i="10"/>
  <c r="S498" i="10"/>
  <c r="T498" i="10"/>
  <c r="U498" i="10"/>
  <c r="S499" i="10"/>
  <c r="T499" i="10"/>
  <c r="U499" i="10"/>
  <c r="S500" i="10"/>
  <c r="T500" i="10"/>
  <c r="U500" i="10"/>
  <c r="S501" i="10"/>
  <c r="T501" i="10"/>
  <c r="U501" i="10"/>
  <c r="S502" i="10"/>
  <c r="T502" i="10"/>
  <c r="U502" i="10"/>
  <c r="S503" i="10"/>
  <c r="T503" i="10"/>
  <c r="U503" i="10"/>
  <c r="S504" i="10"/>
  <c r="T504" i="10"/>
  <c r="U504" i="10"/>
  <c r="S505" i="10"/>
  <c r="T505" i="10"/>
  <c r="U505" i="10"/>
  <c r="S506" i="10"/>
  <c r="T506" i="10"/>
  <c r="U506" i="10"/>
  <c r="S507" i="10"/>
  <c r="T507" i="10"/>
  <c r="U507" i="10"/>
  <c r="S508" i="10"/>
  <c r="T508" i="10"/>
  <c r="U508" i="10"/>
  <c r="S509" i="10"/>
  <c r="T509" i="10"/>
  <c r="U509" i="10"/>
  <c r="S510" i="10"/>
  <c r="T510" i="10"/>
  <c r="U510" i="10"/>
  <c r="S511" i="10"/>
  <c r="T511" i="10"/>
  <c r="U511" i="10"/>
  <c r="S512" i="10"/>
  <c r="T512" i="10"/>
  <c r="U512" i="10"/>
  <c r="S513" i="10"/>
  <c r="T513" i="10"/>
  <c r="U513" i="10"/>
  <c r="S514" i="10"/>
  <c r="T514" i="10"/>
  <c r="U514" i="10"/>
  <c r="S515" i="10"/>
  <c r="T515" i="10"/>
  <c r="U515" i="10"/>
  <c r="S517" i="10"/>
  <c r="T517" i="10"/>
  <c r="U517" i="10"/>
  <c r="S518" i="10"/>
  <c r="T518" i="10"/>
  <c r="U518" i="10"/>
  <c r="S519" i="10"/>
  <c r="T519" i="10"/>
  <c r="U519" i="10"/>
  <c r="S520" i="10"/>
  <c r="T520" i="10"/>
  <c r="U520" i="10"/>
  <c r="S521" i="10"/>
  <c r="T521" i="10"/>
  <c r="U521" i="10"/>
  <c r="S522" i="10"/>
  <c r="T522" i="10"/>
  <c r="U522" i="10"/>
  <c r="S523" i="10"/>
  <c r="T523" i="10"/>
  <c r="U523" i="10"/>
  <c r="S524" i="10"/>
  <c r="T524" i="10"/>
  <c r="U524" i="10"/>
  <c r="S525" i="10"/>
  <c r="T525" i="10"/>
  <c r="U525" i="10"/>
  <c r="S526" i="10"/>
  <c r="T526" i="10"/>
  <c r="U526" i="10"/>
  <c r="S527" i="10"/>
  <c r="T527" i="10"/>
  <c r="U527" i="10"/>
  <c r="S528" i="10"/>
  <c r="T528" i="10"/>
  <c r="U528" i="10"/>
  <c r="S529" i="10"/>
  <c r="T529" i="10"/>
  <c r="U529" i="10"/>
  <c r="S530" i="10"/>
  <c r="T530" i="10"/>
  <c r="U530" i="10"/>
  <c r="S531" i="10"/>
  <c r="T531" i="10"/>
  <c r="U531" i="10"/>
  <c r="S532" i="10"/>
  <c r="T532" i="10"/>
  <c r="U532" i="10"/>
  <c r="S533" i="10"/>
  <c r="T533" i="10"/>
  <c r="U533" i="10"/>
  <c r="S534" i="10"/>
  <c r="T534" i="10"/>
  <c r="U534" i="10"/>
  <c r="S535" i="10"/>
  <c r="T535" i="10"/>
  <c r="U535" i="10"/>
  <c r="S536" i="10"/>
  <c r="T536" i="10"/>
  <c r="U536" i="10"/>
  <c r="S537" i="10"/>
  <c r="T537" i="10"/>
  <c r="U537" i="10"/>
  <c r="S538" i="10"/>
  <c r="T538" i="10"/>
  <c r="U538" i="10"/>
  <c r="S539" i="10"/>
  <c r="T539" i="10"/>
  <c r="U539" i="10"/>
  <c r="S540" i="10"/>
  <c r="T540" i="10"/>
  <c r="U540" i="10"/>
  <c r="S541" i="10"/>
  <c r="T541" i="10"/>
  <c r="U541" i="10"/>
  <c r="S542" i="10"/>
  <c r="T542" i="10"/>
  <c r="U542" i="10"/>
  <c r="S543" i="10"/>
  <c r="T543" i="10"/>
  <c r="U543" i="10"/>
  <c r="S544" i="10"/>
  <c r="T544" i="10"/>
  <c r="U544" i="10"/>
  <c r="S545" i="10"/>
  <c r="T545" i="10"/>
  <c r="U545" i="10"/>
  <c r="S546" i="10"/>
  <c r="T546" i="10"/>
  <c r="U546" i="10"/>
  <c r="S547" i="10"/>
  <c r="T547" i="10"/>
  <c r="U547" i="10"/>
  <c r="S548" i="10"/>
  <c r="T548" i="10"/>
  <c r="U548" i="10"/>
  <c r="S549" i="10"/>
  <c r="T549" i="10"/>
  <c r="U549" i="10"/>
  <c r="S550" i="10"/>
  <c r="T550" i="10"/>
  <c r="U550" i="10"/>
  <c r="S551" i="10"/>
  <c r="T551" i="10"/>
  <c r="U551" i="10"/>
  <c r="S552" i="10"/>
  <c r="T552" i="10"/>
  <c r="U552" i="10"/>
  <c r="S553" i="10"/>
  <c r="T553" i="10"/>
  <c r="U553" i="10"/>
  <c r="S554" i="10"/>
  <c r="T554" i="10"/>
  <c r="U554" i="10"/>
  <c r="S555" i="10"/>
  <c r="T555" i="10"/>
  <c r="U555" i="10"/>
  <c r="S556" i="10"/>
  <c r="T556" i="10"/>
  <c r="U556" i="10"/>
  <c r="S557" i="10"/>
  <c r="T557" i="10"/>
  <c r="U557" i="10"/>
  <c r="S558" i="10"/>
  <c r="T558" i="10"/>
  <c r="U558" i="10"/>
  <c r="S559" i="10"/>
  <c r="T559" i="10"/>
  <c r="U559" i="10"/>
  <c r="S560" i="10"/>
  <c r="T560" i="10"/>
  <c r="U560" i="10"/>
  <c r="S561" i="10"/>
  <c r="T561" i="10"/>
  <c r="U561" i="10"/>
  <c r="S562" i="10"/>
  <c r="T562" i="10"/>
  <c r="U562" i="10"/>
  <c r="S563" i="10"/>
  <c r="T563" i="10"/>
  <c r="U563" i="10"/>
  <c r="S564" i="10"/>
  <c r="T564" i="10"/>
  <c r="U564" i="10"/>
  <c r="S565" i="10"/>
  <c r="T565" i="10"/>
  <c r="U565" i="10"/>
  <c r="S566" i="10"/>
  <c r="T566" i="10"/>
  <c r="U566" i="10"/>
  <c r="S567" i="10"/>
  <c r="T567" i="10"/>
  <c r="U567" i="10"/>
  <c r="S568" i="10"/>
  <c r="T568" i="10"/>
  <c r="U568" i="10"/>
  <c r="S569" i="10"/>
  <c r="T569" i="10"/>
  <c r="U569" i="10"/>
  <c r="S570" i="10"/>
  <c r="T570" i="10"/>
  <c r="U570" i="10"/>
  <c r="S571" i="10"/>
  <c r="T571" i="10"/>
  <c r="U571" i="10"/>
  <c r="S572" i="10"/>
  <c r="T572" i="10"/>
  <c r="U572" i="10"/>
  <c r="S573" i="10"/>
  <c r="T573" i="10"/>
  <c r="U573" i="10"/>
  <c r="S574" i="10"/>
  <c r="T574" i="10"/>
  <c r="U574" i="10"/>
  <c r="S575" i="10"/>
  <c r="T575" i="10"/>
  <c r="U575" i="10"/>
  <c r="S576" i="10"/>
  <c r="T576" i="10"/>
  <c r="U576" i="10"/>
  <c r="S577" i="10"/>
  <c r="T577" i="10"/>
  <c r="U577" i="10"/>
  <c r="S578" i="10"/>
  <c r="T578" i="10"/>
  <c r="U578" i="10"/>
  <c r="S579" i="10"/>
  <c r="T579" i="10"/>
  <c r="U579" i="10"/>
  <c r="S580" i="10"/>
  <c r="T580" i="10"/>
  <c r="U580" i="10"/>
  <c r="S581" i="10"/>
  <c r="T581" i="10"/>
  <c r="U581" i="10"/>
  <c r="S582" i="10"/>
  <c r="T582" i="10"/>
  <c r="U582" i="10"/>
  <c r="S583" i="10"/>
  <c r="T583" i="10"/>
  <c r="U583" i="10"/>
  <c r="S584" i="10"/>
  <c r="T584" i="10"/>
  <c r="U584" i="10"/>
  <c r="S585" i="10"/>
  <c r="T585" i="10"/>
  <c r="U585" i="10"/>
  <c r="S586" i="10"/>
  <c r="T586" i="10"/>
  <c r="U586" i="10"/>
  <c r="S587" i="10"/>
  <c r="T587" i="10"/>
  <c r="U587" i="10"/>
  <c r="S588" i="10"/>
  <c r="T588" i="10"/>
  <c r="U588" i="10"/>
  <c r="S589" i="10"/>
  <c r="T589" i="10"/>
  <c r="U589" i="10"/>
  <c r="S590" i="10"/>
  <c r="T590" i="10"/>
  <c r="U590" i="10"/>
  <c r="S591" i="10"/>
  <c r="T591" i="10"/>
  <c r="U591" i="10"/>
  <c r="S592" i="10"/>
  <c r="T592" i="10"/>
  <c r="U592" i="10"/>
  <c r="S593" i="10"/>
  <c r="T593" i="10"/>
  <c r="U593" i="10"/>
  <c r="S594" i="10"/>
  <c r="T594" i="10"/>
  <c r="U594" i="10"/>
  <c r="S595" i="10"/>
  <c r="T595" i="10"/>
  <c r="U595" i="10"/>
  <c r="S596" i="10"/>
  <c r="T596" i="10"/>
  <c r="U596" i="10"/>
  <c r="S597" i="10"/>
  <c r="T597" i="10"/>
  <c r="U597" i="10"/>
  <c r="S598" i="10"/>
  <c r="T598" i="10"/>
  <c r="U598" i="10"/>
  <c r="S599" i="10"/>
  <c r="T599" i="10"/>
  <c r="U599" i="10"/>
  <c r="S600" i="10"/>
  <c r="T600" i="10"/>
  <c r="U600" i="10"/>
  <c r="S601" i="10"/>
  <c r="T601" i="10"/>
  <c r="U601" i="10"/>
  <c r="S602" i="10"/>
  <c r="T602" i="10"/>
  <c r="U602" i="10"/>
  <c r="S603" i="10"/>
  <c r="T603" i="10"/>
  <c r="U603" i="10"/>
  <c r="S604" i="10"/>
  <c r="T604" i="10"/>
  <c r="U604" i="10"/>
  <c r="S605" i="10"/>
  <c r="T605" i="10"/>
  <c r="U605" i="10"/>
  <c r="S606" i="10"/>
  <c r="T606" i="10"/>
  <c r="U606" i="10"/>
  <c r="S607" i="10"/>
  <c r="T607" i="10"/>
  <c r="U607" i="10"/>
  <c r="U2" i="10"/>
  <c r="T2" i="10"/>
  <c r="S2" i="10"/>
  <c r="X609" i="10" l="1"/>
  <c r="Q52" i="11"/>
  <c r="P52" i="11"/>
  <c r="T609" i="10"/>
  <c r="S609" i="10"/>
  <c r="U609" i="10" l="1"/>
  <c r="R52" i="11"/>
  <c r="X316" i="9"/>
  <c r="R315" i="10"/>
  <c r="Q315" i="10"/>
  <c r="Q135" i="10"/>
  <c r="P315" i="10"/>
  <c r="R288" i="10" l="1"/>
  <c r="X288" i="9"/>
  <c r="P288" i="10"/>
  <c r="O3" i="11" l="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O2" i="11"/>
  <c r="N2" i="11"/>
  <c r="M2" i="11"/>
  <c r="L2" i="11"/>
  <c r="K2" i="11"/>
  <c r="J2" i="11"/>
  <c r="N52" i="11" l="1"/>
  <c r="M52" i="11"/>
  <c r="R3" i="10"/>
  <c r="R4" i="10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R286" i="10"/>
  <c r="R287" i="10"/>
  <c r="R289" i="10"/>
  <c r="R290" i="10"/>
  <c r="R291" i="10"/>
  <c r="R292" i="10"/>
  <c r="R293" i="10"/>
  <c r="R294" i="10"/>
  <c r="R295" i="10"/>
  <c r="R296" i="10"/>
  <c r="R297" i="10"/>
  <c r="R298" i="10"/>
  <c r="R299" i="10"/>
  <c r="R300" i="10"/>
  <c r="R301" i="10"/>
  <c r="R302" i="10"/>
  <c r="R303" i="10"/>
  <c r="R304" i="10"/>
  <c r="R305" i="10"/>
  <c r="R306" i="10"/>
  <c r="R307" i="10"/>
  <c r="R308" i="10"/>
  <c r="R309" i="10"/>
  <c r="R310" i="10"/>
  <c r="R311" i="10"/>
  <c r="R312" i="10"/>
  <c r="R313" i="10"/>
  <c r="R314" i="10"/>
  <c r="R316" i="10"/>
  <c r="R317" i="10"/>
  <c r="R318" i="10"/>
  <c r="R319" i="10"/>
  <c r="R320" i="10"/>
  <c r="R321" i="10"/>
  <c r="R322" i="10"/>
  <c r="R323" i="10"/>
  <c r="R324" i="10"/>
  <c r="R325" i="10"/>
  <c r="R326" i="10"/>
  <c r="R327" i="10"/>
  <c r="R328" i="10"/>
  <c r="R329" i="10"/>
  <c r="R330" i="10"/>
  <c r="R331" i="10"/>
  <c r="R332" i="10"/>
  <c r="R333" i="10"/>
  <c r="R334" i="10"/>
  <c r="R335" i="10"/>
  <c r="R336" i="10"/>
  <c r="R337" i="10"/>
  <c r="R338" i="10"/>
  <c r="R339" i="10"/>
  <c r="R340" i="10"/>
  <c r="R341" i="10"/>
  <c r="R342" i="10"/>
  <c r="R343" i="10"/>
  <c r="R344" i="10"/>
  <c r="R345" i="10"/>
  <c r="R346" i="10"/>
  <c r="R347" i="10"/>
  <c r="R348" i="10"/>
  <c r="R349" i="10"/>
  <c r="R350" i="10"/>
  <c r="R351" i="10"/>
  <c r="R352" i="10"/>
  <c r="R353" i="10"/>
  <c r="R354" i="10"/>
  <c r="R355" i="10"/>
  <c r="R356" i="10"/>
  <c r="R357" i="10"/>
  <c r="R358" i="10"/>
  <c r="R359" i="10"/>
  <c r="R360" i="10"/>
  <c r="R361" i="10"/>
  <c r="R362" i="10"/>
  <c r="R363" i="10"/>
  <c r="R364" i="10"/>
  <c r="R365" i="10"/>
  <c r="R366" i="10"/>
  <c r="R367" i="10"/>
  <c r="R368" i="10"/>
  <c r="R369" i="10"/>
  <c r="R370" i="10"/>
  <c r="R371" i="10"/>
  <c r="R372" i="10"/>
  <c r="R373" i="10"/>
  <c r="R374" i="10"/>
  <c r="R375" i="10"/>
  <c r="R376" i="10"/>
  <c r="R377" i="10"/>
  <c r="R378" i="10"/>
  <c r="R379" i="10"/>
  <c r="R380" i="10"/>
  <c r="R381" i="10"/>
  <c r="R382" i="10"/>
  <c r="R383" i="10"/>
  <c r="R384" i="10"/>
  <c r="R385" i="10"/>
  <c r="R386" i="10"/>
  <c r="R387" i="10"/>
  <c r="R388" i="10"/>
  <c r="R389" i="10"/>
  <c r="R390" i="10"/>
  <c r="R391" i="10"/>
  <c r="R392" i="10"/>
  <c r="R393" i="10"/>
  <c r="R394" i="10"/>
  <c r="R395" i="10"/>
  <c r="R396" i="10"/>
  <c r="R397" i="10"/>
  <c r="R398" i="10"/>
  <c r="R399" i="10"/>
  <c r="R400" i="10"/>
  <c r="R401" i="10"/>
  <c r="R402" i="10"/>
  <c r="R403" i="10"/>
  <c r="R404" i="10"/>
  <c r="R405" i="10"/>
  <c r="R406" i="10"/>
  <c r="R407" i="10"/>
  <c r="R408" i="10"/>
  <c r="R409" i="10"/>
  <c r="R410" i="10"/>
  <c r="R411" i="10"/>
  <c r="R412" i="10"/>
  <c r="R413" i="10"/>
  <c r="R414" i="10"/>
  <c r="R415" i="10"/>
  <c r="R416" i="10"/>
  <c r="R417" i="10"/>
  <c r="R418" i="10"/>
  <c r="R419" i="10"/>
  <c r="R420" i="10"/>
  <c r="R421" i="10"/>
  <c r="R422" i="10"/>
  <c r="R423" i="10"/>
  <c r="R424" i="10"/>
  <c r="R425" i="10"/>
  <c r="R426" i="10"/>
  <c r="R427" i="10"/>
  <c r="R428" i="10"/>
  <c r="R429" i="10"/>
  <c r="R430" i="10"/>
  <c r="R431" i="10"/>
  <c r="R432" i="10"/>
  <c r="R433" i="10"/>
  <c r="R434" i="10"/>
  <c r="R435" i="10"/>
  <c r="R436" i="10"/>
  <c r="R437" i="10"/>
  <c r="R438" i="10"/>
  <c r="R439" i="10"/>
  <c r="R440" i="10"/>
  <c r="R441" i="10"/>
  <c r="R442" i="10"/>
  <c r="R443" i="10"/>
  <c r="R444" i="10"/>
  <c r="R445" i="10"/>
  <c r="R446" i="10"/>
  <c r="R447" i="10"/>
  <c r="R448" i="10"/>
  <c r="R449" i="10"/>
  <c r="R450" i="10"/>
  <c r="R451" i="10"/>
  <c r="R452" i="10"/>
  <c r="R453" i="10"/>
  <c r="R454" i="10"/>
  <c r="R455" i="10"/>
  <c r="R456" i="10"/>
  <c r="R457" i="10"/>
  <c r="R458" i="10"/>
  <c r="R459" i="10"/>
  <c r="R460" i="10"/>
  <c r="R461" i="10"/>
  <c r="R462" i="10"/>
  <c r="R463" i="10"/>
  <c r="R464" i="10"/>
  <c r="R465" i="10"/>
  <c r="R466" i="10"/>
  <c r="R467" i="10"/>
  <c r="R468" i="10"/>
  <c r="R469" i="10"/>
  <c r="R470" i="10"/>
  <c r="R471" i="10"/>
  <c r="R472" i="10"/>
  <c r="R473" i="10"/>
  <c r="R474" i="10"/>
  <c r="R475" i="10"/>
  <c r="R476" i="10"/>
  <c r="R477" i="10"/>
  <c r="R478" i="10"/>
  <c r="R479" i="10"/>
  <c r="R480" i="10"/>
  <c r="R481" i="10"/>
  <c r="R482" i="10"/>
  <c r="R483" i="10"/>
  <c r="R484" i="10"/>
  <c r="R485" i="10"/>
  <c r="R486" i="10"/>
  <c r="R487" i="10"/>
  <c r="R488" i="10"/>
  <c r="R489" i="10"/>
  <c r="R490" i="10"/>
  <c r="R491" i="10"/>
  <c r="R492" i="10"/>
  <c r="R493" i="10"/>
  <c r="R494" i="10"/>
  <c r="R495" i="10"/>
  <c r="R496" i="10"/>
  <c r="R497" i="10"/>
  <c r="R498" i="10"/>
  <c r="R499" i="10"/>
  <c r="R500" i="10"/>
  <c r="R501" i="10"/>
  <c r="R502" i="10"/>
  <c r="R503" i="10"/>
  <c r="R504" i="10"/>
  <c r="R505" i="10"/>
  <c r="R506" i="10"/>
  <c r="R507" i="10"/>
  <c r="R508" i="10"/>
  <c r="R509" i="10"/>
  <c r="R510" i="10"/>
  <c r="R511" i="10"/>
  <c r="R512" i="10"/>
  <c r="R513" i="10"/>
  <c r="R514" i="10"/>
  <c r="R515" i="10"/>
  <c r="R516" i="10"/>
  <c r="R517" i="10"/>
  <c r="R518" i="10"/>
  <c r="R519" i="10"/>
  <c r="R520" i="10"/>
  <c r="R521" i="10"/>
  <c r="R522" i="10"/>
  <c r="R523" i="10"/>
  <c r="R524" i="10"/>
  <c r="R525" i="10"/>
  <c r="R526" i="10"/>
  <c r="R527" i="10"/>
  <c r="R528" i="10"/>
  <c r="R529" i="10"/>
  <c r="R530" i="10"/>
  <c r="R531" i="10"/>
  <c r="R532" i="10"/>
  <c r="R533" i="10"/>
  <c r="R534" i="10"/>
  <c r="R535" i="10"/>
  <c r="R536" i="10"/>
  <c r="R537" i="10"/>
  <c r="R538" i="10"/>
  <c r="R539" i="10"/>
  <c r="R540" i="10"/>
  <c r="R541" i="10"/>
  <c r="R542" i="10"/>
  <c r="R543" i="10"/>
  <c r="R544" i="10"/>
  <c r="R545" i="10"/>
  <c r="R546" i="10"/>
  <c r="R547" i="10"/>
  <c r="R548" i="10"/>
  <c r="R549" i="10"/>
  <c r="R550" i="10"/>
  <c r="R551" i="10"/>
  <c r="R552" i="10"/>
  <c r="R553" i="10"/>
  <c r="R554" i="10"/>
  <c r="R555" i="10"/>
  <c r="R556" i="10"/>
  <c r="R557" i="10"/>
  <c r="R558" i="10"/>
  <c r="R559" i="10"/>
  <c r="R560" i="10"/>
  <c r="R561" i="10"/>
  <c r="R562" i="10"/>
  <c r="R563" i="10"/>
  <c r="R564" i="10"/>
  <c r="R565" i="10"/>
  <c r="R566" i="10"/>
  <c r="R567" i="10"/>
  <c r="R568" i="10"/>
  <c r="R569" i="10"/>
  <c r="R570" i="10"/>
  <c r="R571" i="10"/>
  <c r="R572" i="10"/>
  <c r="R573" i="10"/>
  <c r="R574" i="10"/>
  <c r="R575" i="10"/>
  <c r="R576" i="10"/>
  <c r="R577" i="10"/>
  <c r="R578" i="10"/>
  <c r="R579" i="10"/>
  <c r="R580" i="10"/>
  <c r="R581" i="10"/>
  <c r="R582" i="10"/>
  <c r="R583" i="10"/>
  <c r="R584" i="10"/>
  <c r="R585" i="10"/>
  <c r="R586" i="10"/>
  <c r="R587" i="10"/>
  <c r="R588" i="10"/>
  <c r="R589" i="10"/>
  <c r="R590" i="10"/>
  <c r="R591" i="10"/>
  <c r="R592" i="10"/>
  <c r="R593" i="10"/>
  <c r="R594" i="10"/>
  <c r="R595" i="10"/>
  <c r="R596" i="10"/>
  <c r="R597" i="10"/>
  <c r="R598" i="10"/>
  <c r="R599" i="10"/>
  <c r="R600" i="10"/>
  <c r="R601" i="10"/>
  <c r="R602" i="10"/>
  <c r="R603" i="10"/>
  <c r="R604" i="10"/>
  <c r="R605" i="10"/>
  <c r="R606" i="10"/>
  <c r="R607" i="10"/>
  <c r="Q2" i="10"/>
  <c r="Q3" i="10"/>
  <c r="Q4" i="10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49" i="10"/>
  <c r="Q150" i="10"/>
  <c r="Q151" i="10"/>
  <c r="Q152" i="10"/>
  <c r="Q153" i="10"/>
  <c r="Q154" i="10"/>
  <c r="Q155" i="10"/>
  <c r="Q156" i="10"/>
  <c r="Q157" i="10"/>
  <c r="Q158" i="10"/>
  <c r="Q159" i="10"/>
  <c r="Q160" i="10"/>
  <c r="Q161" i="10"/>
  <c r="Q162" i="10"/>
  <c r="Q163" i="10"/>
  <c r="Q164" i="10"/>
  <c r="Q165" i="10"/>
  <c r="Q166" i="10"/>
  <c r="Q167" i="10"/>
  <c r="Q168" i="10"/>
  <c r="Q169" i="10"/>
  <c r="Q170" i="10"/>
  <c r="Q171" i="10"/>
  <c r="Q172" i="10"/>
  <c r="Q173" i="10"/>
  <c r="Q174" i="10"/>
  <c r="Q175" i="10"/>
  <c r="Q176" i="10"/>
  <c r="Q177" i="10"/>
  <c r="Q178" i="10"/>
  <c r="Q179" i="10"/>
  <c r="Q180" i="10"/>
  <c r="Q181" i="10"/>
  <c r="Q182" i="10"/>
  <c r="Q183" i="10"/>
  <c r="Q184" i="10"/>
  <c r="Q185" i="10"/>
  <c r="Q186" i="10"/>
  <c r="Q187" i="10"/>
  <c r="Q188" i="10"/>
  <c r="Q189" i="10"/>
  <c r="Q190" i="10"/>
  <c r="Q191" i="10"/>
  <c r="Q192" i="10"/>
  <c r="Q193" i="10"/>
  <c r="Q194" i="10"/>
  <c r="Q195" i="10"/>
  <c r="Q196" i="10"/>
  <c r="Q197" i="10"/>
  <c r="Q198" i="10"/>
  <c r="Q199" i="10"/>
  <c r="Q200" i="10"/>
  <c r="Q201" i="10"/>
  <c r="Q202" i="10"/>
  <c r="Q203" i="10"/>
  <c r="Q204" i="10"/>
  <c r="Q205" i="10"/>
  <c r="Q206" i="10"/>
  <c r="Q207" i="10"/>
  <c r="Q208" i="10"/>
  <c r="Q209" i="10"/>
  <c r="Q210" i="10"/>
  <c r="Q211" i="10"/>
  <c r="Q212" i="10"/>
  <c r="Q213" i="10"/>
  <c r="Q214" i="10"/>
  <c r="Q215" i="10"/>
  <c r="Q216" i="10"/>
  <c r="Q217" i="10"/>
  <c r="Q218" i="10"/>
  <c r="Q219" i="10"/>
  <c r="Q220" i="10"/>
  <c r="Q221" i="10"/>
  <c r="Q222" i="10"/>
  <c r="Q223" i="10"/>
  <c r="Q224" i="10"/>
  <c r="Q225" i="10"/>
  <c r="Q226" i="10"/>
  <c r="Q227" i="10"/>
  <c r="Q228" i="10"/>
  <c r="Q229" i="10"/>
  <c r="Q230" i="10"/>
  <c r="Q231" i="10"/>
  <c r="Q232" i="10"/>
  <c r="Q233" i="10"/>
  <c r="Q234" i="10"/>
  <c r="Q235" i="10"/>
  <c r="Q236" i="10"/>
  <c r="Q237" i="10"/>
  <c r="Q238" i="10"/>
  <c r="Q239" i="10"/>
  <c r="Q240" i="10"/>
  <c r="Q241" i="10"/>
  <c r="Q242" i="10"/>
  <c r="Q243" i="10"/>
  <c r="Q244" i="10"/>
  <c r="Q245" i="10"/>
  <c r="Q246" i="10"/>
  <c r="Q247" i="10"/>
  <c r="Q248" i="10"/>
  <c r="Q249" i="10"/>
  <c r="Q250" i="10"/>
  <c r="Q251" i="10"/>
  <c r="Q252" i="10"/>
  <c r="Q253" i="10"/>
  <c r="Q254" i="10"/>
  <c r="Q255" i="10"/>
  <c r="Q256" i="10"/>
  <c r="Q257" i="10"/>
  <c r="Q258" i="10"/>
  <c r="Q259" i="10"/>
  <c r="Q260" i="10"/>
  <c r="Q261" i="10"/>
  <c r="Q262" i="10"/>
  <c r="Q263" i="10"/>
  <c r="Q264" i="10"/>
  <c r="Q265" i="10"/>
  <c r="Q266" i="10"/>
  <c r="Q267" i="10"/>
  <c r="Q268" i="10"/>
  <c r="Q269" i="10"/>
  <c r="Q270" i="10"/>
  <c r="Q271" i="10"/>
  <c r="Q272" i="10"/>
  <c r="Q273" i="10"/>
  <c r="Q274" i="10"/>
  <c r="Q275" i="10"/>
  <c r="Q276" i="10"/>
  <c r="Q277" i="10"/>
  <c r="Q278" i="10"/>
  <c r="Q279" i="10"/>
  <c r="Q280" i="10"/>
  <c r="Q281" i="10"/>
  <c r="Q282" i="10"/>
  <c r="Q283" i="10"/>
  <c r="Q284" i="10"/>
  <c r="Q285" i="10"/>
  <c r="Q286" i="10"/>
  <c r="Q287" i="10"/>
  <c r="Q288" i="10"/>
  <c r="Q289" i="10"/>
  <c r="Q290" i="10"/>
  <c r="Q291" i="10"/>
  <c r="Q292" i="10"/>
  <c r="Q293" i="10"/>
  <c r="Q294" i="10"/>
  <c r="Q295" i="10"/>
  <c r="Q296" i="10"/>
  <c r="Q297" i="10"/>
  <c r="Q298" i="10"/>
  <c r="Q299" i="10"/>
  <c r="Q300" i="10"/>
  <c r="Q301" i="10"/>
  <c r="Q302" i="10"/>
  <c r="Q303" i="10"/>
  <c r="Q304" i="10"/>
  <c r="Q305" i="10"/>
  <c r="Q306" i="10"/>
  <c r="Q307" i="10"/>
  <c r="Q308" i="10"/>
  <c r="Q309" i="10"/>
  <c r="Q310" i="10"/>
  <c r="Q311" i="10"/>
  <c r="Q312" i="10"/>
  <c r="Q313" i="10"/>
  <c r="Q314" i="10"/>
  <c r="Q316" i="10"/>
  <c r="Q317" i="10"/>
  <c r="Q318" i="10"/>
  <c r="Q319" i="10"/>
  <c r="Q320" i="10"/>
  <c r="Q321" i="10"/>
  <c r="Q322" i="10"/>
  <c r="Q323" i="10"/>
  <c r="Q324" i="10"/>
  <c r="Q325" i="10"/>
  <c r="Q326" i="10"/>
  <c r="Q327" i="10"/>
  <c r="Q328" i="10"/>
  <c r="Q329" i="10"/>
  <c r="Q330" i="10"/>
  <c r="Q331" i="10"/>
  <c r="Q332" i="10"/>
  <c r="Q333" i="10"/>
  <c r="Q334" i="10"/>
  <c r="Q335" i="10"/>
  <c r="Q336" i="10"/>
  <c r="Q337" i="10"/>
  <c r="Q338" i="10"/>
  <c r="Q339" i="10"/>
  <c r="Q340" i="10"/>
  <c r="Q341" i="10"/>
  <c r="Q342" i="10"/>
  <c r="Q343" i="10"/>
  <c r="Q344" i="10"/>
  <c r="Q345" i="10"/>
  <c r="Q346" i="10"/>
  <c r="Q347" i="10"/>
  <c r="Q348" i="10"/>
  <c r="Q349" i="10"/>
  <c r="Q350" i="10"/>
  <c r="Q351" i="10"/>
  <c r="Q352" i="10"/>
  <c r="Q353" i="10"/>
  <c r="Q354" i="10"/>
  <c r="Q355" i="10"/>
  <c r="Q356" i="10"/>
  <c r="Q357" i="10"/>
  <c r="Q358" i="10"/>
  <c r="Q359" i="10"/>
  <c r="Q360" i="10"/>
  <c r="Q361" i="10"/>
  <c r="Q362" i="10"/>
  <c r="Q363" i="10"/>
  <c r="Q364" i="10"/>
  <c r="Q365" i="10"/>
  <c r="Q366" i="10"/>
  <c r="Q367" i="10"/>
  <c r="Q368" i="10"/>
  <c r="Q369" i="10"/>
  <c r="Q370" i="10"/>
  <c r="Q371" i="10"/>
  <c r="Q372" i="10"/>
  <c r="Q373" i="10"/>
  <c r="Q374" i="10"/>
  <c r="Q375" i="10"/>
  <c r="Q376" i="10"/>
  <c r="Q377" i="10"/>
  <c r="Q378" i="10"/>
  <c r="Q379" i="10"/>
  <c r="Q380" i="10"/>
  <c r="Q381" i="10"/>
  <c r="Q382" i="10"/>
  <c r="Q383" i="10"/>
  <c r="Q384" i="10"/>
  <c r="Q385" i="10"/>
  <c r="Q386" i="10"/>
  <c r="Q387" i="10"/>
  <c r="Q388" i="10"/>
  <c r="Q389" i="10"/>
  <c r="Q390" i="10"/>
  <c r="Q391" i="10"/>
  <c r="Q392" i="10"/>
  <c r="Q393" i="10"/>
  <c r="Q394" i="10"/>
  <c r="Q395" i="10"/>
  <c r="Q396" i="10"/>
  <c r="Q397" i="10"/>
  <c r="Q398" i="10"/>
  <c r="Q399" i="10"/>
  <c r="Q400" i="10"/>
  <c r="Q401" i="10"/>
  <c r="Q402" i="10"/>
  <c r="Q403" i="10"/>
  <c r="Q404" i="10"/>
  <c r="Q405" i="10"/>
  <c r="Q406" i="10"/>
  <c r="Q407" i="10"/>
  <c r="Q408" i="10"/>
  <c r="Q409" i="10"/>
  <c r="Q410" i="10"/>
  <c r="Q411" i="10"/>
  <c r="Q412" i="10"/>
  <c r="Q413" i="10"/>
  <c r="Q414" i="10"/>
  <c r="Q415" i="10"/>
  <c r="Q416" i="10"/>
  <c r="Q417" i="10"/>
  <c r="Q418" i="10"/>
  <c r="Q419" i="10"/>
  <c r="Q420" i="10"/>
  <c r="Q421" i="10"/>
  <c r="Q422" i="10"/>
  <c r="Q423" i="10"/>
  <c r="Q424" i="10"/>
  <c r="Q425" i="10"/>
  <c r="Q426" i="10"/>
  <c r="Q427" i="10"/>
  <c r="Q428" i="10"/>
  <c r="Q429" i="10"/>
  <c r="Q430" i="10"/>
  <c r="Q431" i="10"/>
  <c r="Q432" i="10"/>
  <c r="Q433" i="10"/>
  <c r="Q434" i="10"/>
  <c r="Q435" i="10"/>
  <c r="Q436" i="10"/>
  <c r="Q437" i="10"/>
  <c r="Q438" i="10"/>
  <c r="Q439" i="10"/>
  <c r="Q440" i="10"/>
  <c r="Q441" i="10"/>
  <c r="Q442" i="10"/>
  <c r="Q443" i="10"/>
  <c r="Q444" i="10"/>
  <c r="Q445" i="10"/>
  <c r="Q446" i="10"/>
  <c r="Q447" i="10"/>
  <c r="Q448" i="10"/>
  <c r="Q449" i="10"/>
  <c r="Q450" i="10"/>
  <c r="Q451" i="10"/>
  <c r="Q452" i="10"/>
  <c r="Q453" i="10"/>
  <c r="Q454" i="10"/>
  <c r="Q455" i="10"/>
  <c r="Q456" i="10"/>
  <c r="Q457" i="10"/>
  <c r="Q458" i="10"/>
  <c r="Q459" i="10"/>
  <c r="Q460" i="10"/>
  <c r="Q461" i="10"/>
  <c r="Q462" i="10"/>
  <c r="Q463" i="10"/>
  <c r="Q464" i="10"/>
  <c r="Q465" i="10"/>
  <c r="Q466" i="10"/>
  <c r="Q467" i="10"/>
  <c r="Q468" i="10"/>
  <c r="Q469" i="10"/>
  <c r="Q470" i="10"/>
  <c r="Q471" i="10"/>
  <c r="Q472" i="10"/>
  <c r="Q473" i="10"/>
  <c r="Q474" i="10"/>
  <c r="Q475" i="10"/>
  <c r="Q476" i="10"/>
  <c r="Q477" i="10"/>
  <c r="Q478" i="10"/>
  <c r="Q479" i="10"/>
  <c r="Q480" i="10"/>
  <c r="Q481" i="10"/>
  <c r="Q482" i="10"/>
  <c r="Q483" i="10"/>
  <c r="Q484" i="10"/>
  <c r="Q485" i="10"/>
  <c r="Q486" i="10"/>
  <c r="Q487" i="10"/>
  <c r="Q488" i="10"/>
  <c r="Q489" i="10"/>
  <c r="Q490" i="10"/>
  <c r="Q491" i="10"/>
  <c r="Q492" i="10"/>
  <c r="Q493" i="10"/>
  <c r="Q494" i="10"/>
  <c r="Q495" i="10"/>
  <c r="Q496" i="10"/>
  <c r="Q497" i="10"/>
  <c r="Q498" i="10"/>
  <c r="Q499" i="10"/>
  <c r="Q500" i="10"/>
  <c r="Q501" i="10"/>
  <c r="Q502" i="10"/>
  <c r="Q503" i="10"/>
  <c r="Q504" i="10"/>
  <c r="Q505" i="10"/>
  <c r="Q506" i="10"/>
  <c r="Q507" i="10"/>
  <c r="Q508" i="10"/>
  <c r="Q509" i="10"/>
  <c r="Q510" i="10"/>
  <c r="Q511" i="10"/>
  <c r="Q512" i="10"/>
  <c r="Q513" i="10"/>
  <c r="Q514" i="10"/>
  <c r="Q515" i="10"/>
  <c r="Q516" i="10"/>
  <c r="Q517" i="10"/>
  <c r="Q518" i="10"/>
  <c r="Q519" i="10"/>
  <c r="Q520" i="10"/>
  <c r="Q521" i="10"/>
  <c r="Q522" i="10"/>
  <c r="Q523" i="10"/>
  <c r="Q524" i="10"/>
  <c r="Q525" i="10"/>
  <c r="Q526" i="10"/>
  <c r="Q527" i="10"/>
  <c r="Q528" i="10"/>
  <c r="Q529" i="10"/>
  <c r="Q530" i="10"/>
  <c r="Q531" i="10"/>
  <c r="Q532" i="10"/>
  <c r="Q533" i="10"/>
  <c r="Q534" i="10"/>
  <c r="Q535" i="10"/>
  <c r="Q536" i="10"/>
  <c r="Q537" i="10"/>
  <c r="Q538" i="10"/>
  <c r="Q539" i="10"/>
  <c r="Q540" i="10"/>
  <c r="Q541" i="10"/>
  <c r="Q542" i="10"/>
  <c r="Q543" i="10"/>
  <c r="Q544" i="10"/>
  <c r="Q545" i="10"/>
  <c r="Q546" i="10"/>
  <c r="Q547" i="10"/>
  <c r="Q548" i="10"/>
  <c r="Q549" i="10"/>
  <c r="Q550" i="10"/>
  <c r="Q551" i="10"/>
  <c r="Q552" i="10"/>
  <c r="Q553" i="10"/>
  <c r="Q554" i="10"/>
  <c r="Q555" i="10"/>
  <c r="Q556" i="10"/>
  <c r="Q557" i="10"/>
  <c r="Q558" i="10"/>
  <c r="Q559" i="10"/>
  <c r="Q560" i="10"/>
  <c r="Q561" i="10"/>
  <c r="Q562" i="10"/>
  <c r="Q563" i="10"/>
  <c r="Q564" i="10"/>
  <c r="Q565" i="10"/>
  <c r="Q566" i="10"/>
  <c r="Q567" i="10"/>
  <c r="Q568" i="10"/>
  <c r="Q569" i="10"/>
  <c r="Q570" i="10"/>
  <c r="Q571" i="10"/>
  <c r="Q572" i="10"/>
  <c r="Q573" i="10"/>
  <c r="Q574" i="10"/>
  <c r="Q575" i="10"/>
  <c r="Q576" i="10"/>
  <c r="Q577" i="10"/>
  <c r="Q578" i="10"/>
  <c r="Q579" i="10"/>
  <c r="Q580" i="10"/>
  <c r="Q581" i="10"/>
  <c r="Q582" i="10"/>
  <c r="Q583" i="10"/>
  <c r="Q584" i="10"/>
  <c r="Q585" i="10"/>
  <c r="Q586" i="10"/>
  <c r="Q587" i="10"/>
  <c r="Q588" i="10"/>
  <c r="Q589" i="10"/>
  <c r="Q590" i="10"/>
  <c r="Q591" i="10"/>
  <c r="Q592" i="10"/>
  <c r="Q593" i="10"/>
  <c r="Q594" i="10"/>
  <c r="Q595" i="10"/>
  <c r="Q596" i="10"/>
  <c r="Q597" i="10"/>
  <c r="Q598" i="10"/>
  <c r="Q599" i="10"/>
  <c r="Q600" i="10"/>
  <c r="Q601" i="10"/>
  <c r="Q602" i="10"/>
  <c r="Q603" i="10"/>
  <c r="Q604" i="10"/>
  <c r="Q605" i="10"/>
  <c r="Q606" i="10"/>
  <c r="Q607" i="10"/>
  <c r="P3" i="10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P142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P162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P222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0" i="10"/>
  <c r="P241" i="10"/>
  <c r="P242" i="10"/>
  <c r="P243" i="10"/>
  <c r="P244" i="10"/>
  <c r="P245" i="10"/>
  <c r="P246" i="10"/>
  <c r="P247" i="10"/>
  <c r="P248" i="10"/>
  <c r="P249" i="10"/>
  <c r="P250" i="10"/>
  <c r="P251" i="10"/>
  <c r="P252" i="10"/>
  <c r="P253" i="10"/>
  <c r="P254" i="10"/>
  <c r="P255" i="10"/>
  <c r="P256" i="10"/>
  <c r="P257" i="10"/>
  <c r="P258" i="10"/>
  <c r="P259" i="10"/>
  <c r="P260" i="10"/>
  <c r="P261" i="10"/>
  <c r="P262" i="10"/>
  <c r="P263" i="10"/>
  <c r="P264" i="10"/>
  <c r="P265" i="10"/>
  <c r="P266" i="10"/>
  <c r="P267" i="10"/>
  <c r="P268" i="10"/>
  <c r="P269" i="10"/>
  <c r="P270" i="10"/>
  <c r="P271" i="10"/>
  <c r="P272" i="10"/>
  <c r="P273" i="10"/>
  <c r="P274" i="10"/>
  <c r="P275" i="10"/>
  <c r="P276" i="10"/>
  <c r="P277" i="10"/>
  <c r="P278" i="10"/>
  <c r="P279" i="10"/>
  <c r="P280" i="10"/>
  <c r="P281" i="10"/>
  <c r="P282" i="10"/>
  <c r="P283" i="10"/>
  <c r="P284" i="10"/>
  <c r="P285" i="10"/>
  <c r="P286" i="10"/>
  <c r="P287" i="10"/>
  <c r="P289" i="10"/>
  <c r="P290" i="10"/>
  <c r="P291" i="10"/>
  <c r="P292" i="10"/>
  <c r="P293" i="10"/>
  <c r="P294" i="10"/>
  <c r="P295" i="10"/>
  <c r="P296" i="10"/>
  <c r="P297" i="10"/>
  <c r="P298" i="10"/>
  <c r="P299" i="10"/>
  <c r="P300" i="10"/>
  <c r="P301" i="10"/>
  <c r="P302" i="10"/>
  <c r="P303" i="10"/>
  <c r="P304" i="10"/>
  <c r="P305" i="10"/>
  <c r="P306" i="10"/>
  <c r="P307" i="10"/>
  <c r="P308" i="10"/>
  <c r="P309" i="10"/>
  <c r="P310" i="10"/>
  <c r="P311" i="10"/>
  <c r="P312" i="10"/>
  <c r="P313" i="10"/>
  <c r="P314" i="10"/>
  <c r="P316" i="10"/>
  <c r="P317" i="10"/>
  <c r="P318" i="10"/>
  <c r="P319" i="10"/>
  <c r="P320" i="10"/>
  <c r="P321" i="10"/>
  <c r="P322" i="10"/>
  <c r="P323" i="10"/>
  <c r="P324" i="10"/>
  <c r="P325" i="10"/>
  <c r="P326" i="10"/>
  <c r="P327" i="10"/>
  <c r="P328" i="10"/>
  <c r="P329" i="10"/>
  <c r="P330" i="10"/>
  <c r="P331" i="10"/>
  <c r="P332" i="10"/>
  <c r="P333" i="10"/>
  <c r="P334" i="10"/>
  <c r="P335" i="10"/>
  <c r="P336" i="10"/>
  <c r="P337" i="10"/>
  <c r="P338" i="10"/>
  <c r="P339" i="10"/>
  <c r="P340" i="10"/>
  <c r="P341" i="10"/>
  <c r="P342" i="10"/>
  <c r="P343" i="10"/>
  <c r="P344" i="10"/>
  <c r="P345" i="10"/>
  <c r="P346" i="10"/>
  <c r="P347" i="10"/>
  <c r="P348" i="10"/>
  <c r="P349" i="10"/>
  <c r="P350" i="10"/>
  <c r="P351" i="10"/>
  <c r="P352" i="10"/>
  <c r="P353" i="10"/>
  <c r="P354" i="10"/>
  <c r="P355" i="10"/>
  <c r="P356" i="10"/>
  <c r="P357" i="10"/>
  <c r="P358" i="10"/>
  <c r="P359" i="10"/>
  <c r="P360" i="10"/>
  <c r="P361" i="10"/>
  <c r="P362" i="10"/>
  <c r="P363" i="10"/>
  <c r="P364" i="10"/>
  <c r="P365" i="10"/>
  <c r="P366" i="10"/>
  <c r="P367" i="10"/>
  <c r="P368" i="10"/>
  <c r="P369" i="10"/>
  <c r="P370" i="10"/>
  <c r="P371" i="10"/>
  <c r="P372" i="10"/>
  <c r="P373" i="10"/>
  <c r="P374" i="10"/>
  <c r="P375" i="10"/>
  <c r="P376" i="10"/>
  <c r="P377" i="10"/>
  <c r="P378" i="10"/>
  <c r="P379" i="10"/>
  <c r="P380" i="10"/>
  <c r="P381" i="10"/>
  <c r="P382" i="10"/>
  <c r="P383" i="10"/>
  <c r="P384" i="10"/>
  <c r="P385" i="10"/>
  <c r="P386" i="10"/>
  <c r="P387" i="10"/>
  <c r="P388" i="10"/>
  <c r="P389" i="10"/>
  <c r="P390" i="10"/>
  <c r="P391" i="10"/>
  <c r="P392" i="10"/>
  <c r="P393" i="10"/>
  <c r="P394" i="10"/>
  <c r="P395" i="10"/>
  <c r="P396" i="10"/>
  <c r="P397" i="10"/>
  <c r="P398" i="10"/>
  <c r="P399" i="10"/>
  <c r="P400" i="10"/>
  <c r="P401" i="10"/>
  <c r="P402" i="10"/>
  <c r="P403" i="10"/>
  <c r="P404" i="10"/>
  <c r="P405" i="10"/>
  <c r="P406" i="10"/>
  <c r="P407" i="10"/>
  <c r="P408" i="10"/>
  <c r="P409" i="10"/>
  <c r="P410" i="10"/>
  <c r="P411" i="10"/>
  <c r="P412" i="10"/>
  <c r="P413" i="10"/>
  <c r="P414" i="10"/>
  <c r="P415" i="10"/>
  <c r="P416" i="10"/>
  <c r="P417" i="10"/>
  <c r="P418" i="10"/>
  <c r="P419" i="10"/>
  <c r="P420" i="10"/>
  <c r="P421" i="10"/>
  <c r="P422" i="10"/>
  <c r="P423" i="10"/>
  <c r="P424" i="10"/>
  <c r="P425" i="10"/>
  <c r="P426" i="10"/>
  <c r="P427" i="10"/>
  <c r="P428" i="10"/>
  <c r="P429" i="10"/>
  <c r="P430" i="10"/>
  <c r="P431" i="10"/>
  <c r="P432" i="10"/>
  <c r="P433" i="10"/>
  <c r="P434" i="10"/>
  <c r="P435" i="10"/>
  <c r="P436" i="10"/>
  <c r="P437" i="10"/>
  <c r="P438" i="10"/>
  <c r="P439" i="10"/>
  <c r="P440" i="10"/>
  <c r="P441" i="10"/>
  <c r="P442" i="10"/>
  <c r="P443" i="10"/>
  <c r="P444" i="10"/>
  <c r="P445" i="10"/>
  <c r="P446" i="10"/>
  <c r="P447" i="10"/>
  <c r="P448" i="10"/>
  <c r="P449" i="10"/>
  <c r="P450" i="10"/>
  <c r="P451" i="10"/>
  <c r="P452" i="10"/>
  <c r="P453" i="10"/>
  <c r="P454" i="10"/>
  <c r="P455" i="10"/>
  <c r="P456" i="10"/>
  <c r="P457" i="10"/>
  <c r="P458" i="10"/>
  <c r="P459" i="10"/>
  <c r="P460" i="10"/>
  <c r="P461" i="10"/>
  <c r="P462" i="10"/>
  <c r="P463" i="10"/>
  <c r="P464" i="10"/>
  <c r="P465" i="10"/>
  <c r="P466" i="10"/>
  <c r="P467" i="10"/>
  <c r="P468" i="10"/>
  <c r="P469" i="10"/>
  <c r="P470" i="10"/>
  <c r="P471" i="10"/>
  <c r="P472" i="10"/>
  <c r="P473" i="10"/>
  <c r="P474" i="10"/>
  <c r="P475" i="10"/>
  <c r="P476" i="10"/>
  <c r="P477" i="10"/>
  <c r="P478" i="10"/>
  <c r="P479" i="10"/>
  <c r="P480" i="10"/>
  <c r="P481" i="10"/>
  <c r="P482" i="10"/>
  <c r="P483" i="10"/>
  <c r="P484" i="10"/>
  <c r="P485" i="10"/>
  <c r="P486" i="10"/>
  <c r="P487" i="10"/>
  <c r="P488" i="10"/>
  <c r="P489" i="10"/>
  <c r="P490" i="10"/>
  <c r="P491" i="10"/>
  <c r="P492" i="10"/>
  <c r="P493" i="10"/>
  <c r="P494" i="10"/>
  <c r="P495" i="10"/>
  <c r="P496" i="10"/>
  <c r="P497" i="10"/>
  <c r="P498" i="10"/>
  <c r="P499" i="10"/>
  <c r="P500" i="10"/>
  <c r="P501" i="10"/>
  <c r="P502" i="10"/>
  <c r="P503" i="10"/>
  <c r="P504" i="10"/>
  <c r="P505" i="10"/>
  <c r="P506" i="10"/>
  <c r="P507" i="10"/>
  <c r="P508" i="10"/>
  <c r="P509" i="10"/>
  <c r="P510" i="10"/>
  <c r="P511" i="10"/>
  <c r="P512" i="10"/>
  <c r="P513" i="10"/>
  <c r="P514" i="10"/>
  <c r="P515" i="10"/>
  <c r="P516" i="10"/>
  <c r="P517" i="10"/>
  <c r="P518" i="10"/>
  <c r="P519" i="10"/>
  <c r="P520" i="10"/>
  <c r="P521" i="10"/>
  <c r="P522" i="10"/>
  <c r="P523" i="10"/>
  <c r="P524" i="10"/>
  <c r="P525" i="10"/>
  <c r="P526" i="10"/>
  <c r="P527" i="10"/>
  <c r="P528" i="10"/>
  <c r="P529" i="10"/>
  <c r="P530" i="10"/>
  <c r="P531" i="10"/>
  <c r="P532" i="10"/>
  <c r="P533" i="10"/>
  <c r="P534" i="10"/>
  <c r="P535" i="10"/>
  <c r="P536" i="10"/>
  <c r="P537" i="10"/>
  <c r="P538" i="10"/>
  <c r="P539" i="10"/>
  <c r="P540" i="10"/>
  <c r="P541" i="10"/>
  <c r="P542" i="10"/>
  <c r="P543" i="10"/>
  <c r="P544" i="10"/>
  <c r="P545" i="10"/>
  <c r="P546" i="10"/>
  <c r="P547" i="10"/>
  <c r="P548" i="10"/>
  <c r="P549" i="10"/>
  <c r="P550" i="10"/>
  <c r="P551" i="10"/>
  <c r="P552" i="10"/>
  <c r="P553" i="10"/>
  <c r="P554" i="10"/>
  <c r="P555" i="10"/>
  <c r="P556" i="10"/>
  <c r="P557" i="10"/>
  <c r="P558" i="10"/>
  <c r="P559" i="10"/>
  <c r="P560" i="10"/>
  <c r="P561" i="10"/>
  <c r="P562" i="10"/>
  <c r="P563" i="10"/>
  <c r="P564" i="10"/>
  <c r="P565" i="10"/>
  <c r="P566" i="10"/>
  <c r="P567" i="10"/>
  <c r="P568" i="10"/>
  <c r="P569" i="10"/>
  <c r="P570" i="10"/>
  <c r="P571" i="10"/>
  <c r="P572" i="10"/>
  <c r="P573" i="10"/>
  <c r="P574" i="10"/>
  <c r="P575" i="10"/>
  <c r="P576" i="10"/>
  <c r="P577" i="10"/>
  <c r="P578" i="10"/>
  <c r="P579" i="10"/>
  <c r="P580" i="10"/>
  <c r="P581" i="10"/>
  <c r="P582" i="10"/>
  <c r="P583" i="10"/>
  <c r="P584" i="10"/>
  <c r="P585" i="10"/>
  <c r="P586" i="10"/>
  <c r="P587" i="10"/>
  <c r="P588" i="10"/>
  <c r="P589" i="10"/>
  <c r="P590" i="10"/>
  <c r="P591" i="10"/>
  <c r="P592" i="10"/>
  <c r="P593" i="10"/>
  <c r="P594" i="10"/>
  <c r="P595" i="10"/>
  <c r="P596" i="10"/>
  <c r="P597" i="10"/>
  <c r="P598" i="10"/>
  <c r="P599" i="10"/>
  <c r="P600" i="10"/>
  <c r="P601" i="10"/>
  <c r="P602" i="10"/>
  <c r="P603" i="10"/>
  <c r="P604" i="10"/>
  <c r="P605" i="10"/>
  <c r="P606" i="10"/>
  <c r="P607" i="10"/>
  <c r="P2" i="10"/>
  <c r="R2" i="10"/>
  <c r="O3" i="10"/>
  <c r="O4" i="10"/>
  <c r="AB4" i="10" s="1"/>
  <c r="O5" i="10"/>
  <c r="AB5" i="10" s="1"/>
  <c r="O6" i="10"/>
  <c r="O7" i="10"/>
  <c r="O8" i="10"/>
  <c r="O9" i="10"/>
  <c r="AB9" i="10" s="1"/>
  <c r="O10" i="10"/>
  <c r="O11" i="10"/>
  <c r="O12" i="10"/>
  <c r="O13" i="10"/>
  <c r="AB13" i="10" s="1"/>
  <c r="O14" i="10"/>
  <c r="O15" i="10"/>
  <c r="O16" i="10"/>
  <c r="AB16" i="10" s="1"/>
  <c r="O17" i="10"/>
  <c r="AB17" i="10" s="1"/>
  <c r="O18" i="10"/>
  <c r="O19" i="10"/>
  <c r="O20" i="10"/>
  <c r="AB20" i="10" s="1"/>
  <c r="O21" i="10"/>
  <c r="AB21" i="10" s="1"/>
  <c r="O22" i="10"/>
  <c r="O23" i="10"/>
  <c r="O24" i="10"/>
  <c r="AB24" i="10" s="1"/>
  <c r="O25" i="10"/>
  <c r="AB25" i="10" s="1"/>
  <c r="O26" i="10"/>
  <c r="O27" i="10"/>
  <c r="O28" i="10"/>
  <c r="AB28" i="10" s="1"/>
  <c r="O29" i="10"/>
  <c r="AB29" i="10" s="1"/>
  <c r="O30" i="10"/>
  <c r="O31" i="10"/>
  <c r="O32" i="10"/>
  <c r="AB32" i="10" s="1"/>
  <c r="O33" i="10"/>
  <c r="AB33" i="10" s="1"/>
  <c r="O34" i="10"/>
  <c r="O35" i="10"/>
  <c r="O36" i="10"/>
  <c r="AB36" i="10" s="1"/>
  <c r="O38" i="10"/>
  <c r="O39" i="10"/>
  <c r="O40" i="10"/>
  <c r="O41" i="10"/>
  <c r="AB41" i="10" s="1"/>
  <c r="O42" i="10"/>
  <c r="O43" i="10"/>
  <c r="O44" i="10"/>
  <c r="O45" i="10"/>
  <c r="AB45" i="10" s="1"/>
  <c r="O46" i="10"/>
  <c r="O47" i="10"/>
  <c r="O48" i="10"/>
  <c r="O49" i="10"/>
  <c r="AB49" i="10" s="1"/>
  <c r="O50" i="10"/>
  <c r="O51" i="10"/>
  <c r="O52" i="10"/>
  <c r="O53" i="10"/>
  <c r="AB53" i="10" s="1"/>
  <c r="O54" i="10"/>
  <c r="O55" i="10"/>
  <c r="O56" i="10"/>
  <c r="O57" i="10"/>
  <c r="AB57" i="10" s="1"/>
  <c r="O58" i="10"/>
  <c r="O59" i="10"/>
  <c r="O60" i="10"/>
  <c r="O61" i="10"/>
  <c r="AB61" i="10" s="1"/>
  <c r="O62" i="10"/>
  <c r="O63" i="10"/>
  <c r="O64" i="10"/>
  <c r="O65" i="10"/>
  <c r="AB65" i="10" s="1"/>
  <c r="O66" i="10"/>
  <c r="O67" i="10"/>
  <c r="O68" i="10"/>
  <c r="O69" i="10"/>
  <c r="AB69" i="10" s="1"/>
  <c r="O70" i="10"/>
  <c r="O71" i="10"/>
  <c r="O72" i="10"/>
  <c r="O73" i="10"/>
  <c r="AB73" i="10" s="1"/>
  <c r="O74" i="10"/>
  <c r="O75" i="10"/>
  <c r="O76" i="10"/>
  <c r="O77" i="10"/>
  <c r="AB77" i="10" s="1"/>
  <c r="O78" i="10"/>
  <c r="O79" i="10"/>
  <c r="O80" i="10"/>
  <c r="O81" i="10"/>
  <c r="AB81" i="10" s="1"/>
  <c r="O82" i="10"/>
  <c r="O83" i="10"/>
  <c r="O84" i="10"/>
  <c r="O85" i="10"/>
  <c r="AB85" i="10" s="1"/>
  <c r="O86" i="10"/>
  <c r="O87" i="10"/>
  <c r="O88" i="10"/>
  <c r="O89" i="10"/>
  <c r="AB89" i="10" s="1"/>
  <c r="O90" i="10"/>
  <c r="O91" i="10"/>
  <c r="O92" i="10"/>
  <c r="O93" i="10"/>
  <c r="AB93" i="10" s="1"/>
  <c r="O94" i="10"/>
  <c r="O95" i="10"/>
  <c r="O96" i="10"/>
  <c r="O97" i="10"/>
  <c r="AB97" i="10" s="1"/>
  <c r="O98" i="10"/>
  <c r="O99" i="10"/>
  <c r="O100" i="10"/>
  <c r="O101" i="10"/>
  <c r="AB101" i="10" s="1"/>
  <c r="O102" i="10"/>
  <c r="O103" i="10"/>
  <c r="O104" i="10"/>
  <c r="O105" i="10"/>
  <c r="AB105" i="10" s="1"/>
  <c r="O106" i="10"/>
  <c r="O107" i="10"/>
  <c r="O108" i="10"/>
  <c r="O109" i="10"/>
  <c r="AB109" i="10" s="1"/>
  <c r="O110" i="10"/>
  <c r="O111" i="10"/>
  <c r="O112" i="10"/>
  <c r="O113" i="10"/>
  <c r="AB113" i="10" s="1"/>
  <c r="O114" i="10"/>
  <c r="O115" i="10"/>
  <c r="O116" i="10"/>
  <c r="O117" i="10"/>
  <c r="AB117" i="10" s="1"/>
  <c r="O118" i="10"/>
  <c r="O119" i="10"/>
  <c r="O120" i="10"/>
  <c r="O121" i="10"/>
  <c r="AB121" i="10" s="1"/>
  <c r="O122" i="10"/>
  <c r="O123" i="10"/>
  <c r="O124" i="10"/>
  <c r="O125" i="10"/>
  <c r="AB125" i="10" s="1"/>
  <c r="O126" i="10"/>
  <c r="O127" i="10"/>
  <c r="O128" i="10"/>
  <c r="O129" i="10"/>
  <c r="AB129" i="10" s="1"/>
  <c r="O130" i="10"/>
  <c r="O131" i="10"/>
  <c r="O132" i="10"/>
  <c r="O133" i="10"/>
  <c r="AB133" i="10" s="1"/>
  <c r="O134" i="10"/>
  <c r="O135" i="10"/>
  <c r="O136" i="10"/>
  <c r="O137" i="10"/>
  <c r="AB137" i="10" s="1"/>
  <c r="O138" i="10"/>
  <c r="O139" i="10"/>
  <c r="O140" i="10"/>
  <c r="O141" i="10"/>
  <c r="AB141" i="10" s="1"/>
  <c r="O142" i="10"/>
  <c r="O143" i="10"/>
  <c r="O144" i="10"/>
  <c r="O145" i="10"/>
  <c r="AB145" i="10" s="1"/>
  <c r="O146" i="10"/>
  <c r="O147" i="10"/>
  <c r="O148" i="10"/>
  <c r="O149" i="10"/>
  <c r="AB149" i="10" s="1"/>
  <c r="O150" i="10"/>
  <c r="O151" i="10"/>
  <c r="O152" i="10"/>
  <c r="O153" i="10"/>
  <c r="AB153" i="10" s="1"/>
  <c r="O154" i="10"/>
  <c r="O155" i="10"/>
  <c r="O156" i="10"/>
  <c r="O157" i="10"/>
  <c r="AB157" i="10" s="1"/>
  <c r="O158" i="10"/>
  <c r="O159" i="10"/>
  <c r="O160" i="10"/>
  <c r="O161" i="10"/>
  <c r="AB161" i="10" s="1"/>
  <c r="O162" i="10"/>
  <c r="O163" i="10"/>
  <c r="O164" i="10"/>
  <c r="O165" i="10"/>
  <c r="AB165" i="10" s="1"/>
  <c r="O166" i="10"/>
  <c r="O167" i="10"/>
  <c r="O168" i="10"/>
  <c r="O169" i="10"/>
  <c r="AB169" i="10" s="1"/>
  <c r="O170" i="10"/>
  <c r="O171" i="10"/>
  <c r="O172" i="10"/>
  <c r="O173" i="10"/>
  <c r="AB173" i="10" s="1"/>
  <c r="O174" i="10"/>
  <c r="O175" i="10"/>
  <c r="O176" i="10"/>
  <c r="O177" i="10"/>
  <c r="AB177" i="10" s="1"/>
  <c r="O178" i="10"/>
  <c r="O179" i="10"/>
  <c r="O180" i="10"/>
  <c r="O181" i="10"/>
  <c r="AB181" i="10" s="1"/>
  <c r="O182" i="10"/>
  <c r="O183" i="10"/>
  <c r="O184" i="10"/>
  <c r="O185" i="10"/>
  <c r="AB185" i="10" s="1"/>
  <c r="O186" i="10"/>
  <c r="O187" i="10"/>
  <c r="O188" i="10"/>
  <c r="O189" i="10"/>
  <c r="AB189" i="10" s="1"/>
  <c r="O190" i="10"/>
  <c r="O191" i="10"/>
  <c r="O192" i="10"/>
  <c r="O193" i="10"/>
  <c r="AB193" i="10" s="1"/>
  <c r="O194" i="10"/>
  <c r="O195" i="10"/>
  <c r="O196" i="10"/>
  <c r="O198" i="10"/>
  <c r="AB198" i="10" s="1"/>
  <c r="O199" i="10"/>
  <c r="O200" i="10"/>
  <c r="O201" i="10"/>
  <c r="AB201" i="10" s="1"/>
  <c r="O202" i="10"/>
  <c r="AB202" i="10" s="1"/>
  <c r="O203" i="10"/>
  <c r="O204" i="10"/>
  <c r="O205" i="10"/>
  <c r="AB205" i="10" s="1"/>
  <c r="O206" i="10"/>
  <c r="AB206" i="10" s="1"/>
  <c r="O207" i="10"/>
  <c r="O208" i="10"/>
  <c r="O209" i="10"/>
  <c r="AB209" i="10" s="1"/>
  <c r="O210" i="10"/>
  <c r="AB210" i="10" s="1"/>
  <c r="O211" i="10"/>
  <c r="O212" i="10"/>
  <c r="O213" i="10"/>
  <c r="AB213" i="10" s="1"/>
  <c r="O214" i="10"/>
  <c r="AB214" i="10" s="1"/>
  <c r="O215" i="10"/>
  <c r="O216" i="10"/>
  <c r="O217" i="10"/>
  <c r="AB217" i="10" s="1"/>
  <c r="O218" i="10"/>
  <c r="AB218" i="10" s="1"/>
  <c r="O219" i="10"/>
  <c r="O220" i="10"/>
  <c r="O221" i="10"/>
  <c r="AB221" i="10" s="1"/>
  <c r="O222" i="10"/>
  <c r="AB222" i="10" s="1"/>
  <c r="O223" i="10"/>
  <c r="O224" i="10"/>
  <c r="O225" i="10"/>
  <c r="AB225" i="10" s="1"/>
  <c r="O226" i="10"/>
  <c r="AB226" i="10" s="1"/>
  <c r="O227" i="10"/>
  <c r="O228" i="10"/>
  <c r="O229" i="10"/>
  <c r="AB229" i="10" s="1"/>
  <c r="O230" i="10"/>
  <c r="AB230" i="10" s="1"/>
  <c r="O231" i="10"/>
  <c r="O232" i="10"/>
  <c r="O233" i="10"/>
  <c r="AB233" i="10" s="1"/>
  <c r="O234" i="10"/>
  <c r="AB234" i="10" s="1"/>
  <c r="O235" i="10"/>
  <c r="O236" i="10"/>
  <c r="O237" i="10"/>
  <c r="AB237" i="10" s="1"/>
  <c r="O238" i="10"/>
  <c r="AB238" i="10" s="1"/>
  <c r="O239" i="10"/>
  <c r="O240" i="10"/>
  <c r="O241" i="10"/>
  <c r="AB241" i="10" s="1"/>
  <c r="O242" i="10"/>
  <c r="AB242" i="10" s="1"/>
  <c r="O243" i="10"/>
  <c r="O244" i="10"/>
  <c r="O245" i="10"/>
  <c r="AB245" i="10" s="1"/>
  <c r="O246" i="10"/>
  <c r="AB246" i="10" s="1"/>
  <c r="O247" i="10"/>
  <c r="O248" i="10"/>
  <c r="O249" i="10"/>
  <c r="AB249" i="10" s="1"/>
  <c r="O250" i="10"/>
  <c r="AB250" i="10" s="1"/>
  <c r="O251" i="10"/>
  <c r="O252" i="10"/>
  <c r="O253" i="10"/>
  <c r="AB253" i="10" s="1"/>
  <c r="O254" i="10"/>
  <c r="AB254" i="10" s="1"/>
  <c r="O255" i="10"/>
  <c r="O256" i="10"/>
  <c r="O257" i="10"/>
  <c r="AB257" i="10" s="1"/>
  <c r="O258" i="10"/>
  <c r="AB258" i="10" s="1"/>
  <c r="O259" i="10"/>
  <c r="O260" i="10"/>
  <c r="O261" i="10"/>
  <c r="AB261" i="10" s="1"/>
  <c r="O262" i="10"/>
  <c r="AB262" i="10" s="1"/>
  <c r="O263" i="10"/>
  <c r="O264" i="10"/>
  <c r="O265" i="10"/>
  <c r="AB265" i="10" s="1"/>
  <c r="O266" i="10"/>
  <c r="AB266" i="10" s="1"/>
  <c r="O267" i="10"/>
  <c r="O268" i="10"/>
  <c r="O269" i="10"/>
  <c r="AB269" i="10" s="1"/>
  <c r="O270" i="10"/>
  <c r="AB270" i="10" s="1"/>
  <c r="O271" i="10"/>
  <c r="O272" i="10"/>
  <c r="O273" i="10"/>
  <c r="AB273" i="10" s="1"/>
  <c r="O274" i="10"/>
  <c r="AB274" i="10" s="1"/>
  <c r="O275" i="10"/>
  <c r="O276" i="10"/>
  <c r="O277" i="10"/>
  <c r="AB277" i="10" s="1"/>
  <c r="O279" i="10"/>
  <c r="O280" i="10"/>
  <c r="O281" i="10"/>
  <c r="AB281" i="10" s="1"/>
  <c r="O282" i="10"/>
  <c r="AB282" i="10" s="1"/>
  <c r="O283" i="10"/>
  <c r="O284" i="10"/>
  <c r="O285" i="10"/>
  <c r="AB285" i="10" s="1"/>
  <c r="O286" i="10"/>
  <c r="AB286" i="10" s="1"/>
  <c r="O287" i="10"/>
  <c r="O288" i="10"/>
  <c r="AB288" i="10" s="1"/>
  <c r="O289" i="10"/>
  <c r="O290" i="10"/>
  <c r="AB290" i="10" s="1"/>
  <c r="O291" i="10"/>
  <c r="AB291" i="10" s="1"/>
  <c r="O292" i="10"/>
  <c r="O293" i="10"/>
  <c r="O294" i="10"/>
  <c r="AB294" i="10" s="1"/>
  <c r="O295" i="10"/>
  <c r="AB295" i="10" s="1"/>
  <c r="O296" i="10"/>
  <c r="O297" i="10"/>
  <c r="O298" i="10"/>
  <c r="AB298" i="10" s="1"/>
  <c r="O299" i="10"/>
  <c r="AB299" i="10" s="1"/>
  <c r="O300" i="10"/>
  <c r="O301" i="10"/>
  <c r="O302" i="10"/>
  <c r="AB302" i="10" s="1"/>
  <c r="O303" i="10"/>
  <c r="AB303" i="10" s="1"/>
  <c r="O304" i="10"/>
  <c r="O305" i="10"/>
  <c r="O306" i="10"/>
  <c r="AB306" i="10" s="1"/>
  <c r="O307" i="10"/>
  <c r="AB307" i="10" s="1"/>
  <c r="O308" i="10"/>
  <c r="O309" i="10"/>
  <c r="O310" i="10"/>
  <c r="AB310" i="10" s="1"/>
  <c r="O311" i="10"/>
  <c r="AB311" i="10" s="1"/>
  <c r="O312" i="10"/>
  <c r="O313" i="10"/>
  <c r="O314" i="10"/>
  <c r="AB314" i="10" s="1"/>
  <c r="O315" i="10"/>
  <c r="AB315" i="10" s="1"/>
  <c r="O316" i="10"/>
  <c r="O317" i="10"/>
  <c r="O318" i="10"/>
  <c r="O319" i="10"/>
  <c r="AB319" i="10" s="1"/>
  <c r="O320" i="10"/>
  <c r="O321" i="10"/>
  <c r="O322" i="10"/>
  <c r="O323" i="10"/>
  <c r="AB323" i="10" s="1"/>
  <c r="O324" i="10"/>
  <c r="O325" i="10"/>
  <c r="O326" i="10"/>
  <c r="O327" i="10"/>
  <c r="AB327" i="10" s="1"/>
  <c r="O328" i="10"/>
  <c r="O329" i="10"/>
  <c r="O330" i="10"/>
  <c r="O331" i="10"/>
  <c r="AB331" i="10" s="1"/>
  <c r="O332" i="10"/>
  <c r="O333" i="10"/>
  <c r="AB333" i="10" s="1"/>
  <c r="O334" i="10"/>
  <c r="O335" i="10"/>
  <c r="O336" i="10"/>
  <c r="O337" i="10"/>
  <c r="AB337" i="10" s="1"/>
  <c r="O338" i="10"/>
  <c r="O339" i="10"/>
  <c r="O340" i="10"/>
  <c r="O341" i="10"/>
  <c r="AB341" i="10" s="1"/>
  <c r="O342" i="10"/>
  <c r="O343" i="10"/>
  <c r="O344" i="10"/>
  <c r="O345" i="10"/>
  <c r="AB345" i="10" s="1"/>
  <c r="O346" i="10"/>
  <c r="O347" i="10"/>
  <c r="O348" i="10"/>
  <c r="O349" i="10"/>
  <c r="AB349" i="10" s="1"/>
  <c r="O350" i="10"/>
  <c r="O351" i="10"/>
  <c r="O352" i="10"/>
  <c r="O353" i="10"/>
  <c r="AB353" i="10" s="1"/>
  <c r="O354" i="10"/>
  <c r="O355" i="10"/>
  <c r="O356" i="10"/>
  <c r="O357" i="10"/>
  <c r="AB357" i="10" s="1"/>
  <c r="O358" i="10"/>
  <c r="O359" i="10"/>
  <c r="O360" i="10"/>
  <c r="O361" i="10"/>
  <c r="AB361" i="10" s="1"/>
  <c r="O362" i="10"/>
  <c r="O363" i="10"/>
  <c r="O364" i="10"/>
  <c r="O365" i="10"/>
  <c r="AB365" i="10" s="1"/>
  <c r="O366" i="10"/>
  <c r="O367" i="10"/>
  <c r="O368" i="10"/>
  <c r="O369" i="10"/>
  <c r="AB369" i="10" s="1"/>
  <c r="O370" i="10"/>
  <c r="O371" i="10"/>
  <c r="O372" i="10"/>
  <c r="O373" i="10"/>
  <c r="AB373" i="10" s="1"/>
  <c r="O374" i="10"/>
  <c r="O375" i="10"/>
  <c r="O376" i="10"/>
  <c r="O377" i="10"/>
  <c r="AB377" i="10" s="1"/>
  <c r="O378" i="10"/>
  <c r="O379" i="10"/>
  <c r="O380" i="10"/>
  <c r="O381" i="10"/>
  <c r="AB381" i="10" s="1"/>
  <c r="O382" i="10"/>
  <c r="O383" i="10"/>
  <c r="O384" i="10"/>
  <c r="O385" i="10"/>
  <c r="AB385" i="10" s="1"/>
  <c r="O386" i="10"/>
  <c r="O387" i="10"/>
  <c r="O388" i="10"/>
  <c r="O389" i="10"/>
  <c r="AB389" i="10" s="1"/>
  <c r="O390" i="10"/>
  <c r="O391" i="10"/>
  <c r="O392" i="10"/>
  <c r="O393" i="10"/>
  <c r="AB393" i="10" s="1"/>
  <c r="O394" i="10"/>
  <c r="O395" i="10"/>
  <c r="O396" i="10"/>
  <c r="O397" i="10"/>
  <c r="AB397" i="10" s="1"/>
  <c r="O398" i="10"/>
  <c r="O399" i="10"/>
  <c r="O400" i="10"/>
  <c r="O401" i="10"/>
  <c r="AB401" i="10" s="1"/>
  <c r="O402" i="10"/>
  <c r="O403" i="10"/>
  <c r="O404" i="10"/>
  <c r="O405" i="10"/>
  <c r="AB405" i="10" s="1"/>
  <c r="O406" i="10"/>
  <c r="O407" i="10"/>
  <c r="O408" i="10"/>
  <c r="O409" i="10"/>
  <c r="AB409" i="10" s="1"/>
  <c r="O410" i="10"/>
  <c r="O411" i="10"/>
  <c r="O412" i="10"/>
  <c r="O413" i="10"/>
  <c r="AB413" i="10" s="1"/>
  <c r="O414" i="10"/>
  <c r="O415" i="10"/>
  <c r="O416" i="10"/>
  <c r="O417" i="10"/>
  <c r="AB417" i="10" s="1"/>
  <c r="O418" i="10"/>
  <c r="O419" i="10"/>
  <c r="O420" i="10"/>
  <c r="O421" i="10"/>
  <c r="AB421" i="10" s="1"/>
  <c r="O422" i="10"/>
  <c r="O423" i="10"/>
  <c r="O424" i="10"/>
  <c r="O425" i="10"/>
  <c r="AB425" i="10" s="1"/>
  <c r="O426" i="10"/>
  <c r="O427" i="10"/>
  <c r="O428" i="10"/>
  <c r="O429" i="10"/>
  <c r="AB429" i="10" s="1"/>
  <c r="O430" i="10"/>
  <c r="O431" i="10"/>
  <c r="O432" i="10"/>
  <c r="O433" i="10"/>
  <c r="AB433" i="10" s="1"/>
  <c r="O434" i="10"/>
  <c r="O435" i="10"/>
  <c r="O436" i="10"/>
  <c r="O437" i="10"/>
  <c r="AB437" i="10" s="1"/>
  <c r="O438" i="10"/>
  <c r="O439" i="10"/>
  <c r="O440" i="10"/>
  <c r="O441" i="10"/>
  <c r="AB441" i="10" s="1"/>
  <c r="O442" i="10"/>
  <c r="O443" i="10"/>
  <c r="O444" i="10"/>
  <c r="O445" i="10"/>
  <c r="AB445" i="10" s="1"/>
  <c r="O446" i="10"/>
  <c r="O447" i="10"/>
  <c r="O448" i="10"/>
  <c r="O449" i="10"/>
  <c r="AB449" i="10" s="1"/>
  <c r="O450" i="10"/>
  <c r="O451" i="10"/>
  <c r="O452" i="10"/>
  <c r="O453" i="10"/>
  <c r="AB453" i="10" s="1"/>
  <c r="O454" i="10"/>
  <c r="O455" i="10"/>
  <c r="O456" i="10"/>
  <c r="O457" i="10"/>
  <c r="AB457" i="10" s="1"/>
  <c r="O458" i="10"/>
  <c r="O459" i="10"/>
  <c r="O460" i="10"/>
  <c r="O461" i="10"/>
  <c r="AB461" i="10" s="1"/>
  <c r="O462" i="10"/>
  <c r="O463" i="10"/>
  <c r="O464" i="10"/>
  <c r="O465" i="10"/>
  <c r="AB465" i="10" s="1"/>
  <c r="O466" i="10"/>
  <c r="O467" i="10"/>
  <c r="O468" i="10"/>
  <c r="O469" i="10"/>
  <c r="AB469" i="10" s="1"/>
  <c r="O470" i="10"/>
  <c r="O471" i="10"/>
  <c r="O472" i="10"/>
  <c r="O473" i="10"/>
  <c r="AB473" i="10" s="1"/>
  <c r="O474" i="10"/>
  <c r="O475" i="10"/>
  <c r="O476" i="10"/>
  <c r="O477" i="10"/>
  <c r="AB477" i="10" s="1"/>
  <c r="O478" i="10"/>
  <c r="O479" i="10"/>
  <c r="O480" i="10"/>
  <c r="O481" i="10"/>
  <c r="AB481" i="10" s="1"/>
  <c r="O482" i="10"/>
  <c r="O483" i="10"/>
  <c r="O484" i="10"/>
  <c r="O485" i="10"/>
  <c r="AB485" i="10" s="1"/>
  <c r="O486" i="10"/>
  <c r="O487" i="10"/>
  <c r="O488" i="10"/>
  <c r="O489" i="10"/>
  <c r="AB489" i="10" s="1"/>
  <c r="O490" i="10"/>
  <c r="O491" i="10"/>
  <c r="O492" i="10"/>
  <c r="O493" i="10"/>
  <c r="AB493" i="10" s="1"/>
  <c r="O494" i="10"/>
  <c r="O495" i="10"/>
  <c r="O496" i="10"/>
  <c r="O497" i="10"/>
  <c r="AB497" i="10" s="1"/>
  <c r="O498" i="10"/>
  <c r="O499" i="10"/>
  <c r="O500" i="10"/>
  <c r="O501" i="10"/>
  <c r="AB501" i="10" s="1"/>
  <c r="O502" i="10"/>
  <c r="O503" i="10"/>
  <c r="O504" i="10"/>
  <c r="O505" i="10"/>
  <c r="AB505" i="10" s="1"/>
  <c r="O506" i="10"/>
  <c r="O507" i="10"/>
  <c r="O508" i="10"/>
  <c r="O509" i="10"/>
  <c r="AB509" i="10" s="1"/>
  <c r="O510" i="10"/>
  <c r="O511" i="10"/>
  <c r="O512" i="10"/>
  <c r="O513" i="10"/>
  <c r="AB513" i="10" s="1"/>
  <c r="O514" i="10"/>
  <c r="O515" i="10"/>
  <c r="O516" i="10"/>
  <c r="O517" i="10"/>
  <c r="AB517" i="10" s="1"/>
  <c r="O518" i="10"/>
  <c r="O519" i="10"/>
  <c r="O520" i="10"/>
  <c r="O521" i="10"/>
  <c r="AB521" i="10" s="1"/>
  <c r="O522" i="10"/>
  <c r="O523" i="10"/>
  <c r="O524" i="10"/>
  <c r="O525" i="10"/>
  <c r="AB525" i="10" s="1"/>
  <c r="O526" i="10"/>
  <c r="O527" i="10"/>
  <c r="O528" i="10"/>
  <c r="O529" i="10"/>
  <c r="AB529" i="10" s="1"/>
  <c r="O530" i="10"/>
  <c r="O531" i="10"/>
  <c r="O532" i="10"/>
  <c r="O533" i="10"/>
  <c r="O534" i="10"/>
  <c r="O535" i="10"/>
  <c r="O536" i="10"/>
  <c r="O537" i="10"/>
  <c r="O538" i="10"/>
  <c r="O539" i="10"/>
  <c r="O540" i="10"/>
  <c r="O541" i="10"/>
  <c r="O542" i="10"/>
  <c r="O543" i="10"/>
  <c r="O544" i="10"/>
  <c r="O545" i="10"/>
  <c r="O546" i="10"/>
  <c r="O547" i="10"/>
  <c r="O548" i="10"/>
  <c r="O549" i="10"/>
  <c r="O550" i="10"/>
  <c r="O551" i="10"/>
  <c r="O552" i="10"/>
  <c r="O553" i="10"/>
  <c r="O554" i="10"/>
  <c r="O555" i="10"/>
  <c r="O556" i="10"/>
  <c r="O557" i="10"/>
  <c r="O558" i="10"/>
  <c r="O559" i="10"/>
  <c r="O560" i="10"/>
  <c r="O561" i="10"/>
  <c r="O562" i="10"/>
  <c r="O563" i="10"/>
  <c r="O564" i="10"/>
  <c r="O565" i="10"/>
  <c r="O566" i="10"/>
  <c r="O567" i="10"/>
  <c r="O568" i="10"/>
  <c r="O569" i="10"/>
  <c r="O570" i="10"/>
  <c r="O571" i="10"/>
  <c r="O572" i="10"/>
  <c r="O573" i="10"/>
  <c r="O574" i="10"/>
  <c r="O575" i="10"/>
  <c r="O576" i="10"/>
  <c r="O577" i="10"/>
  <c r="O578" i="10"/>
  <c r="O579" i="10"/>
  <c r="O580" i="10"/>
  <c r="O581" i="10"/>
  <c r="O582" i="10"/>
  <c r="O583" i="10"/>
  <c r="O584" i="10"/>
  <c r="O585" i="10"/>
  <c r="O586" i="10"/>
  <c r="O587" i="10"/>
  <c r="O588" i="10"/>
  <c r="O589" i="10"/>
  <c r="O590" i="10"/>
  <c r="O591" i="10"/>
  <c r="O592" i="10"/>
  <c r="O593" i="10"/>
  <c r="O594" i="10"/>
  <c r="O595" i="10"/>
  <c r="O596" i="10"/>
  <c r="O597" i="10"/>
  <c r="O598" i="10"/>
  <c r="O599" i="10"/>
  <c r="O600" i="10"/>
  <c r="O601" i="10"/>
  <c r="O602" i="10"/>
  <c r="O603" i="10"/>
  <c r="O604" i="10"/>
  <c r="O605" i="10"/>
  <c r="O606" i="10"/>
  <c r="O607" i="10"/>
  <c r="O2" i="10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9" i="10"/>
  <c r="N280" i="10"/>
  <c r="N281" i="10"/>
  <c r="N282" i="10"/>
  <c r="N283" i="10"/>
  <c r="N284" i="10"/>
  <c r="N285" i="10"/>
  <c r="N286" i="10"/>
  <c r="N287" i="10"/>
  <c r="N288" i="10"/>
  <c r="N289" i="10"/>
  <c r="N290" i="10"/>
  <c r="N291" i="10"/>
  <c r="N292" i="10"/>
  <c r="N293" i="10"/>
  <c r="N294" i="10"/>
  <c r="N295" i="10"/>
  <c r="N296" i="10"/>
  <c r="N297" i="10"/>
  <c r="N298" i="10"/>
  <c r="N299" i="10"/>
  <c r="N300" i="10"/>
  <c r="N301" i="10"/>
  <c r="N302" i="10"/>
  <c r="N303" i="10"/>
  <c r="N304" i="10"/>
  <c r="N305" i="10"/>
  <c r="N306" i="10"/>
  <c r="N307" i="10"/>
  <c r="N308" i="10"/>
  <c r="N309" i="10"/>
  <c r="N310" i="10"/>
  <c r="N311" i="10"/>
  <c r="N312" i="10"/>
  <c r="N313" i="10"/>
  <c r="N314" i="10"/>
  <c r="N315" i="10"/>
  <c r="N316" i="10"/>
  <c r="N317" i="10"/>
  <c r="N318" i="10"/>
  <c r="N319" i="10"/>
  <c r="N320" i="10"/>
  <c r="N321" i="10"/>
  <c r="N322" i="10"/>
  <c r="N323" i="10"/>
  <c r="N324" i="10"/>
  <c r="N325" i="10"/>
  <c r="N326" i="10"/>
  <c r="N327" i="10"/>
  <c r="N328" i="10"/>
  <c r="N329" i="10"/>
  <c r="N330" i="10"/>
  <c r="N331" i="10"/>
  <c r="N332" i="10"/>
  <c r="N333" i="10"/>
  <c r="N334" i="10"/>
  <c r="N335" i="10"/>
  <c r="N336" i="10"/>
  <c r="N337" i="10"/>
  <c r="N338" i="10"/>
  <c r="N339" i="10"/>
  <c r="N340" i="10"/>
  <c r="N341" i="10"/>
  <c r="N342" i="10"/>
  <c r="N343" i="10"/>
  <c r="N344" i="10"/>
  <c r="N345" i="10"/>
  <c r="N346" i="10"/>
  <c r="N347" i="10"/>
  <c r="N348" i="10"/>
  <c r="N349" i="10"/>
  <c r="N350" i="10"/>
  <c r="N351" i="10"/>
  <c r="N352" i="10"/>
  <c r="N353" i="10"/>
  <c r="N354" i="10"/>
  <c r="N355" i="10"/>
  <c r="N356" i="10"/>
  <c r="N357" i="10"/>
  <c r="N358" i="10"/>
  <c r="N359" i="10"/>
  <c r="N360" i="10"/>
  <c r="N361" i="10"/>
  <c r="N362" i="10"/>
  <c r="N363" i="10"/>
  <c r="N364" i="10"/>
  <c r="N365" i="10"/>
  <c r="N366" i="10"/>
  <c r="N367" i="10"/>
  <c r="N368" i="10"/>
  <c r="N369" i="10"/>
  <c r="N370" i="10"/>
  <c r="N371" i="10"/>
  <c r="N372" i="10"/>
  <c r="N373" i="10"/>
  <c r="N374" i="10"/>
  <c r="N375" i="10"/>
  <c r="N376" i="10"/>
  <c r="N377" i="10"/>
  <c r="N378" i="10"/>
  <c r="N379" i="10"/>
  <c r="N380" i="10"/>
  <c r="N381" i="10"/>
  <c r="N382" i="10"/>
  <c r="N383" i="10"/>
  <c r="N384" i="10"/>
  <c r="N385" i="10"/>
  <c r="N386" i="10"/>
  <c r="N387" i="10"/>
  <c r="N388" i="10"/>
  <c r="N389" i="10"/>
  <c r="N390" i="10"/>
  <c r="N391" i="10"/>
  <c r="N392" i="10"/>
  <c r="N393" i="10"/>
  <c r="N394" i="10"/>
  <c r="N395" i="10"/>
  <c r="N396" i="10"/>
  <c r="N397" i="10"/>
  <c r="N398" i="10"/>
  <c r="N399" i="10"/>
  <c r="N400" i="10"/>
  <c r="N401" i="10"/>
  <c r="N402" i="10"/>
  <c r="N403" i="10"/>
  <c r="N404" i="10"/>
  <c r="N405" i="10"/>
  <c r="N406" i="10"/>
  <c r="N407" i="10"/>
  <c r="N408" i="10"/>
  <c r="N409" i="10"/>
  <c r="N410" i="10"/>
  <c r="N411" i="10"/>
  <c r="N412" i="10"/>
  <c r="N413" i="10"/>
  <c r="N414" i="10"/>
  <c r="N415" i="10"/>
  <c r="N416" i="10"/>
  <c r="N417" i="10"/>
  <c r="N418" i="10"/>
  <c r="N419" i="10"/>
  <c r="N420" i="10"/>
  <c r="N421" i="10"/>
  <c r="N422" i="10"/>
  <c r="N423" i="10"/>
  <c r="N424" i="10"/>
  <c r="N425" i="10"/>
  <c r="N426" i="10"/>
  <c r="N427" i="10"/>
  <c r="N428" i="10"/>
  <c r="N429" i="10"/>
  <c r="N430" i="10"/>
  <c r="N431" i="10"/>
  <c r="N432" i="10"/>
  <c r="N433" i="10"/>
  <c r="N434" i="10"/>
  <c r="N435" i="10"/>
  <c r="N436" i="10"/>
  <c r="N437" i="10"/>
  <c r="N438" i="10"/>
  <c r="N439" i="10"/>
  <c r="N440" i="10"/>
  <c r="N441" i="10"/>
  <c r="N442" i="10"/>
  <c r="N443" i="10"/>
  <c r="N444" i="10"/>
  <c r="N445" i="10"/>
  <c r="N446" i="10"/>
  <c r="N447" i="10"/>
  <c r="N448" i="10"/>
  <c r="N449" i="10"/>
  <c r="N450" i="10"/>
  <c r="N451" i="10"/>
  <c r="N452" i="10"/>
  <c r="N453" i="10"/>
  <c r="N454" i="10"/>
  <c r="N455" i="10"/>
  <c r="N456" i="10"/>
  <c r="N457" i="10"/>
  <c r="N458" i="10"/>
  <c r="N459" i="10"/>
  <c r="N460" i="10"/>
  <c r="N461" i="10"/>
  <c r="N462" i="10"/>
  <c r="N463" i="10"/>
  <c r="N464" i="10"/>
  <c r="N465" i="10"/>
  <c r="N466" i="10"/>
  <c r="N467" i="10"/>
  <c r="N468" i="10"/>
  <c r="N469" i="10"/>
  <c r="N470" i="10"/>
  <c r="N471" i="10"/>
  <c r="N472" i="10"/>
  <c r="N473" i="10"/>
  <c r="N474" i="10"/>
  <c r="N475" i="10"/>
  <c r="N476" i="10"/>
  <c r="N477" i="10"/>
  <c r="N478" i="10"/>
  <c r="N479" i="10"/>
  <c r="N480" i="10"/>
  <c r="N481" i="10"/>
  <c r="N482" i="10"/>
  <c r="N483" i="10"/>
  <c r="N484" i="10"/>
  <c r="N485" i="10"/>
  <c r="N486" i="10"/>
  <c r="N487" i="10"/>
  <c r="N488" i="10"/>
  <c r="N489" i="10"/>
  <c r="N490" i="10"/>
  <c r="N491" i="10"/>
  <c r="N492" i="10"/>
  <c r="N493" i="10"/>
  <c r="N494" i="10"/>
  <c r="N495" i="10"/>
  <c r="N496" i="10"/>
  <c r="N497" i="10"/>
  <c r="N498" i="10"/>
  <c r="N499" i="10"/>
  <c r="N500" i="10"/>
  <c r="N501" i="10"/>
  <c r="N502" i="10"/>
  <c r="N503" i="10"/>
  <c r="N504" i="10"/>
  <c r="N505" i="10"/>
  <c r="N506" i="10"/>
  <c r="N507" i="10"/>
  <c r="N508" i="10"/>
  <c r="N509" i="10"/>
  <c r="N510" i="10"/>
  <c r="N511" i="10"/>
  <c r="N512" i="10"/>
  <c r="N513" i="10"/>
  <c r="N514" i="10"/>
  <c r="N515" i="10"/>
  <c r="N516" i="10"/>
  <c r="N517" i="10"/>
  <c r="N518" i="10"/>
  <c r="N519" i="10"/>
  <c r="N520" i="10"/>
  <c r="N521" i="10"/>
  <c r="N522" i="10"/>
  <c r="N523" i="10"/>
  <c r="N524" i="10"/>
  <c r="N525" i="10"/>
  <c r="N526" i="10"/>
  <c r="N527" i="10"/>
  <c r="N528" i="10"/>
  <c r="N529" i="10"/>
  <c r="N530" i="10"/>
  <c r="N531" i="10"/>
  <c r="N532" i="10"/>
  <c r="N533" i="10"/>
  <c r="N534" i="10"/>
  <c r="N535" i="10"/>
  <c r="N536" i="10"/>
  <c r="N537" i="10"/>
  <c r="N538" i="10"/>
  <c r="N539" i="10"/>
  <c r="N540" i="10"/>
  <c r="N541" i="10"/>
  <c r="N542" i="10"/>
  <c r="N543" i="10"/>
  <c r="N544" i="10"/>
  <c r="N545" i="10"/>
  <c r="N546" i="10"/>
  <c r="N547" i="10"/>
  <c r="N548" i="10"/>
  <c r="N549" i="10"/>
  <c r="N550" i="10"/>
  <c r="N551" i="10"/>
  <c r="N552" i="10"/>
  <c r="N553" i="10"/>
  <c r="N554" i="10"/>
  <c r="N555" i="10"/>
  <c r="N556" i="10"/>
  <c r="N557" i="10"/>
  <c r="N558" i="10"/>
  <c r="N559" i="10"/>
  <c r="N560" i="10"/>
  <c r="N561" i="10"/>
  <c r="N562" i="10"/>
  <c r="N563" i="10"/>
  <c r="N564" i="10"/>
  <c r="N565" i="10"/>
  <c r="N566" i="10"/>
  <c r="N567" i="10"/>
  <c r="N568" i="10"/>
  <c r="N569" i="10"/>
  <c r="N570" i="10"/>
  <c r="N571" i="10"/>
  <c r="N572" i="10"/>
  <c r="N573" i="10"/>
  <c r="N574" i="10"/>
  <c r="N575" i="10"/>
  <c r="N576" i="10"/>
  <c r="N577" i="10"/>
  <c r="N578" i="10"/>
  <c r="N579" i="10"/>
  <c r="N580" i="10"/>
  <c r="N581" i="10"/>
  <c r="N582" i="10"/>
  <c r="N583" i="10"/>
  <c r="N584" i="10"/>
  <c r="N585" i="10"/>
  <c r="N586" i="10"/>
  <c r="N587" i="10"/>
  <c r="N588" i="10"/>
  <c r="N589" i="10"/>
  <c r="N590" i="10"/>
  <c r="N591" i="10"/>
  <c r="N592" i="10"/>
  <c r="N593" i="10"/>
  <c r="N594" i="10"/>
  <c r="N595" i="10"/>
  <c r="N596" i="10"/>
  <c r="N597" i="10"/>
  <c r="N598" i="10"/>
  <c r="N599" i="10"/>
  <c r="N600" i="10"/>
  <c r="N601" i="10"/>
  <c r="N602" i="10"/>
  <c r="N603" i="10"/>
  <c r="N604" i="10"/>
  <c r="N605" i="10"/>
  <c r="N606" i="10"/>
  <c r="N607" i="10"/>
  <c r="N2" i="10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M186" i="10"/>
  <c r="M187" i="10"/>
  <c r="M188" i="10"/>
  <c r="M189" i="10"/>
  <c r="M190" i="10"/>
  <c r="M191" i="10"/>
  <c r="M192" i="10"/>
  <c r="M193" i="10"/>
  <c r="M194" i="10"/>
  <c r="M195" i="10"/>
  <c r="M196" i="10"/>
  <c r="M198" i="10"/>
  <c r="M199" i="10"/>
  <c r="M200" i="10"/>
  <c r="M201" i="10"/>
  <c r="M202" i="10"/>
  <c r="M203" i="10"/>
  <c r="M204" i="10"/>
  <c r="M205" i="10"/>
  <c r="M206" i="10"/>
  <c r="M207" i="10"/>
  <c r="M208" i="10"/>
  <c r="M209" i="10"/>
  <c r="M210" i="10"/>
  <c r="M211" i="10"/>
  <c r="M212" i="10"/>
  <c r="M213" i="10"/>
  <c r="M214" i="10"/>
  <c r="M215" i="10"/>
  <c r="M216" i="10"/>
  <c r="M217" i="10"/>
  <c r="M218" i="10"/>
  <c r="M219" i="10"/>
  <c r="M220" i="10"/>
  <c r="M221" i="10"/>
  <c r="M222" i="10"/>
  <c r="M223" i="10"/>
  <c r="M224" i="10"/>
  <c r="M225" i="10"/>
  <c r="M226" i="10"/>
  <c r="M227" i="10"/>
  <c r="M228" i="10"/>
  <c r="M229" i="10"/>
  <c r="M230" i="10"/>
  <c r="M231" i="10"/>
  <c r="M232" i="10"/>
  <c r="M233" i="10"/>
  <c r="M234" i="10"/>
  <c r="M235" i="10"/>
  <c r="M236" i="10"/>
  <c r="M237" i="10"/>
  <c r="M238" i="10"/>
  <c r="M239" i="10"/>
  <c r="M240" i="10"/>
  <c r="M241" i="10"/>
  <c r="M242" i="10"/>
  <c r="M243" i="10"/>
  <c r="M244" i="10"/>
  <c r="M245" i="10"/>
  <c r="M246" i="10"/>
  <c r="M247" i="10"/>
  <c r="M248" i="10"/>
  <c r="M249" i="10"/>
  <c r="M250" i="10"/>
  <c r="M251" i="10"/>
  <c r="M252" i="10"/>
  <c r="M253" i="10"/>
  <c r="M254" i="10"/>
  <c r="M255" i="10"/>
  <c r="M256" i="10"/>
  <c r="M257" i="10"/>
  <c r="M258" i="10"/>
  <c r="M259" i="10"/>
  <c r="M260" i="10"/>
  <c r="M261" i="10"/>
  <c r="M262" i="10"/>
  <c r="M263" i="10"/>
  <c r="M264" i="10"/>
  <c r="M265" i="10"/>
  <c r="M266" i="10"/>
  <c r="M267" i="10"/>
  <c r="M268" i="10"/>
  <c r="M269" i="10"/>
  <c r="M270" i="10"/>
  <c r="M271" i="10"/>
  <c r="M272" i="10"/>
  <c r="M273" i="10"/>
  <c r="M274" i="10"/>
  <c r="M275" i="10"/>
  <c r="M276" i="10"/>
  <c r="M277" i="10"/>
  <c r="M279" i="10"/>
  <c r="M280" i="10"/>
  <c r="M281" i="10"/>
  <c r="M282" i="10"/>
  <c r="M283" i="10"/>
  <c r="M284" i="10"/>
  <c r="M285" i="10"/>
  <c r="M286" i="10"/>
  <c r="M287" i="10"/>
  <c r="M288" i="10"/>
  <c r="M289" i="10"/>
  <c r="M290" i="10"/>
  <c r="M291" i="10"/>
  <c r="M292" i="10"/>
  <c r="M293" i="10"/>
  <c r="M294" i="10"/>
  <c r="M295" i="10"/>
  <c r="M296" i="10"/>
  <c r="M297" i="10"/>
  <c r="M298" i="10"/>
  <c r="M299" i="10"/>
  <c r="M300" i="10"/>
  <c r="M301" i="10"/>
  <c r="M302" i="10"/>
  <c r="M303" i="10"/>
  <c r="M304" i="10"/>
  <c r="M305" i="10"/>
  <c r="M306" i="10"/>
  <c r="M307" i="10"/>
  <c r="M308" i="10"/>
  <c r="M309" i="10"/>
  <c r="M310" i="10"/>
  <c r="M311" i="10"/>
  <c r="M312" i="10"/>
  <c r="M313" i="10"/>
  <c r="M314" i="10"/>
  <c r="M315" i="10"/>
  <c r="M316" i="10"/>
  <c r="M317" i="10"/>
  <c r="M318" i="10"/>
  <c r="M319" i="10"/>
  <c r="M320" i="10"/>
  <c r="M321" i="10"/>
  <c r="M322" i="10"/>
  <c r="M323" i="10"/>
  <c r="M324" i="10"/>
  <c r="M325" i="10"/>
  <c r="M326" i="10"/>
  <c r="M327" i="10"/>
  <c r="M328" i="10"/>
  <c r="M329" i="10"/>
  <c r="M330" i="10"/>
  <c r="M331" i="10"/>
  <c r="M332" i="10"/>
  <c r="M333" i="10"/>
  <c r="M334" i="10"/>
  <c r="M335" i="10"/>
  <c r="M336" i="10"/>
  <c r="M337" i="10"/>
  <c r="M338" i="10"/>
  <c r="M339" i="10"/>
  <c r="M340" i="10"/>
  <c r="M341" i="10"/>
  <c r="M342" i="10"/>
  <c r="M343" i="10"/>
  <c r="M344" i="10"/>
  <c r="M345" i="10"/>
  <c r="M346" i="10"/>
  <c r="M347" i="10"/>
  <c r="M348" i="10"/>
  <c r="M349" i="10"/>
  <c r="M350" i="10"/>
  <c r="M351" i="10"/>
  <c r="M352" i="10"/>
  <c r="M353" i="10"/>
  <c r="M354" i="10"/>
  <c r="M355" i="10"/>
  <c r="M356" i="10"/>
  <c r="M357" i="10"/>
  <c r="M358" i="10"/>
  <c r="M359" i="10"/>
  <c r="M360" i="10"/>
  <c r="M361" i="10"/>
  <c r="M362" i="10"/>
  <c r="M363" i="10"/>
  <c r="M364" i="10"/>
  <c r="M365" i="10"/>
  <c r="M366" i="10"/>
  <c r="M367" i="10"/>
  <c r="M368" i="10"/>
  <c r="M369" i="10"/>
  <c r="M370" i="10"/>
  <c r="M371" i="10"/>
  <c r="M372" i="10"/>
  <c r="M373" i="10"/>
  <c r="M374" i="10"/>
  <c r="M375" i="10"/>
  <c r="M376" i="10"/>
  <c r="M377" i="10"/>
  <c r="M378" i="10"/>
  <c r="M379" i="10"/>
  <c r="M380" i="10"/>
  <c r="M381" i="10"/>
  <c r="M382" i="10"/>
  <c r="M383" i="10"/>
  <c r="M384" i="10"/>
  <c r="M385" i="10"/>
  <c r="M386" i="10"/>
  <c r="M387" i="10"/>
  <c r="M388" i="10"/>
  <c r="M389" i="10"/>
  <c r="M390" i="10"/>
  <c r="M391" i="10"/>
  <c r="M392" i="10"/>
  <c r="M393" i="10"/>
  <c r="M394" i="10"/>
  <c r="M395" i="10"/>
  <c r="M396" i="10"/>
  <c r="M397" i="10"/>
  <c r="M398" i="10"/>
  <c r="M399" i="10"/>
  <c r="M400" i="10"/>
  <c r="M401" i="10"/>
  <c r="M402" i="10"/>
  <c r="M403" i="10"/>
  <c r="M404" i="10"/>
  <c r="M405" i="10"/>
  <c r="M406" i="10"/>
  <c r="M407" i="10"/>
  <c r="M408" i="10"/>
  <c r="M409" i="10"/>
  <c r="M410" i="10"/>
  <c r="M411" i="10"/>
  <c r="M412" i="10"/>
  <c r="M413" i="10"/>
  <c r="M414" i="10"/>
  <c r="M415" i="10"/>
  <c r="M416" i="10"/>
  <c r="M417" i="10"/>
  <c r="M418" i="10"/>
  <c r="M419" i="10"/>
  <c r="M420" i="10"/>
  <c r="M421" i="10"/>
  <c r="M422" i="10"/>
  <c r="M423" i="10"/>
  <c r="M424" i="10"/>
  <c r="M425" i="10"/>
  <c r="M426" i="10"/>
  <c r="M427" i="10"/>
  <c r="M428" i="10"/>
  <c r="M429" i="10"/>
  <c r="M430" i="10"/>
  <c r="M431" i="10"/>
  <c r="M432" i="10"/>
  <c r="M433" i="10"/>
  <c r="M434" i="10"/>
  <c r="M435" i="10"/>
  <c r="M436" i="10"/>
  <c r="M437" i="10"/>
  <c r="M438" i="10"/>
  <c r="M439" i="10"/>
  <c r="M440" i="10"/>
  <c r="M441" i="10"/>
  <c r="M442" i="10"/>
  <c r="M443" i="10"/>
  <c r="M444" i="10"/>
  <c r="M445" i="10"/>
  <c r="M446" i="10"/>
  <c r="M447" i="10"/>
  <c r="M448" i="10"/>
  <c r="M449" i="10"/>
  <c r="M450" i="10"/>
  <c r="M451" i="10"/>
  <c r="M452" i="10"/>
  <c r="M453" i="10"/>
  <c r="M454" i="10"/>
  <c r="M455" i="10"/>
  <c r="M456" i="10"/>
  <c r="M457" i="10"/>
  <c r="M458" i="10"/>
  <c r="M459" i="10"/>
  <c r="M460" i="10"/>
  <c r="M461" i="10"/>
  <c r="M462" i="10"/>
  <c r="M463" i="10"/>
  <c r="M464" i="10"/>
  <c r="M465" i="10"/>
  <c r="M466" i="10"/>
  <c r="M467" i="10"/>
  <c r="M468" i="10"/>
  <c r="M469" i="10"/>
  <c r="M470" i="10"/>
  <c r="M471" i="10"/>
  <c r="M472" i="10"/>
  <c r="M473" i="10"/>
  <c r="M474" i="10"/>
  <c r="M475" i="10"/>
  <c r="M476" i="10"/>
  <c r="M477" i="10"/>
  <c r="M478" i="10"/>
  <c r="M479" i="10"/>
  <c r="M480" i="10"/>
  <c r="M481" i="10"/>
  <c r="M482" i="10"/>
  <c r="M483" i="10"/>
  <c r="M484" i="10"/>
  <c r="M485" i="10"/>
  <c r="M486" i="10"/>
  <c r="M487" i="10"/>
  <c r="M488" i="10"/>
  <c r="M489" i="10"/>
  <c r="M490" i="10"/>
  <c r="M491" i="10"/>
  <c r="M492" i="10"/>
  <c r="M493" i="10"/>
  <c r="M494" i="10"/>
  <c r="M495" i="10"/>
  <c r="M496" i="10"/>
  <c r="M497" i="10"/>
  <c r="M498" i="10"/>
  <c r="M499" i="10"/>
  <c r="M500" i="10"/>
  <c r="M501" i="10"/>
  <c r="M502" i="10"/>
  <c r="M503" i="10"/>
  <c r="M504" i="10"/>
  <c r="M505" i="10"/>
  <c r="M506" i="10"/>
  <c r="M507" i="10"/>
  <c r="M508" i="10"/>
  <c r="M509" i="10"/>
  <c r="M510" i="10"/>
  <c r="M511" i="10"/>
  <c r="M512" i="10"/>
  <c r="M513" i="10"/>
  <c r="M514" i="10"/>
  <c r="M515" i="10"/>
  <c r="M516" i="10"/>
  <c r="M517" i="10"/>
  <c r="M518" i="10"/>
  <c r="M519" i="10"/>
  <c r="M520" i="10"/>
  <c r="M521" i="10"/>
  <c r="M522" i="10"/>
  <c r="M523" i="10"/>
  <c r="M524" i="10"/>
  <c r="M525" i="10"/>
  <c r="M526" i="10"/>
  <c r="M527" i="10"/>
  <c r="M528" i="10"/>
  <c r="M529" i="10"/>
  <c r="M530" i="10"/>
  <c r="M531" i="10"/>
  <c r="M532" i="10"/>
  <c r="M533" i="10"/>
  <c r="M534" i="10"/>
  <c r="M535" i="10"/>
  <c r="M536" i="10"/>
  <c r="M537" i="10"/>
  <c r="M538" i="10"/>
  <c r="M539" i="10"/>
  <c r="M540" i="10"/>
  <c r="M541" i="10"/>
  <c r="M542" i="10"/>
  <c r="M543" i="10"/>
  <c r="M544" i="10"/>
  <c r="M545" i="10"/>
  <c r="M546" i="10"/>
  <c r="M547" i="10"/>
  <c r="M548" i="10"/>
  <c r="M549" i="10"/>
  <c r="M550" i="10"/>
  <c r="M551" i="10"/>
  <c r="M552" i="10"/>
  <c r="M553" i="10"/>
  <c r="M554" i="10"/>
  <c r="M555" i="10"/>
  <c r="M556" i="10"/>
  <c r="M557" i="10"/>
  <c r="M558" i="10"/>
  <c r="M559" i="10"/>
  <c r="M560" i="10"/>
  <c r="M561" i="10"/>
  <c r="M562" i="10"/>
  <c r="M563" i="10"/>
  <c r="M564" i="10"/>
  <c r="M565" i="10"/>
  <c r="M566" i="10"/>
  <c r="M567" i="10"/>
  <c r="M568" i="10"/>
  <c r="M569" i="10"/>
  <c r="M570" i="10"/>
  <c r="M571" i="10"/>
  <c r="M572" i="10"/>
  <c r="M573" i="10"/>
  <c r="M574" i="10"/>
  <c r="M575" i="10"/>
  <c r="M576" i="10"/>
  <c r="M577" i="10"/>
  <c r="M578" i="10"/>
  <c r="M579" i="10"/>
  <c r="M580" i="10"/>
  <c r="M581" i="10"/>
  <c r="M582" i="10"/>
  <c r="M583" i="10"/>
  <c r="M584" i="10"/>
  <c r="M585" i="10"/>
  <c r="M586" i="10"/>
  <c r="M587" i="10"/>
  <c r="M588" i="10"/>
  <c r="M589" i="10"/>
  <c r="M590" i="10"/>
  <c r="M591" i="10"/>
  <c r="M592" i="10"/>
  <c r="M593" i="10"/>
  <c r="M594" i="10"/>
  <c r="M595" i="10"/>
  <c r="M596" i="10"/>
  <c r="M597" i="10"/>
  <c r="M598" i="10"/>
  <c r="M599" i="10"/>
  <c r="M600" i="10"/>
  <c r="M601" i="10"/>
  <c r="M602" i="10"/>
  <c r="M603" i="10"/>
  <c r="M604" i="10"/>
  <c r="M605" i="10"/>
  <c r="M606" i="10"/>
  <c r="M607" i="10"/>
  <c r="M2" i="10"/>
  <c r="L2" i="10"/>
  <c r="AB605" i="10" l="1"/>
  <c r="AB601" i="10"/>
  <c r="AB597" i="10"/>
  <c r="AB593" i="10"/>
  <c r="AB589" i="10"/>
  <c r="AB585" i="10"/>
  <c r="AB581" i="10"/>
  <c r="AB577" i="10"/>
  <c r="AB573" i="10"/>
  <c r="AB569" i="10"/>
  <c r="AB565" i="10"/>
  <c r="AB561" i="10"/>
  <c r="AB557" i="10"/>
  <c r="AB553" i="10"/>
  <c r="AB549" i="10"/>
  <c r="AB545" i="10"/>
  <c r="AB541" i="10"/>
  <c r="AB537" i="10"/>
  <c r="AB533" i="10"/>
  <c r="AB8" i="10"/>
  <c r="AB606" i="10"/>
  <c r="AB602" i="10"/>
  <c r="AB598" i="10"/>
  <c r="AB594" i="10"/>
  <c r="AB590" i="10"/>
  <c r="AB586" i="10"/>
  <c r="AB582" i="10"/>
  <c r="AB578" i="10"/>
  <c r="AB574" i="10"/>
  <c r="AB570" i="10"/>
  <c r="AB566" i="10"/>
  <c r="AB562" i="10"/>
  <c r="AB558" i="10"/>
  <c r="AB554" i="10"/>
  <c r="AB550" i="10"/>
  <c r="AB546" i="10"/>
  <c r="AB542" i="10"/>
  <c r="AB538" i="10"/>
  <c r="AB534" i="10"/>
  <c r="AB530" i="10"/>
  <c r="AB526" i="10"/>
  <c r="AB522" i="10"/>
  <c r="AB518" i="10"/>
  <c r="AB514" i="10"/>
  <c r="AB510" i="10"/>
  <c r="AB506" i="10"/>
  <c r="AB502" i="10"/>
  <c r="AB498" i="10"/>
  <c r="AB313" i="10"/>
  <c r="AB309" i="10"/>
  <c r="AB305" i="10"/>
  <c r="AB301" i="10"/>
  <c r="AB297" i="10"/>
  <c r="AB293" i="10"/>
  <c r="AB289" i="10"/>
  <c r="AB276" i="10"/>
  <c r="AB272" i="10"/>
  <c r="AB268" i="10"/>
  <c r="AB264" i="10"/>
  <c r="AB260" i="10"/>
  <c r="AB256" i="10"/>
  <c r="AB252" i="10"/>
  <c r="AB248" i="10"/>
  <c r="AB244" i="10"/>
  <c r="AB240" i="10"/>
  <c r="AB236" i="10"/>
  <c r="AB232" i="10"/>
  <c r="AB228" i="10"/>
  <c r="AB224" i="10"/>
  <c r="AB220" i="10"/>
  <c r="AB12" i="10"/>
  <c r="AB284" i="10"/>
  <c r="AB280" i="10"/>
  <c r="AB494" i="10"/>
  <c r="AB490" i="10"/>
  <c r="AB486" i="10"/>
  <c r="AB482" i="10"/>
  <c r="AB478" i="10"/>
  <c r="AB474" i="10"/>
  <c r="AB470" i="10"/>
  <c r="AB466" i="10"/>
  <c r="AB462" i="10"/>
  <c r="AB458" i="10"/>
  <c r="AB454" i="10"/>
  <c r="AB450" i="10"/>
  <c r="AB446" i="10"/>
  <c r="AB442" i="10"/>
  <c r="AB438" i="10"/>
  <c r="AB434" i="10"/>
  <c r="AB430" i="10"/>
  <c r="AB426" i="10"/>
  <c r="AB422" i="10"/>
  <c r="AB418" i="10"/>
  <c r="AB414" i="10"/>
  <c r="AB410" i="10"/>
  <c r="AB406" i="10"/>
  <c r="AB402" i="10"/>
  <c r="AB398" i="10"/>
  <c r="AB394" i="10"/>
  <c r="AB390" i="10"/>
  <c r="AB386" i="10"/>
  <c r="AB382" i="10"/>
  <c r="AB378" i="10"/>
  <c r="AB374" i="10"/>
  <c r="AB370" i="10"/>
  <c r="AB366" i="10"/>
  <c r="AB362" i="10"/>
  <c r="AB358" i="10"/>
  <c r="AB354" i="10"/>
  <c r="AB350" i="10"/>
  <c r="AB346" i="10"/>
  <c r="AB342" i="10"/>
  <c r="AB338" i="10"/>
  <c r="AB334" i="10"/>
  <c r="AB330" i="10"/>
  <c r="AB326" i="10"/>
  <c r="AB322" i="10"/>
  <c r="AB318" i="10"/>
  <c r="AB196" i="10"/>
  <c r="AB192" i="10"/>
  <c r="AB188" i="10"/>
  <c r="AB184" i="10"/>
  <c r="AB180" i="10"/>
  <c r="AB176" i="10"/>
  <c r="AB172" i="10"/>
  <c r="AB168" i="10"/>
  <c r="AB164" i="10"/>
  <c r="AB160" i="10"/>
  <c r="AB156" i="10"/>
  <c r="AB152" i="10"/>
  <c r="AB148" i="10"/>
  <c r="AB144" i="10"/>
  <c r="AB140" i="10"/>
  <c r="AB136" i="10"/>
  <c r="AB132" i="10"/>
  <c r="AB128" i="10"/>
  <c r="AB124" i="10"/>
  <c r="AB120" i="10"/>
  <c r="AB116" i="10"/>
  <c r="AB112" i="10"/>
  <c r="AB108" i="10"/>
  <c r="AB104" i="10"/>
  <c r="AB100" i="10"/>
  <c r="AB96" i="10"/>
  <c r="AB92" i="10"/>
  <c r="AB88" i="10"/>
  <c r="AB84" i="10"/>
  <c r="AB80" i="10"/>
  <c r="AB76" i="10"/>
  <c r="AB72" i="10"/>
  <c r="AB68" i="10"/>
  <c r="AB64" i="10"/>
  <c r="AB60" i="10"/>
  <c r="AB56" i="10"/>
  <c r="AB52" i="10"/>
  <c r="AB48" i="10"/>
  <c r="AB44" i="10"/>
  <c r="AB40" i="10"/>
  <c r="AB216" i="10"/>
  <c r="AB212" i="10"/>
  <c r="AB208" i="10"/>
  <c r="AB204" i="10"/>
  <c r="AB200" i="10"/>
  <c r="AB2" i="10"/>
  <c r="AB287" i="10"/>
  <c r="AB283" i="10"/>
  <c r="AB279" i="10"/>
  <c r="AB607" i="10"/>
  <c r="AB603" i="10"/>
  <c r="AB599" i="10"/>
  <c r="AB595" i="10"/>
  <c r="AB591" i="10"/>
  <c r="AB587" i="10"/>
  <c r="AB583" i="10"/>
  <c r="AB579" i="10"/>
  <c r="AB575" i="10"/>
  <c r="AB571" i="10"/>
  <c r="AB567" i="10"/>
  <c r="AB563" i="10"/>
  <c r="AB559" i="10"/>
  <c r="AB555" i="10"/>
  <c r="AB551" i="10"/>
  <c r="AB547" i="10"/>
  <c r="AB543" i="10"/>
  <c r="AB539" i="10"/>
  <c r="AB535" i="10"/>
  <c r="AB531" i="10"/>
  <c r="AB527" i="10"/>
  <c r="AB523" i="10"/>
  <c r="AB519" i="10"/>
  <c r="AB515" i="10"/>
  <c r="AB511" i="10"/>
  <c r="AB507" i="10"/>
  <c r="AB503" i="10"/>
  <c r="AB499" i="10"/>
  <c r="AB495" i="10"/>
  <c r="AB34" i="10"/>
  <c r="AB30" i="10"/>
  <c r="AB26" i="10"/>
  <c r="AB22" i="10"/>
  <c r="AB18" i="10"/>
  <c r="AB14" i="10"/>
  <c r="AB10" i="10"/>
  <c r="AB6" i="10"/>
  <c r="AB491" i="10"/>
  <c r="AB487" i="10"/>
  <c r="AB483" i="10"/>
  <c r="AB479" i="10"/>
  <c r="AB475" i="10"/>
  <c r="AB471" i="10"/>
  <c r="AB467" i="10"/>
  <c r="AB463" i="10"/>
  <c r="AB459" i="10"/>
  <c r="AB455" i="10"/>
  <c r="AB451" i="10"/>
  <c r="AB447" i="10"/>
  <c r="AB443" i="10"/>
  <c r="AB439" i="10"/>
  <c r="AB435" i="10"/>
  <c r="AB431" i="10"/>
  <c r="AB427" i="10"/>
  <c r="AB423" i="10"/>
  <c r="AB419" i="10"/>
  <c r="AB415" i="10"/>
  <c r="AB411" i="10"/>
  <c r="AB407" i="10"/>
  <c r="AB403" i="10"/>
  <c r="AB399" i="10"/>
  <c r="AB395" i="10"/>
  <c r="AB391" i="10"/>
  <c r="AB387" i="10"/>
  <c r="AB383" i="10"/>
  <c r="AB379" i="10"/>
  <c r="AB375" i="10"/>
  <c r="AB371" i="10"/>
  <c r="AB367" i="10"/>
  <c r="AB363" i="10"/>
  <c r="AB359" i="10"/>
  <c r="AB355" i="10"/>
  <c r="AB351" i="10"/>
  <c r="AB347" i="10"/>
  <c r="AB343" i="10"/>
  <c r="AB339" i="10"/>
  <c r="AB335" i="10"/>
  <c r="AB328" i="10"/>
  <c r="AB324" i="10"/>
  <c r="AB320" i="10"/>
  <c r="AB316" i="10"/>
  <c r="AB194" i="10"/>
  <c r="AB190" i="10"/>
  <c r="AB186" i="10"/>
  <c r="AB182" i="10"/>
  <c r="AB178" i="10"/>
  <c r="AB174" i="10"/>
  <c r="AB170" i="10"/>
  <c r="AB166" i="10"/>
  <c r="AB162" i="10"/>
  <c r="AB158" i="10"/>
  <c r="AB154" i="10"/>
  <c r="AB150" i="10"/>
  <c r="AB146" i="10"/>
  <c r="AB142" i="10"/>
  <c r="AB138" i="10"/>
  <c r="AB134" i="10"/>
  <c r="AB130" i="10"/>
  <c r="AB126" i="10"/>
  <c r="AB122" i="10"/>
  <c r="AB118" i="10"/>
  <c r="AB114" i="10"/>
  <c r="AB110" i="10"/>
  <c r="AB106" i="10"/>
  <c r="AB102" i="10"/>
  <c r="AB98" i="10"/>
  <c r="AB94" i="10"/>
  <c r="AB90" i="10"/>
  <c r="AB86" i="10"/>
  <c r="AB82" i="10"/>
  <c r="AB78" i="10"/>
  <c r="AB74" i="10"/>
  <c r="AB70" i="10"/>
  <c r="AB66" i="10"/>
  <c r="AB62" i="10"/>
  <c r="AB58" i="10"/>
  <c r="AB54" i="10"/>
  <c r="AB50" i="10"/>
  <c r="AB46" i="10"/>
  <c r="AB42" i="10"/>
  <c r="AB38" i="10"/>
  <c r="AB35" i="10"/>
  <c r="AB31" i="10"/>
  <c r="AB27" i="10"/>
  <c r="AB23" i="10"/>
  <c r="AB19" i="10"/>
  <c r="AB15" i="10"/>
  <c r="AB11" i="10"/>
  <c r="AB7" i="10"/>
  <c r="AB3" i="10"/>
  <c r="AB278" i="10"/>
  <c r="AB604" i="10"/>
  <c r="AB600" i="10"/>
  <c r="AB596" i="10"/>
  <c r="AB592" i="10"/>
  <c r="AB588" i="10"/>
  <c r="AB584" i="10"/>
  <c r="AB580" i="10"/>
  <c r="AB576" i="10"/>
  <c r="AB572" i="10"/>
  <c r="AB568" i="10"/>
  <c r="AB564" i="10"/>
  <c r="AB560" i="10"/>
  <c r="AB556" i="10"/>
  <c r="AB552" i="10"/>
  <c r="AB548" i="10"/>
  <c r="AB544" i="10"/>
  <c r="AB540" i="10"/>
  <c r="AB536" i="10"/>
  <c r="AB532" i="10"/>
  <c r="AB528" i="10"/>
  <c r="AB524" i="10"/>
  <c r="AB520" i="10"/>
  <c r="AB516" i="10"/>
  <c r="AB512" i="10"/>
  <c r="AB508" i="10"/>
  <c r="AB504" i="10"/>
  <c r="AB500" i="10"/>
  <c r="AB496" i="10"/>
  <c r="AB492" i="10"/>
  <c r="AB488" i="10"/>
  <c r="AB484" i="10"/>
  <c r="AB480" i="10"/>
  <c r="AB476" i="10"/>
  <c r="AB472" i="10"/>
  <c r="AB468" i="10"/>
  <c r="AB464" i="10"/>
  <c r="AB460" i="10"/>
  <c r="AB456" i="10"/>
  <c r="AB452" i="10"/>
  <c r="AB448" i="10"/>
  <c r="AB444" i="10"/>
  <c r="AB440" i="10"/>
  <c r="AB436" i="10"/>
  <c r="AB432" i="10"/>
  <c r="AB428" i="10"/>
  <c r="AB424" i="10"/>
  <c r="AB420" i="10"/>
  <c r="AB416" i="10"/>
  <c r="AB412" i="10"/>
  <c r="AB408" i="10"/>
  <c r="AB404" i="10"/>
  <c r="AB400" i="10"/>
  <c r="AB396" i="10"/>
  <c r="AB392" i="10"/>
  <c r="AB388" i="10"/>
  <c r="AB384" i="10"/>
  <c r="AB380" i="10"/>
  <c r="AB376" i="10"/>
  <c r="AB372" i="10"/>
  <c r="AB368" i="10"/>
  <c r="AB364" i="10"/>
  <c r="AB360" i="10"/>
  <c r="AB356" i="10"/>
  <c r="AB352" i="10"/>
  <c r="AB348" i="10"/>
  <c r="AB344" i="10"/>
  <c r="AB340" i="10"/>
  <c r="AB336" i="10"/>
  <c r="AB332" i="10"/>
  <c r="AB329" i="10"/>
  <c r="AB325" i="10"/>
  <c r="AB321" i="10"/>
  <c r="AB317" i="10"/>
  <c r="AB195" i="10"/>
  <c r="AB191" i="10"/>
  <c r="AB187" i="10"/>
  <c r="AB183" i="10"/>
  <c r="AB179" i="10"/>
  <c r="AB175" i="10"/>
  <c r="AB171" i="10"/>
  <c r="AB167" i="10"/>
  <c r="AB163" i="10"/>
  <c r="AB159" i="10"/>
  <c r="AB155" i="10"/>
  <c r="AB151" i="10"/>
  <c r="AB147" i="10"/>
  <c r="AB143" i="10"/>
  <c r="AB139" i="10"/>
  <c r="AB135" i="10"/>
  <c r="AB131" i="10"/>
  <c r="AB127" i="10"/>
  <c r="AB123" i="10"/>
  <c r="AB119" i="10"/>
  <c r="AB115" i="10"/>
  <c r="AB111" i="10"/>
  <c r="AB107" i="10"/>
  <c r="AB103" i="10"/>
  <c r="AB99" i="10"/>
  <c r="AB95" i="10"/>
  <c r="AB91" i="10"/>
  <c r="AB87" i="10"/>
  <c r="AB83" i="10"/>
  <c r="AB79" i="10"/>
  <c r="AB75" i="10"/>
  <c r="AB71" i="10"/>
  <c r="AB67" i="10"/>
  <c r="AB63" i="10"/>
  <c r="AB59" i="10"/>
  <c r="AB55" i="10"/>
  <c r="AB51" i="10"/>
  <c r="AB47" i="10"/>
  <c r="AB43" i="10"/>
  <c r="AB39" i="10"/>
  <c r="AB197" i="10"/>
  <c r="AB37" i="10"/>
  <c r="AB312" i="10"/>
  <c r="AB308" i="10"/>
  <c r="AB304" i="10"/>
  <c r="AB300" i="10"/>
  <c r="AB296" i="10"/>
  <c r="AB292" i="10"/>
  <c r="AB275" i="10"/>
  <c r="AB271" i="10"/>
  <c r="AB267" i="10"/>
  <c r="AB263" i="10"/>
  <c r="AB259" i="10"/>
  <c r="AB255" i="10"/>
  <c r="AB251" i="10"/>
  <c r="AB247" i="10"/>
  <c r="AB243" i="10"/>
  <c r="AB239" i="10"/>
  <c r="AB235" i="10"/>
  <c r="AB231" i="10"/>
  <c r="AB227" i="10"/>
  <c r="AB223" i="10"/>
  <c r="AB219" i="10"/>
  <c r="AB215" i="10"/>
  <c r="AB211" i="10"/>
  <c r="AB207" i="10"/>
  <c r="AB203" i="10"/>
  <c r="AB199" i="10"/>
  <c r="O52" i="11"/>
  <c r="Q609" i="10"/>
  <c r="P609" i="10"/>
  <c r="D2" i="13" l="1"/>
  <c r="D9" i="13"/>
  <c r="D4" i="13"/>
  <c r="D5" i="13"/>
  <c r="D7" i="13"/>
  <c r="D6" i="13"/>
  <c r="D3" i="13"/>
  <c r="D8" i="13"/>
  <c r="R609" i="10"/>
  <c r="K52" i="11" l="1"/>
  <c r="J52" i="11"/>
  <c r="L52" i="11"/>
  <c r="N609" i="10"/>
  <c r="M609" i="10"/>
  <c r="L5" i="10"/>
  <c r="O609" i="10" l="1"/>
  <c r="AB609" i="10" s="1"/>
  <c r="I661" i="9"/>
  <c r="I660" i="9"/>
  <c r="I659" i="9"/>
  <c r="I658" i="9"/>
  <c r="I657" i="9"/>
  <c r="I656" i="9"/>
  <c r="I655" i="9"/>
  <c r="I654" i="9"/>
  <c r="I653" i="9"/>
  <c r="I652" i="9"/>
  <c r="I651" i="9"/>
  <c r="I650" i="9"/>
  <c r="I649" i="9"/>
  <c r="I648" i="9"/>
  <c r="I647" i="9"/>
  <c r="I646" i="9"/>
  <c r="I645" i="9"/>
  <c r="I644" i="9"/>
  <c r="I643" i="9"/>
  <c r="I642" i="9"/>
  <c r="I641" i="9"/>
  <c r="I640" i="9"/>
  <c r="I639" i="9"/>
  <c r="I638" i="9"/>
  <c r="I637" i="9"/>
  <c r="I636" i="9"/>
  <c r="I635" i="9"/>
  <c r="I634" i="9"/>
  <c r="I633" i="9"/>
  <c r="I632" i="9"/>
  <c r="I631" i="9"/>
  <c r="I630" i="9"/>
  <c r="I629" i="9"/>
  <c r="I628" i="9"/>
  <c r="I627" i="9"/>
  <c r="I626" i="9"/>
  <c r="I625" i="9"/>
  <c r="I624" i="9"/>
  <c r="I623" i="9"/>
  <c r="I622" i="9"/>
  <c r="I621" i="9"/>
  <c r="I620" i="9"/>
  <c r="I619" i="9"/>
  <c r="I618" i="9"/>
  <c r="I617" i="9"/>
  <c r="I616" i="9"/>
  <c r="I615" i="9"/>
  <c r="I614" i="9"/>
  <c r="I613" i="9"/>
  <c r="I612" i="9"/>
  <c r="I610" i="9"/>
  <c r="I609" i="9"/>
  <c r="I608" i="9"/>
  <c r="I607" i="9"/>
  <c r="I606" i="9"/>
  <c r="I605" i="9"/>
  <c r="I604" i="9"/>
  <c r="I603" i="9"/>
  <c r="I602" i="9"/>
  <c r="I601" i="9"/>
  <c r="I600" i="9"/>
  <c r="I599" i="9"/>
  <c r="I598" i="9"/>
  <c r="I597" i="9"/>
  <c r="I596" i="9"/>
  <c r="I595" i="9"/>
  <c r="I594" i="9"/>
  <c r="I593" i="9"/>
  <c r="I592" i="9"/>
  <c r="I591" i="9"/>
  <c r="I590" i="9"/>
  <c r="I589" i="9"/>
  <c r="I588" i="9"/>
  <c r="I587" i="9"/>
  <c r="I586" i="9"/>
  <c r="I585" i="9"/>
  <c r="I584" i="9"/>
  <c r="I583" i="9"/>
  <c r="I582" i="9"/>
  <c r="I581" i="9"/>
  <c r="I580" i="9"/>
  <c r="I579" i="9"/>
  <c r="I578" i="9"/>
  <c r="I577" i="9"/>
  <c r="I576" i="9"/>
  <c r="I575" i="9"/>
  <c r="I574" i="9"/>
  <c r="I573" i="9"/>
  <c r="I572" i="9"/>
  <c r="I571" i="9"/>
  <c r="I570" i="9"/>
  <c r="I569" i="9"/>
  <c r="I568" i="9"/>
  <c r="I567" i="9"/>
  <c r="I566" i="9"/>
  <c r="I565" i="9"/>
  <c r="I564" i="9"/>
  <c r="I563" i="9"/>
  <c r="I562" i="9"/>
  <c r="I561" i="9"/>
  <c r="I560" i="9"/>
  <c r="I559" i="9"/>
  <c r="I558" i="9"/>
  <c r="I557" i="9"/>
  <c r="I556" i="9"/>
  <c r="I555" i="9"/>
  <c r="I554" i="9"/>
  <c r="I553" i="9"/>
  <c r="I552" i="9"/>
  <c r="I551" i="9"/>
  <c r="I550" i="9"/>
  <c r="I549" i="9"/>
  <c r="I548" i="9"/>
  <c r="I547" i="9"/>
  <c r="I546" i="9"/>
  <c r="I545" i="9"/>
  <c r="I544" i="9"/>
  <c r="I543" i="9"/>
  <c r="I542" i="9"/>
  <c r="I541" i="9"/>
  <c r="I540" i="9"/>
  <c r="I539" i="9"/>
  <c r="I538" i="9"/>
  <c r="I537" i="9"/>
  <c r="I536" i="9"/>
  <c r="I535" i="9"/>
  <c r="I534" i="9"/>
  <c r="I533" i="9"/>
  <c r="I532" i="9"/>
  <c r="I531" i="9"/>
  <c r="I530" i="9"/>
  <c r="I529" i="9"/>
  <c r="I528" i="9"/>
  <c r="I527" i="9"/>
  <c r="I526" i="9"/>
  <c r="I525" i="9"/>
  <c r="I524" i="9"/>
  <c r="I523" i="9"/>
  <c r="I522" i="9"/>
  <c r="I521" i="9"/>
  <c r="I520" i="9"/>
  <c r="I519" i="9"/>
  <c r="I518" i="9"/>
  <c r="I517" i="9"/>
  <c r="I516" i="9"/>
  <c r="I515" i="9"/>
  <c r="I514" i="9"/>
  <c r="I513" i="9"/>
  <c r="I512" i="9"/>
  <c r="I511" i="9"/>
  <c r="I510" i="9"/>
  <c r="I509" i="9"/>
  <c r="I508" i="9"/>
  <c r="I507" i="9"/>
  <c r="I506" i="9"/>
  <c r="I505" i="9"/>
  <c r="I504" i="9"/>
  <c r="I503" i="9"/>
  <c r="I502" i="9"/>
  <c r="I501" i="9"/>
  <c r="I500" i="9"/>
  <c r="I499" i="9"/>
  <c r="I498" i="9"/>
  <c r="I497" i="9"/>
  <c r="I496" i="9"/>
  <c r="I495" i="9"/>
  <c r="I494" i="9"/>
  <c r="I493" i="9"/>
  <c r="I492" i="9"/>
  <c r="I491" i="9"/>
  <c r="I490" i="9"/>
  <c r="I489" i="9"/>
  <c r="I488" i="9"/>
  <c r="I487" i="9"/>
  <c r="I486" i="9"/>
  <c r="I484" i="9"/>
  <c r="I483" i="9"/>
  <c r="I482" i="9"/>
  <c r="I481" i="9"/>
  <c r="I480" i="9"/>
  <c r="I479" i="9"/>
  <c r="I478" i="9"/>
  <c r="I477" i="9"/>
  <c r="I476" i="9"/>
  <c r="I475" i="9"/>
  <c r="I474" i="9"/>
  <c r="I473" i="9"/>
  <c r="I472" i="9"/>
  <c r="I471" i="9"/>
  <c r="I470" i="9"/>
  <c r="I469" i="9"/>
  <c r="I468" i="9"/>
  <c r="I467" i="9"/>
  <c r="I466" i="9"/>
  <c r="I465" i="9"/>
  <c r="I464" i="9"/>
  <c r="I463" i="9"/>
  <c r="I462" i="9"/>
  <c r="I461" i="9"/>
  <c r="I460" i="9"/>
  <c r="I459" i="9"/>
  <c r="I458" i="9"/>
  <c r="I457" i="9"/>
  <c r="I456" i="9"/>
  <c r="I455" i="9"/>
  <c r="I454" i="9"/>
  <c r="I453" i="9"/>
  <c r="I452" i="9"/>
  <c r="I451" i="9"/>
  <c r="I450" i="9"/>
  <c r="I449" i="9"/>
  <c r="I448" i="9"/>
  <c r="I447" i="9"/>
  <c r="I446" i="9"/>
  <c r="I445" i="9"/>
  <c r="I444" i="9"/>
  <c r="I443" i="9"/>
  <c r="I442" i="9"/>
  <c r="I441" i="9"/>
  <c r="I440" i="9"/>
  <c r="I439" i="9"/>
  <c r="I438" i="9"/>
  <c r="I437" i="9"/>
  <c r="I436" i="9"/>
  <c r="I435" i="9"/>
  <c r="I434" i="9"/>
  <c r="I433" i="9"/>
  <c r="I432" i="9"/>
  <c r="I431" i="9"/>
  <c r="I430" i="9"/>
  <c r="I429" i="9"/>
  <c r="I428" i="9"/>
  <c r="I427" i="9"/>
  <c r="I426" i="9"/>
  <c r="I425" i="9"/>
  <c r="I424" i="9"/>
  <c r="I423" i="9"/>
  <c r="I422" i="9"/>
  <c r="I421" i="9"/>
  <c r="I420" i="9"/>
  <c r="I419" i="9"/>
  <c r="I418" i="9"/>
  <c r="I417" i="9"/>
  <c r="I416" i="9"/>
  <c r="I415" i="9"/>
  <c r="I414" i="9"/>
  <c r="I413" i="9"/>
  <c r="I412" i="9"/>
  <c r="I411" i="9"/>
  <c r="I410" i="9"/>
  <c r="I409" i="9"/>
  <c r="I408" i="9"/>
  <c r="I407" i="9"/>
  <c r="I406" i="9"/>
  <c r="I405" i="9"/>
  <c r="I404" i="9"/>
  <c r="I403" i="9"/>
  <c r="I402" i="9"/>
  <c r="I401" i="9"/>
  <c r="I400" i="9"/>
  <c r="I399" i="9"/>
  <c r="I398" i="9"/>
  <c r="I397" i="9"/>
  <c r="I396" i="9"/>
  <c r="I395" i="9"/>
  <c r="I394" i="9"/>
  <c r="I392" i="9"/>
  <c r="I391" i="9"/>
  <c r="I390" i="9"/>
  <c r="I389" i="9"/>
  <c r="I388" i="9"/>
  <c r="I387" i="9"/>
  <c r="I386" i="9"/>
  <c r="I385" i="9"/>
  <c r="I384" i="9"/>
  <c r="I383" i="9"/>
  <c r="I382" i="9"/>
  <c r="I381" i="9"/>
  <c r="I380" i="9"/>
  <c r="I379" i="9"/>
  <c r="I378" i="9"/>
  <c r="I377" i="9"/>
  <c r="I376" i="9"/>
  <c r="I375" i="9"/>
  <c r="I374" i="9"/>
  <c r="I373" i="9"/>
  <c r="I372" i="9"/>
  <c r="I371" i="9"/>
  <c r="I370" i="9"/>
  <c r="I369" i="9"/>
  <c r="I368" i="9"/>
  <c r="I367" i="9"/>
  <c r="I366" i="9"/>
  <c r="I365" i="9"/>
  <c r="I364" i="9"/>
  <c r="I363" i="9"/>
  <c r="I362" i="9"/>
  <c r="I361" i="9"/>
  <c r="I360" i="9"/>
  <c r="I359" i="9"/>
  <c r="I358" i="9"/>
  <c r="I357" i="9"/>
  <c r="I356" i="9"/>
  <c r="I355" i="9"/>
  <c r="I354" i="9"/>
  <c r="I353" i="9"/>
  <c r="I352" i="9"/>
  <c r="I351" i="9"/>
  <c r="I350" i="9"/>
  <c r="I349" i="9"/>
  <c r="I348" i="9"/>
  <c r="I347" i="9"/>
  <c r="I346" i="9"/>
  <c r="I345" i="9"/>
  <c r="I344" i="9"/>
  <c r="I343" i="9"/>
  <c r="I342" i="9"/>
  <c r="I341" i="9"/>
  <c r="I340" i="9"/>
  <c r="I339" i="9"/>
  <c r="I338" i="9"/>
  <c r="I337" i="9"/>
  <c r="I336" i="9"/>
  <c r="I335" i="9"/>
  <c r="I334" i="9"/>
  <c r="I333" i="9"/>
  <c r="I332" i="9"/>
  <c r="I331" i="9"/>
  <c r="I329" i="9"/>
  <c r="I328" i="9"/>
  <c r="I327" i="9"/>
  <c r="I326" i="9"/>
  <c r="I325" i="9"/>
  <c r="I324" i="9"/>
  <c r="I323" i="9"/>
  <c r="I322" i="9"/>
  <c r="I321" i="9"/>
  <c r="I320" i="9"/>
  <c r="I319" i="9"/>
  <c r="I318" i="9"/>
  <c r="I317" i="9"/>
  <c r="I316" i="9"/>
  <c r="I315" i="9"/>
  <c r="I314" i="9"/>
  <c r="I313" i="9"/>
  <c r="I312" i="9"/>
  <c r="I311" i="9"/>
  <c r="I310" i="9"/>
  <c r="I309" i="9"/>
  <c r="I308" i="9"/>
  <c r="I307" i="9"/>
  <c r="I306" i="9"/>
  <c r="I305" i="9"/>
  <c r="I304" i="9"/>
  <c r="I303" i="9"/>
  <c r="I302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I2" i="11"/>
  <c r="H2" i="11"/>
  <c r="G2" i="11"/>
  <c r="F2" i="11"/>
  <c r="E2" i="11"/>
  <c r="D2" i="11"/>
  <c r="D3" i="10"/>
  <c r="E3" i="10"/>
  <c r="F3" i="10"/>
  <c r="G3" i="10"/>
  <c r="H3" i="10"/>
  <c r="I3" i="10"/>
  <c r="J3" i="10"/>
  <c r="K3" i="10"/>
  <c r="L3" i="10"/>
  <c r="D4" i="10"/>
  <c r="E4" i="10"/>
  <c r="F4" i="10"/>
  <c r="G4" i="10"/>
  <c r="H4" i="10"/>
  <c r="I4" i="10"/>
  <c r="J4" i="10"/>
  <c r="K4" i="10"/>
  <c r="L4" i="10"/>
  <c r="D5" i="10"/>
  <c r="E5" i="10"/>
  <c r="F5" i="10"/>
  <c r="G5" i="10"/>
  <c r="H5" i="10"/>
  <c r="I5" i="10"/>
  <c r="J5" i="10"/>
  <c r="K5" i="10"/>
  <c r="D6" i="10"/>
  <c r="E6" i="10"/>
  <c r="F6" i="10"/>
  <c r="G6" i="10"/>
  <c r="H6" i="10"/>
  <c r="I6" i="10"/>
  <c r="J6" i="10"/>
  <c r="K6" i="10"/>
  <c r="L6" i="10"/>
  <c r="D7" i="10"/>
  <c r="E7" i="10"/>
  <c r="F7" i="10"/>
  <c r="G7" i="10"/>
  <c r="H7" i="10"/>
  <c r="I7" i="10"/>
  <c r="J7" i="10"/>
  <c r="K7" i="10"/>
  <c r="L7" i="10"/>
  <c r="D8" i="10"/>
  <c r="E8" i="10"/>
  <c r="F8" i="10"/>
  <c r="G8" i="10"/>
  <c r="H8" i="10"/>
  <c r="I8" i="10"/>
  <c r="J8" i="10"/>
  <c r="K8" i="10"/>
  <c r="L8" i="10"/>
  <c r="D9" i="10"/>
  <c r="E9" i="10"/>
  <c r="F9" i="10"/>
  <c r="G9" i="10"/>
  <c r="H9" i="10"/>
  <c r="I9" i="10"/>
  <c r="J9" i="10"/>
  <c r="K9" i="10"/>
  <c r="L9" i="10"/>
  <c r="D10" i="10"/>
  <c r="E10" i="10"/>
  <c r="F10" i="10"/>
  <c r="G10" i="10"/>
  <c r="H10" i="10"/>
  <c r="I10" i="10"/>
  <c r="J10" i="10"/>
  <c r="K10" i="10"/>
  <c r="L10" i="10"/>
  <c r="D11" i="10"/>
  <c r="G11" i="10"/>
  <c r="J11" i="10"/>
  <c r="D12" i="10"/>
  <c r="E12" i="10"/>
  <c r="F12" i="10"/>
  <c r="G12" i="10"/>
  <c r="H12" i="10"/>
  <c r="I12" i="10"/>
  <c r="J12" i="10"/>
  <c r="K12" i="10"/>
  <c r="L12" i="10"/>
  <c r="D13" i="10"/>
  <c r="E13" i="10"/>
  <c r="F13" i="10"/>
  <c r="G13" i="10"/>
  <c r="H13" i="10"/>
  <c r="I13" i="10"/>
  <c r="J13" i="10"/>
  <c r="K13" i="10"/>
  <c r="L13" i="10"/>
  <c r="D14" i="10"/>
  <c r="E14" i="10"/>
  <c r="F14" i="10"/>
  <c r="G14" i="10"/>
  <c r="H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D16" i="10"/>
  <c r="E16" i="10"/>
  <c r="F16" i="10"/>
  <c r="G16" i="10"/>
  <c r="H16" i="10"/>
  <c r="I16" i="10"/>
  <c r="J16" i="10"/>
  <c r="K16" i="10"/>
  <c r="L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D19" i="10"/>
  <c r="E19" i="10"/>
  <c r="F19" i="10"/>
  <c r="G19" i="10"/>
  <c r="H19" i="10"/>
  <c r="I19" i="10"/>
  <c r="J19" i="10"/>
  <c r="K19" i="10"/>
  <c r="L19" i="10"/>
  <c r="D20" i="10"/>
  <c r="E20" i="10"/>
  <c r="F20" i="10"/>
  <c r="G20" i="10"/>
  <c r="H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D22" i="10"/>
  <c r="E22" i="10"/>
  <c r="F22" i="10"/>
  <c r="G22" i="10"/>
  <c r="H22" i="10"/>
  <c r="I22" i="10"/>
  <c r="J22" i="10"/>
  <c r="K22" i="10"/>
  <c r="L22" i="10"/>
  <c r="D23" i="10"/>
  <c r="E23" i="10"/>
  <c r="F23" i="10"/>
  <c r="G23" i="10"/>
  <c r="H23" i="10"/>
  <c r="I23" i="10"/>
  <c r="J23" i="10"/>
  <c r="K23" i="10"/>
  <c r="L23" i="10"/>
  <c r="D24" i="10"/>
  <c r="E24" i="10"/>
  <c r="F24" i="10"/>
  <c r="G24" i="10"/>
  <c r="H24" i="10"/>
  <c r="I24" i="10"/>
  <c r="J24" i="10"/>
  <c r="K24" i="10"/>
  <c r="L24" i="10"/>
  <c r="D25" i="10"/>
  <c r="E25" i="10"/>
  <c r="F25" i="10"/>
  <c r="G25" i="10"/>
  <c r="H25" i="10"/>
  <c r="I25" i="10"/>
  <c r="J25" i="10"/>
  <c r="K25" i="10"/>
  <c r="L25" i="10"/>
  <c r="D26" i="10"/>
  <c r="E26" i="10"/>
  <c r="F26" i="10"/>
  <c r="G26" i="10"/>
  <c r="H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D28" i="10"/>
  <c r="E28" i="10"/>
  <c r="F28" i="10"/>
  <c r="G28" i="10"/>
  <c r="H28" i="10"/>
  <c r="I28" i="10"/>
  <c r="J28" i="10"/>
  <c r="K28" i="10"/>
  <c r="L28" i="10"/>
  <c r="D29" i="10"/>
  <c r="E29" i="10"/>
  <c r="F29" i="10"/>
  <c r="G29" i="10"/>
  <c r="H29" i="10"/>
  <c r="I29" i="10"/>
  <c r="J29" i="10"/>
  <c r="K29" i="10"/>
  <c r="L29" i="10"/>
  <c r="D30" i="10"/>
  <c r="E30" i="10"/>
  <c r="F30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2" i="10"/>
  <c r="E32" i="10"/>
  <c r="F32" i="10"/>
  <c r="G32" i="10"/>
  <c r="H32" i="10"/>
  <c r="I32" i="10"/>
  <c r="J32" i="10"/>
  <c r="K32" i="10"/>
  <c r="L32" i="10"/>
  <c r="D33" i="10"/>
  <c r="E33" i="10"/>
  <c r="F33" i="10"/>
  <c r="G33" i="10"/>
  <c r="H33" i="10"/>
  <c r="I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D35" i="10"/>
  <c r="E35" i="10"/>
  <c r="F35" i="10"/>
  <c r="G35" i="10"/>
  <c r="H35" i="10"/>
  <c r="I35" i="10"/>
  <c r="J35" i="10"/>
  <c r="K35" i="10"/>
  <c r="L35" i="10"/>
  <c r="D36" i="10"/>
  <c r="E36" i="10"/>
  <c r="F36" i="10"/>
  <c r="G36" i="10"/>
  <c r="H36" i="10"/>
  <c r="I36" i="10"/>
  <c r="J36" i="10"/>
  <c r="K36" i="10"/>
  <c r="L36" i="10"/>
  <c r="D37" i="10"/>
  <c r="E37" i="10"/>
  <c r="F37" i="10"/>
  <c r="G37" i="10"/>
  <c r="H37" i="10"/>
  <c r="I37" i="10"/>
  <c r="J37" i="10"/>
  <c r="K37" i="10"/>
  <c r="L37" i="10"/>
  <c r="D38" i="10"/>
  <c r="E38" i="10"/>
  <c r="F38" i="10"/>
  <c r="G38" i="10"/>
  <c r="H38" i="10"/>
  <c r="I38" i="10"/>
  <c r="J38" i="10"/>
  <c r="K38" i="10"/>
  <c r="L38" i="10"/>
  <c r="D39" i="10"/>
  <c r="E39" i="10"/>
  <c r="F39" i="10"/>
  <c r="G39" i="10"/>
  <c r="H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D41" i="10"/>
  <c r="E41" i="10"/>
  <c r="F41" i="10"/>
  <c r="G41" i="10"/>
  <c r="H41" i="10"/>
  <c r="I41" i="10"/>
  <c r="J41" i="10"/>
  <c r="K41" i="10"/>
  <c r="L41" i="10"/>
  <c r="D42" i="10"/>
  <c r="E42" i="10"/>
  <c r="F42" i="10"/>
  <c r="G42" i="10"/>
  <c r="H42" i="10"/>
  <c r="I42" i="10"/>
  <c r="J42" i="10"/>
  <c r="K42" i="10"/>
  <c r="L42" i="10"/>
  <c r="D43" i="10"/>
  <c r="E43" i="10"/>
  <c r="F43" i="10"/>
  <c r="G43" i="10"/>
  <c r="H43" i="10"/>
  <c r="I43" i="10"/>
  <c r="J43" i="10"/>
  <c r="K43" i="10"/>
  <c r="L43" i="10"/>
  <c r="D44" i="10"/>
  <c r="E44" i="10"/>
  <c r="F44" i="10"/>
  <c r="G44" i="10"/>
  <c r="H44" i="10"/>
  <c r="I44" i="10"/>
  <c r="J44" i="10"/>
  <c r="K44" i="10"/>
  <c r="L44" i="10"/>
  <c r="D46" i="10"/>
  <c r="E46" i="10"/>
  <c r="F46" i="10"/>
  <c r="G46" i="10"/>
  <c r="H46" i="10"/>
  <c r="I46" i="10"/>
  <c r="J46" i="10"/>
  <c r="K46" i="10"/>
  <c r="L46" i="10"/>
  <c r="D47" i="10"/>
  <c r="E47" i="10"/>
  <c r="F47" i="10"/>
  <c r="G47" i="10"/>
  <c r="H47" i="10"/>
  <c r="I47" i="10"/>
  <c r="J47" i="10"/>
  <c r="K47" i="10"/>
  <c r="L47" i="10"/>
  <c r="D48" i="10"/>
  <c r="E48" i="10"/>
  <c r="F48" i="10"/>
  <c r="G48" i="10"/>
  <c r="H48" i="10"/>
  <c r="I48" i="10"/>
  <c r="J48" i="10"/>
  <c r="K48" i="10"/>
  <c r="L48" i="10"/>
  <c r="D49" i="10"/>
  <c r="E49" i="10"/>
  <c r="F49" i="10"/>
  <c r="G49" i="10"/>
  <c r="H49" i="10"/>
  <c r="I49" i="10"/>
  <c r="J49" i="10"/>
  <c r="K49" i="10"/>
  <c r="L49" i="10"/>
  <c r="D50" i="10"/>
  <c r="E50" i="10"/>
  <c r="F50" i="10"/>
  <c r="G50" i="10"/>
  <c r="H50" i="10"/>
  <c r="I50" i="10"/>
  <c r="J50" i="10"/>
  <c r="K50" i="10"/>
  <c r="L50" i="10"/>
  <c r="D51" i="10"/>
  <c r="E51" i="10"/>
  <c r="F51" i="10"/>
  <c r="G51" i="10"/>
  <c r="H51" i="10"/>
  <c r="I51" i="10"/>
  <c r="J51" i="10"/>
  <c r="K51" i="10"/>
  <c r="L51" i="10"/>
  <c r="D52" i="10"/>
  <c r="E52" i="10"/>
  <c r="F52" i="10"/>
  <c r="G52" i="10"/>
  <c r="H52" i="10"/>
  <c r="I52" i="10"/>
  <c r="J52" i="10"/>
  <c r="K52" i="10"/>
  <c r="L52" i="10"/>
  <c r="D53" i="10"/>
  <c r="E53" i="10"/>
  <c r="F53" i="10"/>
  <c r="G53" i="10"/>
  <c r="H53" i="10"/>
  <c r="I53" i="10"/>
  <c r="J53" i="10"/>
  <c r="K53" i="10"/>
  <c r="L53" i="10"/>
  <c r="D54" i="10"/>
  <c r="E54" i="10"/>
  <c r="F54" i="10"/>
  <c r="G54" i="10"/>
  <c r="H54" i="10"/>
  <c r="I54" i="10"/>
  <c r="J54" i="10"/>
  <c r="K54" i="10"/>
  <c r="L54" i="10"/>
  <c r="D55" i="10"/>
  <c r="E55" i="10"/>
  <c r="F55" i="10"/>
  <c r="G55" i="10"/>
  <c r="H55" i="10"/>
  <c r="I55" i="10"/>
  <c r="J55" i="10"/>
  <c r="K55" i="10"/>
  <c r="L55" i="10"/>
  <c r="D56" i="10"/>
  <c r="E56" i="10"/>
  <c r="F56" i="10"/>
  <c r="G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D58" i="10"/>
  <c r="E58" i="10"/>
  <c r="F58" i="10"/>
  <c r="G58" i="10"/>
  <c r="H58" i="10"/>
  <c r="I58" i="10"/>
  <c r="J58" i="10"/>
  <c r="K58" i="10"/>
  <c r="L58" i="10"/>
  <c r="D59" i="10"/>
  <c r="E59" i="10"/>
  <c r="F59" i="10"/>
  <c r="G59" i="10"/>
  <c r="H59" i="10"/>
  <c r="I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D61" i="10"/>
  <c r="E61" i="10"/>
  <c r="F61" i="10"/>
  <c r="G61" i="10"/>
  <c r="H61" i="10"/>
  <c r="I61" i="10"/>
  <c r="J61" i="10"/>
  <c r="K61" i="10"/>
  <c r="L61" i="10"/>
  <c r="D62" i="10"/>
  <c r="E62" i="10"/>
  <c r="F62" i="10"/>
  <c r="G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D64" i="10"/>
  <c r="E64" i="10"/>
  <c r="F64" i="10"/>
  <c r="G64" i="10"/>
  <c r="H64" i="10"/>
  <c r="I64" i="10"/>
  <c r="J64" i="10"/>
  <c r="K64" i="10"/>
  <c r="L64" i="10"/>
  <c r="D65" i="10"/>
  <c r="E65" i="10"/>
  <c r="F65" i="10"/>
  <c r="G65" i="10"/>
  <c r="H65" i="10"/>
  <c r="I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D67" i="10"/>
  <c r="E67" i="10"/>
  <c r="F67" i="10"/>
  <c r="G67" i="10"/>
  <c r="H67" i="10"/>
  <c r="I67" i="10"/>
  <c r="J67" i="10"/>
  <c r="K67" i="10"/>
  <c r="L67" i="10"/>
  <c r="D68" i="10"/>
  <c r="E68" i="10"/>
  <c r="F68" i="10"/>
  <c r="G68" i="10"/>
  <c r="H68" i="10"/>
  <c r="I68" i="10"/>
  <c r="J68" i="10"/>
  <c r="K68" i="10"/>
  <c r="L68" i="10"/>
  <c r="D69" i="10"/>
  <c r="E69" i="10"/>
  <c r="F69" i="10"/>
  <c r="G69" i="10"/>
  <c r="H69" i="10"/>
  <c r="I69" i="10"/>
  <c r="J69" i="10"/>
  <c r="K69" i="10"/>
  <c r="L69" i="10"/>
  <c r="D70" i="10"/>
  <c r="E70" i="10"/>
  <c r="F70" i="10"/>
  <c r="G70" i="10"/>
  <c r="H70" i="10"/>
  <c r="I70" i="10"/>
  <c r="J70" i="10"/>
  <c r="K70" i="10"/>
  <c r="L70" i="10"/>
  <c r="D71" i="10"/>
  <c r="E71" i="10"/>
  <c r="F71" i="10"/>
  <c r="G71" i="10"/>
  <c r="H71" i="10"/>
  <c r="I71" i="10"/>
  <c r="J71" i="10"/>
  <c r="K71" i="10"/>
  <c r="L71" i="10"/>
  <c r="D72" i="10"/>
  <c r="E72" i="10"/>
  <c r="F72" i="10"/>
  <c r="G72" i="10"/>
  <c r="H72" i="10"/>
  <c r="I72" i="10"/>
  <c r="J72" i="10"/>
  <c r="K72" i="10"/>
  <c r="L72" i="10"/>
  <c r="D73" i="10"/>
  <c r="E73" i="10"/>
  <c r="F73" i="10"/>
  <c r="G73" i="10"/>
  <c r="H73" i="10"/>
  <c r="I73" i="10"/>
  <c r="J73" i="10"/>
  <c r="K73" i="10"/>
  <c r="L73" i="10"/>
  <c r="D74" i="10"/>
  <c r="E74" i="10"/>
  <c r="F74" i="10"/>
  <c r="G74" i="10"/>
  <c r="H74" i="10"/>
  <c r="I74" i="10"/>
  <c r="J74" i="10"/>
  <c r="K74" i="10"/>
  <c r="L74" i="10"/>
  <c r="D75" i="10"/>
  <c r="E75" i="10"/>
  <c r="F75" i="10"/>
  <c r="G75" i="10"/>
  <c r="H75" i="10"/>
  <c r="I75" i="10"/>
  <c r="J75" i="10"/>
  <c r="K75" i="10"/>
  <c r="L75" i="10"/>
  <c r="D76" i="10"/>
  <c r="E76" i="10"/>
  <c r="F76" i="10"/>
  <c r="G76" i="10"/>
  <c r="H76" i="10"/>
  <c r="I76" i="10"/>
  <c r="J76" i="10"/>
  <c r="K76" i="10"/>
  <c r="L76" i="10"/>
  <c r="D77" i="10"/>
  <c r="E77" i="10"/>
  <c r="F77" i="10"/>
  <c r="G77" i="10"/>
  <c r="H77" i="10"/>
  <c r="I77" i="10"/>
  <c r="J77" i="10"/>
  <c r="K77" i="10"/>
  <c r="L77" i="10"/>
  <c r="D78" i="10"/>
  <c r="E78" i="10"/>
  <c r="F78" i="10"/>
  <c r="G78" i="10"/>
  <c r="H78" i="10"/>
  <c r="I78" i="10"/>
  <c r="J78" i="10"/>
  <c r="K78" i="10"/>
  <c r="L78" i="10"/>
  <c r="D79" i="10"/>
  <c r="E79" i="10"/>
  <c r="F79" i="10"/>
  <c r="G79" i="10"/>
  <c r="H79" i="10"/>
  <c r="I79" i="10"/>
  <c r="J79" i="10"/>
  <c r="K79" i="10"/>
  <c r="L79" i="10"/>
  <c r="D80" i="10"/>
  <c r="E80" i="10"/>
  <c r="F80" i="10"/>
  <c r="G80" i="10"/>
  <c r="H80" i="10"/>
  <c r="I80" i="10"/>
  <c r="J80" i="10"/>
  <c r="K80" i="10"/>
  <c r="L80" i="10"/>
  <c r="D81" i="10"/>
  <c r="E81" i="10"/>
  <c r="F81" i="10"/>
  <c r="G81" i="10"/>
  <c r="H81" i="10"/>
  <c r="I81" i="10"/>
  <c r="J81" i="10"/>
  <c r="K81" i="10"/>
  <c r="L81" i="10"/>
  <c r="D82" i="10"/>
  <c r="E82" i="10"/>
  <c r="F82" i="10"/>
  <c r="G82" i="10"/>
  <c r="H82" i="10"/>
  <c r="I82" i="10"/>
  <c r="J82" i="10"/>
  <c r="K82" i="10"/>
  <c r="L82" i="10"/>
  <c r="D83" i="10"/>
  <c r="E83" i="10"/>
  <c r="F83" i="10"/>
  <c r="G83" i="10"/>
  <c r="H83" i="10"/>
  <c r="I83" i="10"/>
  <c r="J83" i="10"/>
  <c r="K83" i="10"/>
  <c r="L83" i="10"/>
  <c r="D84" i="10"/>
  <c r="E84" i="10"/>
  <c r="F84" i="10"/>
  <c r="G84" i="10"/>
  <c r="H84" i="10"/>
  <c r="I84" i="10"/>
  <c r="J84" i="10"/>
  <c r="K84" i="10"/>
  <c r="L84" i="10"/>
  <c r="D85" i="10"/>
  <c r="E85" i="10"/>
  <c r="F85" i="10"/>
  <c r="G85" i="10"/>
  <c r="H85" i="10"/>
  <c r="I85" i="10"/>
  <c r="J85" i="10"/>
  <c r="K85" i="10"/>
  <c r="L85" i="10"/>
  <c r="D86" i="10"/>
  <c r="E86" i="10"/>
  <c r="F86" i="10"/>
  <c r="G86" i="10"/>
  <c r="H86" i="10"/>
  <c r="I86" i="10"/>
  <c r="J86" i="10"/>
  <c r="K86" i="10"/>
  <c r="L86" i="10"/>
  <c r="D87" i="10"/>
  <c r="E87" i="10"/>
  <c r="F87" i="10"/>
  <c r="G87" i="10"/>
  <c r="H87" i="10"/>
  <c r="I87" i="10"/>
  <c r="J87" i="10"/>
  <c r="K87" i="10"/>
  <c r="L87" i="10"/>
  <c r="D88" i="10"/>
  <c r="E88" i="10"/>
  <c r="F88" i="10"/>
  <c r="G88" i="10"/>
  <c r="H88" i="10"/>
  <c r="I88" i="10"/>
  <c r="J88" i="10"/>
  <c r="K88" i="10"/>
  <c r="L88" i="10"/>
  <c r="D89" i="10"/>
  <c r="E89" i="10"/>
  <c r="F89" i="10"/>
  <c r="G89" i="10"/>
  <c r="H89" i="10"/>
  <c r="I89" i="10"/>
  <c r="J89" i="10"/>
  <c r="K89" i="10"/>
  <c r="L89" i="10"/>
  <c r="D90" i="10"/>
  <c r="E90" i="10"/>
  <c r="F90" i="10"/>
  <c r="G90" i="10"/>
  <c r="H90" i="10"/>
  <c r="I90" i="10"/>
  <c r="J90" i="10"/>
  <c r="K90" i="10"/>
  <c r="L90" i="10"/>
  <c r="D91" i="10"/>
  <c r="E91" i="10"/>
  <c r="F91" i="10"/>
  <c r="G91" i="10"/>
  <c r="H91" i="10"/>
  <c r="I91" i="10"/>
  <c r="J91" i="10"/>
  <c r="K91" i="10"/>
  <c r="L91" i="10"/>
  <c r="D92" i="10"/>
  <c r="E92" i="10"/>
  <c r="F92" i="10"/>
  <c r="G92" i="10"/>
  <c r="H92" i="10"/>
  <c r="I92" i="10"/>
  <c r="J92" i="10"/>
  <c r="K92" i="10"/>
  <c r="L92" i="10"/>
  <c r="D93" i="10"/>
  <c r="E93" i="10"/>
  <c r="F93" i="10"/>
  <c r="G93" i="10"/>
  <c r="H93" i="10"/>
  <c r="I93" i="10"/>
  <c r="J93" i="10"/>
  <c r="K93" i="10"/>
  <c r="L93" i="10"/>
  <c r="D94" i="10"/>
  <c r="E94" i="10"/>
  <c r="F94" i="10"/>
  <c r="G94" i="10"/>
  <c r="H94" i="10"/>
  <c r="I94" i="10"/>
  <c r="J94" i="10"/>
  <c r="K94" i="10"/>
  <c r="L94" i="10"/>
  <c r="D95" i="10"/>
  <c r="E95" i="10"/>
  <c r="F95" i="10"/>
  <c r="G95" i="10"/>
  <c r="H95" i="10"/>
  <c r="I95" i="10"/>
  <c r="J95" i="10"/>
  <c r="K95" i="10"/>
  <c r="L95" i="10"/>
  <c r="D96" i="10"/>
  <c r="E96" i="10"/>
  <c r="F96" i="10"/>
  <c r="G96" i="10"/>
  <c r="H96" i="10"/>
  <c r="I96" i="10"/>
  <c r="J96" i="10"/>
  <c r="K96" i="10"/>
  <c r="L96" i="10"/>
  <c r="D97" i="10"/>
  <c r="E97" i="10"/>
  <c r="F97" i="10"/>
  <c r="G97" i="10"/>
  <c r="H97" i="10"/>
  <c r="I97" i="10"/>
  <c r="J97" i="10"/>
  <c r="K97" i="10"/>
  <c r="L97" i="10"/>
  <c r="D98" i="10"/>
  <c r="E98" i="10"/>
  <c r="F98" i="10"/>
  <c r="G98" i="10"/>
  <c r="H98" i="10"/>
  <c r="I98" i="10"/>
  <c r="J98" i="10"/>
  <c r="K98" i="10"/>
  <c r="L98" i="10"/>
  <c r="D99" i="10"/>
  <c r="E99" i="10"/>
  <c r="F99" i="10"/>
  <c r="G99" i="10"/>
  <c r="H99" i="10"/>
  <c r="I99" i="10"/>
  <c r="J99" i="10"/>
  <c r="K99" i="10"/>
  <c r="L99" i="10"/>
  <c r="D100" i="10"/>
  <c r="E100" i="10"/>
  <c r="F100" i="10"/>
  <c r="G100" i="10"/>
  <c r="H100" i="10"/>
  <c r="I100" i="10"/>
  <c r="J100" i="10"/>
  <c r="K100" i="10"/>
  <c r="L100" i="10"/>
  <c r="D101" i="10"/>
  <c r="E101" i="10"/>
  <c r="F101" i="10"/>
  <c r="G101" i="10"/>
  <c r="H101" i="10"/>
  <c r="I101" i="10"/>
  <c r="J101" i="10"/>
  <c r="K101" i="10"/>
  <c r="L101" i="10"/>
  <c r="D102" i="10"/>
  <c r="E102" i="10"/>
  <c r="F102" i="10"/>
  <c r="G102" i="10"/>
  <c r="H102" i="10"/>
  <c r="I102" i="10"/>
  <c r="J102" i="10"/>
  <c r="K102" i="10"/>
  <c r="L102" i="10"/>
  <c r="D103" i="10"/>
  <c r="E103" i="10"/>
  <c r="F103" i="10"/>
  <c r="G103" i="10"/>
  <c r="H103" i="10"/>
  <c r="I103" i="10"/>
  <c r="J103" i="10"/>
  <c r="K103" i="10"/>
  <c r="L103" i="10"/>
  <c r="D104" i="10"/>
  <c r="E104" i="10"/>
  <c r="F104" i="10"/>
  <c r="G104" i="10"/>
  <c r="H104" i="10"/>
  <c r="I104" i="10"/>
  <c r="J104" i="10"/>
  <c r="K104" i="10"/>
  <c r="L104" i="10"/>
  <c r="D105" i="10"/>
  <c r="E105" i="10"/>
  <c r="F105" i="10"/>
  <c r="G105" i="10"/>
  <c r="H105" i="10"/>
  <c r="I105" i="10"/>
  <c r="J105" i="10"/>
  <c r="K105" i="10"/>
  <c r="L105" i="10"/>
  <c r="D106" i="10"/>
  <c r="E106" i="10"/>
  <c r="F106" i="10"/>
  <c r="G106" i="10"/>
  <c r="H106" i="10"/>
  <c r="I106" i="10"/>
  <c r="J106" i="10"/>
  <c r="K106" i="10"/>
  <c r="L106" i="10"/>
  <c r="D107" i="10"/>
  <c r="E107" i="10"/>
  <c r="F107" i="10"/>
  <c r="G107" i="10"/>
  <c r="H107" i="10"/>
  <c r="I107" i="10"/>
  <c r="J107" i="10"/>
  <c r="K107" i="10"/>
  <c r="L107" i="10"/>
  <c r="D108" i="10"/>
  <c r="E108" i="10"/>
  <c r="F108" i="10"/>
  <c r="G108" i="10"/>
  <c r="H108" i="10"/>
  <c r="I108" i="10"/>
  <c r="J108" i="10"/>
  <c r="K108" i="10"/>
  <c r="L108" i="10"/>
  <c r="D109" i="10"/>
  <c r="E109" i="10"/>
  <c r="F109" i="10"/>
  <c r="G109" i="10"/>
  <c r="H109" i="10"/>
  <c r="I109" i="10"/>
  <c r="J109" i="10"/>
  <c r="K109" i="10"/>
  <c r="L109" i="10"/>
  <c r="D110" i="10"/>
  <c r="E110" i="10"/>
  <c r="F110" i="10"/>
  <c r="G110" i="10"/>
  <c r="H110" i="10"/>
  <c r="I110" i="10"/>
  <c r="J110" i="10"/>
  <c r="K110" i="10"/>
  <c r="L110" i="10"/>
  <c r="D111" i="10"/>
  <c r="E111" i="10"/>
  <c r="F111" i="10"/>
  <c r="G111" i="10"/>
  <c r="H111" i="10"/>
  <c r="I111" i="10"/>
  <c r="J111" i="10"/>
  <c r="K111" i="10"/>
  <c r="L111" i="10"/>
  <c r="D112" i="10"/>
  <c r="E112" i="10"/>
  <c r="F112" i="10"/>
  <c r="G112" i="10"/>
  <c r="H112" i="10"/>
  <c r="I112" i="10"/>
  <c r="J112" i="10"/>
  <c r="K112" i="10"/>
  <c r="L112" i="10"/>
  <c r="D113" i="10"/>
  <c r="E113" i="10"/>
  <c r="F113" i="10"/>
  <c r="G113" i="10"/>
  <c r="H113" i="10"/>
  <c r="I113" i="10"/>
  <c r="J113" i="10"/>
  <c r="K113" i="10"/>
  <c r="L113" i="10"/>
  <c r="D114" i="10"/>
  <c r="E114" i="10"/>
  <c r="F114" i="10"/>
  <c r="G114" i="10"/>
  <c r="H114" i="10"/>
  <c r="I114" i="10"/>
  <c r="J114" i="10"/>
  <c r="K114" i="10"/>
  <c r="L114" i="10"/>
  <c r="D115" i="10"/>
  <c r="E115" i="10"/>
  <c r="F115" i="10"/>
  <c r="G115" i="10"/>
  <c r="H115" i="10"/>
  <c r="I115" i="10"/>
  <c r="J115" i="10"/>
  <c r="K115" i="10"/>
  <c r="L115" i="10"/>
  <c r="D116" i="10"/>
  <c r="E116" i="10"/>
  <c r="F116" i="10"/>
  <c r="G116" i="10"/>
  <c r="H116" i="10"/>
  <c r="I116" i="10"/>
  <c r="J116" i="10"/>
  <c r="K116" i="10"/>
  <c r="L116" i="10"/>
  <c r="D117" i="10"/>
  <c r="E117" i="10"/>
  <c r="F117" i="10"/>
  <c r="G117" i="10"/>
  <c r="H117" i="10"/>
  <c r="I117" i="10"/>
  <c r="J117" i="10"/>
  <c r="K117" i="10"/>
  <c r="L117" i="10"/>
  <c r="D118" i="10"/>
  <c r="E118" i="10"/>
  <c r="F118" i="10"/>
  <c r="G118" i="10"/>
  <c r="H118" i="10"/>
  <c r="I118" i="10"/>
  <c r="J118" i="10"/>
  <c r="K118" i="10"/>
  <c r="L118" i="10"/>
  <c r="D119" i="10"/>
  <c r="E119" i="10"/>
  <c r="F119" i="10"/>
  <c r="G119" i="10"/>
  <c r="H119" i="10"/>
  <c r="I119" i="10"/>
  <c r="J119" i="10"/>
  <c r="K119" i="10"/>
  <c r="L119" i="10"/>
  <c r="D120" i="10"/>
  <c r="E120" i="10"/>
  <c r="F120" i="10"/>
  <c r="G120" i="10"/>
  <c r="H120" i="10"/>
  <c r="I120" i="10"/>
  <c r="J120" i="10"/>
  <c r="K120" i="10"/>
  <c r="L120" i="10"/>
  <c r="D121" i="10"/>
  <c r="E121" i="10"/>
  <c r="F121" i="10"/>
  <c r="G121" i="10"/>
  <c r="H121" i="10"/>
  <c r="I121" i="10"/>
  <c r="J121" i="10"/>
  <c r="K121" i="10"/>
  <c r="L121" i="10"/>
  <c r="D122" i="10"/>
  <c r="E122" i="10"/>
  <c r="F122" i="10"/>
  <c r="G122" i="10"/>
  <c r="H122" i="10"/>
  <c r="I122" i="10"/>
  <c r="J122" i="10"/>
  <c r="K122" i="10"/>
  <c r="L122" i="10"/>
  <c r="D123" i="10"/>
  <c r="E123" i="10"/>
  <c r="F123" i="10"/>
  <c r="G123" i="10"/>
  <c r="H123" i="10"/>
  <c r="I123" i="10"/>
  <c r="J123" i="10"/>
  <c r="K123" i="10"/>
  <c r="L123" i="10"/>
  <c r="D124" i="10"/>
  <c r="E124" i="10"/>
  <c r="F124" i="10"/>
  <c r="G124" i="10"/>
  <c r="H124" i="10"/>
  <c r="I124" i="10"/>
  <c r="J124" i="10"/>
  <c r="K124" i="10"/>
  <c r="L124" i="10"/>
  <c r="D125" i="10"/>
  <c r="E125" i="10"/>
  <c r="F125" i="10"/>
  <c r="G125" i="10"/>
  <c r="H125" i="10"/>
  <c r="I125" i="10"/>
  <c r="J125" i="10"/>
  <c r="K125" i="10"/>
  <c r="L125" i="10"/>
  <c r="D126" i="10"/>
  <c r="E126" i="10"/>
  <c r="F126" i="10"/>
  <c r="G126" i="10"/>
  <c r="H126" i="10"/>
  <c r="I126" i="10"/>
  <c r="J126" i="10"/>
  <c r="K126" i="10"/>
  <c r="L126" i="10"/>
  <c r="D127" i="10"/>
  <c r="E127" i="10"/>
  <c r="F127" i="10"/>
  <c r="G127" i="10"/>
  <c r="H127" i="10"/>
  <c r="I127" i="10"/>
  <c r="J127" i="10"/>
  <c r="K127" i="10"/>
  <c r="L127" i="10"/>
  <c r="D128" i="10"/>
  <c r="E128" i="10"/>
  <c r="F128" i="10"/>
  <c r="G128" i="10"/>
  <c r="H128" i="10"/>
  <c r="I128" i="10"/>
  <c r="J128" i="10"/>
  <c r="K128" i="10"/>
  <c r="L128" i="10"/>
  <c r="D129" i="10"/>
  <c r="E129" i="10"/>
  <c r="F129" i="10"/>
  <c r="G129" i="10"/>
  <c r="H129" i="10"/>
  <c r="I129" i="10"/>
  <c r="J129" i="10"/>
  <c r="K129" i="10"/>
  <c r="L129" i="10"/>
  <c r="D130" i="10"/>
  <c r="E130" i="10"/>
  <c r="F130" i="10"/>
  <c r="G130" i="10"/>
  <c r="H130" i="10"/>
  <c r="I130" i="10"/>
  <c r="J130" i="10"/>
  <c r="K130" i="10"/>
  <c r="L130" i="10"/>
  <c r="D131" i="10"/>
  <c r="E131" i="10"/>
  <c r="F131" i="10"/>
  <c r="G131" i="10"/>
  <c r="H131" i="10"/>
  <c r="I131" i="10"/>
  <c r="J131" i="10"/>
  <c r="K131" i="10"/>
  <c r="L131" i="10"/>
  <c r="D132" i="10"/>
  <c r="E132" i="10"/>
  <c r="F132" i="10"/>
  <c r="G132" i="10"/>
  <c r="H132" i="10"/>
  <c r="I132" i="10"/>
  <c r="J132" i="10"/>
  <c r="K132" i="10"/>
  <c r="L132" i="10"/>
  <c r="D133" i="10"/>
  <c r="E133" i="10"/>
  <c r="F133" i="10"/>
  <c r="G133" i="10"/>
  <c r="H133" i="10"/>
  <c r="I133" i="10"/>
  <c r="J133" i="10"/>
  <c r="K133" i="10"/>
  <c r="L133" i="10"/>
  <c r="D134" i="10"/>
  <c r="E134" i="10"/>
  <c r="F134" i="10"/>
  <c r="G134" i="10"/>
  <c r="H134" i="10"/>
  <c r="I134" i="10"/>
  <c r="J134" i="10"/>
  <c r="K134" i="10"/>
  <c r="L134" i="10"/>
  <c r="D135" i="10"/>
  <c r="E135" i="10"/>
  <c r="F135" i="10"/>
  <c r="G135" i="10"/>
  <c r="H135" i="10"/>
  <c r="I135" i="10"/>
  <c r="J135" i="10"/>
  <c r="K135" i="10"/>
  <c r="L135" i="10"/>
  <c r="D136" i="10"/>
  <c r="E136" i="10"/>
  <c r="F136" i="10"/>
  <c r="G136" i="10"/>
  <c r="H136" i="10"/>
  <c r="I136" i="10"/>
  <c r="J136" i="10"/>
  <c r="K136" i="10"/>
  <c r="L136" i="10"/>
  <c r="D137" i="10"/>
  <c r="E137" i="10"/>
  <c r="F137" i="10"/>
  <c r="G137" i="10"/>
  <c r="H137" i="10"/>
  <c r="I137" i="10"/>
  <c r="J137" i="10"/>
  <c r="K137" i="10"/>
  <c r="L137" i="10"/>
  <c r="D138" i="10"/>
  <c r="E138" i="10"/>
  <c r="F138" i="10"/>
  <c r="G138" i="10"/>
  <c r="H138" i="10"/>
  <c r="I138" i="10"/>
  <c r="J138" i="10"/>
  <c r="K138" i="10"/>
  <c r="L138" i="10"/>
  <c r="D139" i="10"/>
  <c r="E139" i="10"/>
  <c r="F139" i="10"/>
  <c r="G139" i="10"/>
  <c r="H139" i="10"/>
  <c r="I139" i="10"/>
  <c r="J139" i="10"/>
  <c r="K139" i="10"/>
  <c r="L139" i="10"/>
  <c r="D140" i="10"/>
  <c r="E140" i="10"/>
  <c r="F140" i="10"/>
  <c r="G140" i="10"/>
  <c r="H140" i="10"/>
  <c r="I140" i="10"/>
  <c r="J140" i="10"/>
  <c r="K140" i="10"/>
  <c r="L140" i="10"/>
  <c r="D141" i="10"/>
  <c r="E141" i="10"/>
  <c r="F141" i="10"/>
  <c r="G141" i="10"/>
  <c r="H141" i="10"/>
  <c r="I141" i="10"/>
  <c r="J141" i="10"/>
  <c r="K141" i="10"/>
  <c r="L141" i="10"/>
  <c r="D142" i="10"/>
  <c r="E142" i="10"/>
  <c r="F142" i="10"/>
  <c r="G142" i="10"/>
  <c r="H142" i="10"/>
  <c r="I142" i="10"/>
  <c r="J142" i="10"/>
  <c r="K142" i="10"/>
  <c r="L142" i="10"/>
  <c r="D143" i="10"/>
  <c r="E143" i="10"/>
  <c r="F143" i="10"/>
  <c r="G143" i="10"/>
  <c r="H143" i="10"/>
  <c r="I143" i="10"/>
  <c r="J143" i="10"/>
  <c r="K143" i="10"/>
  <c r="L143" i="10"/>
  <c r="D144" i="10"/>
  <c r="E144" i="10"/>
  <c r="F144" i="10"/>
  <c r="G144" i="10"/>
  <c r="H144" i="10"/>
  <c r="I144" i="10"/>
  <c r="J144" i="10"/>
  <c r="K144" i="10"/>
  <c r="L144" i="10"/>
  <c r="D145" i="10"/>
  <c r="E145" i="10"/>
  <c r="F145" i="10"/>
  <c r="G145" i="10"/>
  <c r="H145" i="10"/>
  <c r="I145" i="10"/>
  <c r="J145" i="10"/>
  <c r="K145" i="10"/>
  <c r="L145" i="10"/>
  <c r="D146" i="10"/>
  <c r="E146" i="10"/>
  <c r="F146" i="10"/>
  <c r="G146" i="10"/>
  <c r="H146" i="10"/>
  <c r="I146" i="10"/>
  <c r="J146" i="10"/>
  <c r="K146" i="10"/>
  <c r="L146" i="10"/>
  <c r="D147" i="10"/>
  <c r="E147" i="10"/>
  <c r="F147" i="10"/>
  <c r="G147" i="10"/>
  <c r="H147" i="10"/>
  <c r="I147" i="10"/>
  <c r="J147" i="10"/>
  <c r="K147" i="10"/>
  <c r="L147" i="10"/>
  <c r="D148" i="10"/>
  <c r="E148" i="10"/>
  <c r="F148" i="10"/>
  <c r="G148" i="10"/>
  <c r="H148" i="10"/>
  <c r="I148" i="10"/>
  <c r="J148" i="10"/>
  <c r="K148" i="10"/>
  <c r="L148" i="10"/>
  <c r="D149" i="10"/>
  <c r="E149" i="10"/>
  <c r="F149" i="10"/>
  <c r="G149" i="10"/>
  <c r="H149" i="10"/>
  <c r="I149" i="10"/>
  <c r="J149" i="10"/>
  <c r="K149" i="10"/>
  <c r="L149" i="10"/>
  <c r="D150" i="10"/>
  <c r="E150" i="10"/>
  <c r="F150" i="10"/>
  <c r="G150" i="10"/>
  <c r="H150" i="10"/>
  <c r="I150" i="10"/>
  <c r="J150" i="10"/>
  <c r="K150" i="10"/>
  <c r="L150" i="10"/>
  <c r="D151" i="10"/>
  <c r="E151" i="10"/>
  <c r="F151" i="10"/>
  <c r="G151" i="10"/>
  <c r="H151" i="10"/>
  <c r="I151" i="10"/>
  <c r="J151" i="10"/>
  <c r="K151" i="10"/>
  <c r="L151" i="10"/>
  <c r="D152" i="10"/>
  <c r="E152" i="10"/>
  <c r="F152" i="10"/>
  <c r="G152" i="10"/>
  <c r="H152" i="10"/>
  <c r="I152" i="10"/>
  <c r="J152" i="10"/>
  <c r="K152" i="10"/>
  <c r="L152" i="10"/>
  <c r="D153" i="10"/>
  <c r="E153" i="10"/>
  <c r="F153" i="10"/>
  <c r="G153" i="10"/>
  <c r="H153" i="10"/>
  <c r="I153" i="10"/>
  <c r="J153" i="10"/>
  <c r="K153" i="10"/>
  <c r="L153" i="10"/>
  <c r="D154" i="10"/>
  <c r="E154" i="10"/>
  <c r="F154" i="10"/>
  <c r="G154" i="10"/>
  <c r="H154" i="10"/>
  <c r="I154" i="10"/>
  <c r="J154" i="10"/>
  <c r="K154" i="10"/>
  <c r="L154" i="10"/>
  <c r="D155" i="10"/>
  <c r="E155" i="10"/>
  <c r="F155" i="10"/>
  <c r="G155" i="10"/>
  <c r="H155" i="10"/>
  <c r="I155" i="10"/>
  <c r="J155" i="10"/>
  <c r="K155" i="10"/>
  <c r="L155" i="10"/>
  <c r="D156" i="10"/>
  <c r="E156" i="10"/>
  <c r="F156" i="10"/>
  <c r="G156" i="10"/>
  <c r="H156" i="10"/>
  <c r="I156" i="10"/>
  <c r="J156" i="10"/>
  <c r="K156" i="10"/>
  <c r="L156" i="10"/>
  <c r="D157" i="10"/>
  <c r="E157" i="10"/>
  <c r="F157" i="10"/>
  <c r="G157" i="10"/>
  <c r="H157" i="10"/>
  <c r="I157" i="10"/>
  <c r="J157" i="10"/>
  <c r="K157" i="10"/>
  <c r="L157" i="10"/>
  <c r="D158" i="10"/>
  <c r="E158" i="10"/>
  <c r="F158" i="10"/>
  <c r="G158" i="10"/>
  <c r="H158" i="10"/>
  <c r="I158" i="10"/>
  <c r="J158" i="10"/>
  <c r="K158" i="10"/>
  <c r="L158" i="10"/>
  <c r="D159" i="10"/>
  <c r="E159" i="10"/>
  <c r="F159" i="10"/>
  <c r="G159" i="10"/>
  <c r="H159" i="10"/>
  <c r="I159" i="10"/>
  <c r="J159" i="10"/>
  <c r="K159" i="10"/>
  <c r="L159" i="10"/>
  <c r="D160" i="10"/>
  <c r="E160" i="10"/>
  <c r="F160" i="10"/>
  <c r="G160" i="10"/>
  <c r="H160" i="10"/>
  <c r="I160" i="10"/>
  <c r="J160" i="10"/>
  <c r="K160" i="10"/>
  <c r="L160" i="10"/>
  <c r="D161" i="10"/>
  <c r="E161" i="10"/>
  <c r="F161" i="10"/>
  <c r="G161" i="10"/>
  <c r="H161" i="10"/>
  <c r="I161" i="10"/>
  <c r="J161" i="10"/>
  <c r="K161" i="10"/>
  <c r="L161" i="10"/>
  <c r="D162" i="10"/>
  <c r="E162" i="10"/>
  <c r="F162" i="10"/>
  <c r="G162" i="10"/>
  <c r="H162" i="10"/>
  <c r="I162" i="10"/>
  <c r="J162" i="10"/>
  <c r="K162" i="10"/>
  <c r="L162" i="10"/>
  <c r="D163" i="10"/>
  <c r="E163" i="10"/>
  <c r="F163" i="10"/>
  <c r="G163" i="10"/>
  <c r="H163" i="10"/>
  <c r="I163" i="10"/>
  <c r="J163" i="10"/>
  <c r="K163" i="10"/>
  <c r="L163" i="10"/>
  <c r="D164" i="10"/>
  <c r="E164" i="10"/>
  <c r="F164" i="10"/>
  <c r="G164" i="10"/>
  <c r="H164" i="10"/>
  <c r="I164" i="10"/>
  <c r="J164" i="10"/>
  <c r="K164" i="10"/>
  <c r="L164" i="10"/>
  <c r="D165" i="10"/>
  <c r="E165" i="10"/>
  <c r="F165" i="10"/>
  <c r="G165" i="10"/>
  <c r="H165" i="10"/>
  <c r="I165" i="10"/>
  <c r="J165" i="10"/>
  <c r="K165" i="10"/>
  <c r="L165" i="10"/>
  <c r="D166" i="10"/>
  <c r="E166" i="10"/>
  <c r="F166" i="10"/>
  <c r="G166" i="10"/>
  <c r="H166" i="10"/>
  <c r="I166" i="10"/>
  <c r="J166" i="10"/>
  <c r="K166" i="10"/>
  <c r="L166" i="10"/>
  <c r="D167" i="10"/>
  <c r="E167" i="10"/>
  <c r="F167" i="10"/>
  <c r="G167" i="10"/>
  <c r="H167" i="10"/>
  <c r="I167" i="10"/>
  <c r="J167" i="10"/>
  <c r="K167" i="10"/>
  <c r="L167" i="10"/>
  <c r="D168" i="10"/>
  <c r="E168" i="10"/>
  <c r="F168" i="10"/>
  <c r="G168" i="10"/>
  <c r="H168" i="10"/>
  <c r="I168" i="10"/>
  <c r="J168" i="10"/>
  <c r="K168" i="10"/>
  <c r="L168" i="10"/>
  <c r="D169" i="10"/>
  <c r="E169" i="10"/>
  <c r="F169" i="10"/>
  <c r="G169" i="10"/>
  <c r="H169" i="10"/>
  <c r="I169" i="10"/>
  <c r="J169" i="10"/>
  <c r="K169" i="10"/>
  <c r="L169" i="10"/>
  <c r="D170" i="10"/>
  <c r="E170" i="10"/>
  <c r="F170" i="10"/>
  <c r="G170" i="10"/>
  <c r="H170" i="10"/>
  <c r="I170" i="10"/>
  <c r="J170" i="10"/>
  <c r="K170" i="10"/>
  <c r="L170" i="10"/>
  <c r="D171" i="10"/>
  <c r="E171" i="10"/>
  <c r="F171" i="10"/>
  <c r="G171" i="10"/>
  <c r="H171" i="10"/>
  <c r="I171" i="10"/>
  <c r="J171" i="10"/>
  <c r="K171" i="10"/>
  <c r="L171" i="10"/>
  <c r="D172" i="10"/>
  <c r="E172" i="10"/>
  <c r="F172" i="10"/>
  <c r="G172" i="10"/>
  <c r="H172" i="10"/>
  <c r="I172" i="10"/>
  <c r="J172" i="10"/>
  <c r="K172" i="10"/>
  <c r="L172" i="10"/>
  <c r="D173" i="10"/>
  <c r="E173" i="10"/>
  <c r="F173" i="10"/>
  <c r="G173" i="10"/>
  <c r="H173" i="10"/>
  <c r="I173" i="10"/>
  <c r="J173" i="10"/>
  <c r="K173" i="10"/>
  <c r="L173" i="10"/>
  <c r="D174" i="10"/>
  <c r="E174" i="10"/>
  <c r="F174" i="10"/>
  <c r="G174" i="10"/>
  <c r="H174" i="10"/>
  <c r="I174" i="10"/>
  <c r="J174" i="10"/>
  <c r="K174" i="10"/>
  <c r="L174" i="10"/>
  <c r="D175" i="10"/>
  <c r="E175" i="10"/>
  <c r="F175" i="10"/>
  <c r="G175" i="10"/>
  <c r="H175" i="10"/>
  <c r="I175" i="10"/>
  <c r="J175" i="10"/>
  <c r="K175" i="10"/>
  <c r="L175" i="10"/>
  <c r="D176" i="10"/>
  <c r="E176" i="10"/>
  <c r="F176" i="10"/>
  <c r="G176" i="10"/>
  <c r="H176" i="10"/>
  <c r="I176" i="10"/>
  <c r="J176" i="10"/>
  <c r="K176" i="10"/>
  <c r="L176" i="10"/>
  <c r="D177" i="10"/>
  <c r="E177" i="10"/>
  <c r="F177" i="10"/>
  <c r="G177" i="10"/>
  <c r="H177" i="10"/>
  <c r="I177" i="10"/>
  <c r="J177" i="10"/>
  <c r="K177" i="10"/>
  <c r="L177" i="10"/>
  <c r="D178" i="10"/>
  <c r="E178" i="10"/>
  <c r="F178" i="10"/>
  <c r="G178" i="10"/>
  <c r="H178" i="10"/>
  <c r="I178" i="10"/>
  <c r="J178" i="10"/>
  <c r="K178" i="10"/>
  <c r="L178" i="10"/>
  <c r="D179" i="10"/>
  <c r="E179" i="10"/>
  <c r="F179" i="10"/>
  <c r="G179" i="10"/>
  <c r="H179" i="10"/>
  <c r="I179" i="10"/>
  <c r="J179" i="10"/>
  <c r="K179" i="10"/>
  <c r="L179" i="10"/>
  <c r="D180" i="10"/>
  <c r="E180" i="10"/>
  <c r="F180" i="10"/>
  <c r="G180" i="10"/>
  <c r="H180" i="10"/>
  <c r="I180" i="10"/>
  <c r="J180" i="10"/>
  <c r="K180" i="10"/>
  <c r="L180" i="10"/>
  <c r="D181" i="10"/>
  <c r="E181" i="10"/>
  <c r="F181" i="10"/>
  <c r="G181" i="10"/>
  <c r="H181" i="10"/>
  <c r="I181" i="10"/>
  <c r="J181" i="10"/>
  <c r="K181" i="10"/>
  <c r="L181" i="10"/>
  <c r="D182" i="10"/>
  <c r="E182" i="10"/>
  <c r="F182" i="10"/>
  <c r="G182" i="10"/>
  <c r="H182" i="10"/>
  <c r="I182" i="10"/>
  <c r="J182" i="10"/>
  <c r="K182" i="10"/>
  <c r="L182" i="10"/>
  <c r="D183" i="10"/>
  <c r="E183" i="10"/>
  <c r="F183" i="10"/>
  <c r="G183" i="10"/>
  <c r="H183" i="10"/>
  <c r="I183" i="10"/>
  <c r="J183" i="10"/>
  <c r="K183" i="10"/>
  <c r="L183" i="10"/>
  <c r="D184" i="10"/>
  <c r="E184" i="10"/>
  <c r="F184" i="10"/>
  <c r="G184" i="10"/>
  <c r="H184" i="10"/>
  <c r="I184" i="10"/>
  <c r="J184" i="10"/>
  <c r="K184" i="10"/>
  <c r="L184" i="10"/>
  <c r="D185" i="10"/>
  <c r="E185" i="10"/>
  <c r="F185" i="10"/>
  <c r="G185" i="10"/>
  <c r="H185" i="10"/>
  <c r="I185" i="10"/>
  <c r="J185" i="10"/>
  <c r="K185" i="10"/>
  <c r="L185" i="10"/>
  <c r="D186" i="10"/>
  <c r="E186" i="10"/>
  <c r="F186" i="10"/>
  <c r="G186" i="10"/>
  <c r="H186" i="10"/>
  <c r="I186" i="10"/>
  <c r="J186" i="10"/>
  <c r="K186" i="10"/>
  <c r="L186" i="10"/>
  <c r="D187" i="10"/>
  <c r="E187" i="10"/>
  <c r="F187" i="10"/>
  <c r="G187" i="10"/>
  <c r="H187" i="10"/>
  <c r="I187" i="10"/>
  <c r="J187" i="10"/>
  <c r="K187" i="10"/>
  <c r="L187" i="10"/>
  <c r="D188" i="10"/>
  <c r="E188" i="10"/>
  <c r="F188" i="10"/>
  <c r="G188" i="10"/>
  <c r="H188" i="10"/>
  <c r="I188" i="10"/>
  <c r="J188" i="10"/>
  <c r="K188" i="10"/>
  <c r="L188" i="10"/>
  <c r="D189" i="10"/>
  <c r="E189" i="10"/>
  <c r="F189" i="10"/>
  <c r="G189" i="10"/>
  <c r="H189" i="10"/>
  <c r="I189" i="10"/>
  <c r="J189" i="10"/>
  <c r="K189" i="10"/>
  <c r="L189" i="10"/>
  <c r="D190" i="10"/>
  <c r="E190" i="10"/>
  <c r="F190" i="10"/>
  <c r="G190" i="10"/>
  <c r="H190" i="10"/>
  <c r="I190" i="10"/>
  <c r="J190" i="10"/>
  <c r="K190" i="10"/>
  <c r="L190" i="10"/>
  <c r="D191" i="10"/>
  <c r="E191" i="10"/>
  <c r="F191" i="10"/>
  <c r="G191" i="10"/>
  <c r="H191" i="10"/>
  <c r="I191" i="10"/>
  <c r="J191" i="10"/>
  <c r="K191" i="10"/>
  <c r="L191" i="10"/>
  <c r="D192" i="10"/>
  <c r="E192" i="10"/>
  <c r="F192" i="10"/>
  <c r="G192" i="10"/>
  <c r="H192" i="10"/>
  <c r="I192" i="10"/>
  <c r="J192" i="10"/>
  <c r="K192" i="10"/>
  <c r="L192" i="10"/>
  <c r="D193" i="10"/>
  <c r="E193" i="10"/>
  <c r="F193" i="10"/>
  <c r="G193" i="10"/>
  <c r="H193" i="10"/>
  <c r="I193" i="10"/>
  <c r="J193" i="10"/>
  <c r="K193" i="10"/>
  <c r="L193" i="10"/>
  <c r="D194" i="10"/>
  <c r="E194" i="10"/>
  <c r="F194" i="10"/>
  <c r="G194" i="10"/>
  <c r="H194" i="10"/>
  <c r="I194" i="10"/>
  <c r="J194" i="10"/>
  <c r="K194" i="10"/>
  <c r="L194" i="10"/>
  <c r="D195" i="10"/>
  <c r="E195" i="10"/>
  <c r="F195" i="10"/>
  <c r="G195" i="10"/>
  <c r="H195" i="10"/>
  <c r="I195" i="10"/>
  <c r="J195" i="10"/>
  <c r="K195" i="10"/>
  <c r="L195" i="10"/>
  <c r="D196" i="10"/>
  <c r="E196" i="10"/>
  <c r="F196" i="10"/>
  <c r="G196" i="10"/>
  <c r="H196" i="10"/>
  <c r="I196" i="10"/>
  <c r="J196" i="10"/>
  <c r="K196" i="10"/>
  <c r="L196" i="10"/>
  <c r="D197" i="10"/>
  <c r="E197" i="10"/>
  <c r="F197" i="10"/>
  <c r="G197" i="10"/>
  <c r="H197" i="10"/>
  <c r="I197" i="10"/>
  <c r="J197" i="10"/>
  <c r="K197" i="10"/>
  <c r="L197" i="10"/>
  <c r="D198" i="10"/>
  <c r="E198" i="10"/>
  <c r="F198" i="10"/>
  <c r="G198" i="10"/>
  <c r="H198" i="10"/>
  <c r="I198" i="10"/>
  <c r="J198" i="10"/>
  <c r="K198" i="10"/>
  <c r="L198" i="10"/>
  <c r="D199" i="10"/>
  <c r="E199" i="10"/>
  <c r="F199" i="10"/>
  <c r="G199" i="10"/>
  <c r="H199" i="10"/>
  <c r="I199" i="10"/>
  <c r="J199" i="10"/>
  <c r="K199" i="10"/>
  <c r="L199" i="10"/>
  <c r="D200" i="10"/>
  <c r="E200" i="10"/>
  <c r="F200" i="10"/>
  <c r="G200" i="10"/>
  <c r="H200" i="10"/>
  <c r="I200" i="10"/>
  <c r="J200" i="10"/>
  <c r="K200" i="10"/>
  <c r="L200" i="10"/>
  <c r="D201" i="10"/>
  <c r="E201" i="10"/>
  <c r="F201" i="10"/>
  <c r="G201" i="10"/>
  <c r="H201" i="10"/>
  <c r="I201" i="10"/>
  <c r="J201" i="10"/>
  <c r="K201" i="10"/>
  <c r="L201" i="10"/>
  <c r="D202" i="10"/>
  <c r="E202" i="10"/>
  <c r="F202" i="10"/>
  <c r="G202" i="10"/>
  <c r="H202" i="10"/>
  <c r="I202" i="10"/>
  <c r="J202" i="10"/>
  <c r="K202" i="10"/>
  <c r="L202" i="10"/>
  <c r="D203" i="10"/>
  <c r="E203" i="10"/>
  <c r="F203" i="10"/>
  <c r="G203" i="10"/>
  <c r="H203" i="10"/>
  <c r="I203" i="10"/>
  <c r="J203" i="10"/>
  <c r="K203" i="10"/>
  <c r="L203" i="10"/>
  <c r="D204" i="10"/>
  <c r="E204" i="10"/>
  <c r="F204" i="10"/>
  <c r="G204" i="10"/>
  <c r="H204" i="10"/>
  <c r="I204" i="10"/>
  <c r="J204" i="10"/>
  <c r="K204" i="10"/>
  <c r="L204" i="10"/>
  <c r="D205" i="10"/>
  <c r="E205" i="10"/>
  <c r="F205" i="10"/>
  <c r="G205" i="10"/>
  <c r="H205" i="10"/>
  <c r="I205" i="10"/>
  <c r="J205" i="10"/>
  <c r="K205" i="10"/>
  <c r="L205" i="10"/>
  <c r="D206" i="10"/>
  <c r="E206" i="10"/>
  <c r="F206" i="10"/>
  <c r="G206" i="10"/>
  <c r="H206" i="10"/>
  <c r="I206" i="10"/>
  <c r="J206" i="10"/>
  <c r="K206" i="10"/>
  <c r="L206" i="10"/>
  <c r="D207" i="10"/>
  <c r="E207" i="10"/>
  <c r="F207" i="10"/>
  <c r="G207" i="10"/>
  <c r="H207" i="10"/>
  <c r="I207" i="10"/>
  <c r="J207" i="10"/>
  <c r="K207" i="10"/>
  <c r="L207" i="10"/>
  <c r="D208" i="10"/>
  <c r="E208" i="10"/>
  <c r="F208" i="10"/>
  <c r="G208" i="10"/>
  <c r="H208" i="10"/>
  <c r="I208" i="10"/>
  <c r="J208" i="10"/>
  <c r="K208" i="10"/>
  <c r="L208" i="10"/>
  <c r="D209" i="10"/>
  <c r="E209" i="10"/>
  <c r="F209" i="10"/>
  <c r="G209" i="10"/>
  <c r="H209" i="10"/>
  <c r="I209" i="10"/>
  <c r="J209" i="10"/>
  <c r="K209" i="10"/>
  <c r="L209" i="10"/>
  <c r="D210" i="10"/>
  <c r="E210" i="10"/>
  <c r="F210" i="10"/>
  <c r="G210" i="10"/>
  <c r="H210" i="10"/>
  <c r="I210" i="10"/>
  <c r="J210" i="10"/>
  <c r="K210" i="10"/>
  <c r="L210" i="10"/>
  <c r="D211" i="10"/>
  <c r="E211" i="10"/>
  <c r="F211" i="10"/>
  <c r="G211" i="10"/>
  <c r="H211" i="10"/>
  <c r="I211" i="10"/>
  <c r="J211" i="10"/>
  <c r="K211" i="10"/>
  <c r="L211" i="10"/>
  <c r="D212" i="10"/>
  <c r="E212" i="10"/>
  <c r="F212" i="10"/>
  <c r="G212" i="10"/>
  <c r="H212" i="10"/>
  <c r="I212" i="10"/>
  <c r="J212" i="10"/>
  <c r="K212" i="10"/>
  <c r="L212" i="10"/>
  <c r="D213" i="10"/>
  <c r="E213" i="10"/>
  <c r="F213" i="10"/>
  <c r="G213" i="10"/>
  <c r="H213" i="10"/>
  <c r="I213" i="10"/>
  <c r="J213" i="10"/>
  <c r="K213" i="10"/>
  <c r="L213" i="10"/>
  <c r="D214" i="10"/>
  <c r="E214" i="10"/>
  <c r="F214" i="10"/>
  <c r="G214" i="10"/>
  <c r="H214" i="10"/>
  <c r="I214" i="10"/>
  <c r="J214" i="10"/>
  <c r="K214" i="10"/>
  <c r="L214" i="10"/>
  <c r="D215" i="10"/>
  <c r="E215" i="10"/>
  <c r="F215" i="10"/>
  <c r="G215" i="10"/>
  <c r="H215" i="10"/>
  <c r="I215" i="10"/>
  <c r="J215" i="10"/>
  <c r="K215" i="10"/>
  <c r="L215" i="10"/>
  <c r="D216" i="10"/>
  <c r="E216" i="10"/>
  <c r="F216" i="10"/>
  <c r="G216" i="10"/>
  <c r="H216" i="10"/>
  <c r="I216" i="10"/>
  <c r="J216" i="10"/>
  <c r="K216" i="10"/>
  <c r="L216" i="10"/>
  <c r="D217" i="10"/>
  <c r="E217" i="10"/>
  <c r="F217" i="10"/>
  <c r="G217" i="10"/>
  <c r="H217" i="10"/>
  <c r="I217" i="10"/>
  <c r="J217" i="10"/>
  <c r="K217" i="10"/>
  <c r="L217" i="10"/>
  <c r="D218" i="10"/>
  <c r="E218" i="10"/>
  <c r="F218" i="10"/>
  <c r="G218" i="10"/>
  <c r="H218" i="10"/>
  <c r="I218" i="10"/>
  <c r="J218" i="10"/>
  <c r="K218" i="10"/>
  <c r="L218" i="10"/>
  <c r="D219" i="10"/>
  <c r="E219" i="10"/>
  <c r="F219" i="10"/>
  <c r="G219" i="10"/>
  <c r="H219" i="10"/>
  <c r="I219" i="10"/>
  <c r="J219" i="10"/>
  <c r="K219" i="10"/>
  <c r="L219" i="10"/>
  <c r="D220" i="10"/>
  <c r="E220" i="10"/>
  <c r="F220" i="10"/>
  <c r="G220" i="10"/>
  <c r="H220" i="10"/>
  <c r="I220" i="10"/>
  <c r="J220" i="10"/>
  <c r="K220" i="10"/>
  <c r="L220" i="10"/>
  <c r="D221" i="10"/>
  <c r="E221" i="10"/>
  <c r="F221" i="10"/>
  <c r="G221" i="10"/>
  <c r="H221" i="10"/>
  <c r="I221" i="10"/>
  <c r="J221" i="10"/>
  <c r="K221" i="10"/>
  <c r="L221" i="10"/>
  <c r="D222" i="10"/>
  <c r="E222" i="10"/>
  <c r="F222" i="10"/>
  <c r="G222" i="10"/>
  <c r="H222" i="10"/>
  <c r="I222" i="10"/>
  <c r="J222" i="10"/>
  <c r="K222" i="10"/>
  <c r="L222" i="10"/>
  <c r="D223" i="10"/>
  <c r="E223" i="10"/>
  <c r="F223" i="10"/>
  <c r="G223" i="10"/>
  <c r="H223" i="10"/>
  <c r="I223" i="10"/>
  <c r="J223" i="10"/>
  <c r="K223" i="10"/>
  <c r="L223" i="10"/>
  <c r="D224" i="10"/>
  <c r="E224" i="10"/>
  <c r="F224" i="10"/>
  <c r="G224" i="10"/>
  <c r="H224" i="10"/>
  <c r="I224" i="10"/>
  <c r="J224" i="10"/>
  <c r="K224" i="10"/>
  <c r="L224" i="10"/>
  <c r="D225" i="10"/>
  <c r="E225" i="10"/>
  <c r="F225" i="10"/>
  <c r="G225" i="10"/>
  <c r="H225" i="10"/>
  <c r="I225" i="10"/>
  <c r="J225" i="10"/>
  <c r="K225" i="10"/>
  <c r="L225" i="10"/>
  <c r="D226" i="10"/>
  <c r="E226" i="10"/>
  <c r="F226" i="10"/>
  <c r="G226" i="10"/>
  <c r="H226" i="10"/>
  <c r="I226" i="10"/>
  <c r="J226" i="10"/>
  <c r="K226" i="10"/>
  <c r="L226" i="10"/>
  <c r="D227" i="10"/>
  <c r="E227" i="10"/>
  <c r="F227" i="10"/>
  <c r="G227" i="10"/>
  <c r="H227" i="10"/>
  <c r="I227" i="10"/>
  <c r="J227" i="10"/>
  <c r="K227" i="10"/>
  <c r="L227" i="10"/>
  <c r="D228" i="10"/>
  <c r="E228" i="10"/>
  <c r="F228" i="10"/>
  <c r="G228" i="10"/>
  <c r="H228" i="10"/>
  <c r="I228" i="10"/>
  <c r="J228" i="10"/>
  <c r="K228" i="10"/>
  <c r="L228" i="10"/>
  <c r="D229" i="10"/>
  <c r="E229" i="10"/>
  <c r="F229" i="10"/>
  <c r="G229" i="10"/>
  <c r="H229" i="10"/>
  <c r="I229" i="10"/>
  <c r="J229" i="10"/>
  <c r="K229" i="10"/>
  <c r="L229" i="10"/>
  <c r="D230" i="10"/>
  <c r="E230" i="10"/>
  <c r="F230" i="10"/>
  <c r="G230" i="10"/>
  <c r="H230" i="10"/>
  <c r="I230" i="10"/>
  <c r="J230" i="10"/>
  <c r="K230" i="10"/>
  <c r="L230" i="10"/>
  <c r="D231" i="10"/>
  <c r="E231" i="10"/>
  <c r="F231" i="10"/>
  <c r="G231" i="10"/>
  <c r="H231" i="10"/>
  <c r="I231" i="10"/>
  <c r="J231" i="10"/>
  <c r="K231" i="10"/>
  <c r="L231" i="10"/>
  <c r="D232" i="10"/>
  <c r="E232" i="10"/>
  <c r="F232" i="10"/>
  <c r="G232" i="10"/>
  <c r="H232" i="10"/>
  <c r="I232" i="10"/>
  <c r="J232" i="10"/>
  <c r="K232" i="10"/>
  <c r="L232" i="10"/>
  <c r="D233" i="10"/>
  <c r="E233" i="10"/>
  <c r="F233" i="10"/>
  <c r="G233" i="10"/>
  <c r="H233" i="10"/>
  <c r="I233" i="10"/>
  <c r="J233" i="10"/>
  <c r="K233" i="10"/>
  <c r="L233" i="10"/>
  <c r="D234" i="10"/>
  <c r="E234" i="10"/>
  <c r="F234" i="10"/>
  <c r="G234" i="10"/>
  <c r="H234" i="10"/>
  <c r="I234" i="10"/>
  <c r="J234" i="10"/>
  <c r="K234" i="10"/>
  <c r="L234" i="10"/>
  <c r="D235" i="10"/>
  <c r="E235" i="10"/>
  <c r="F235" i="10"/>
  <c r="G235" i="10"/>
  <c r="H235" i="10"/>
  <c r="I235" i="10"/>
  <c r="J235" i="10"/>
  <c r="K235" i="10"/>
  <c r="L235" i="10"/>
  <c r="D236" i="10"/>
  <c r="E236" i="10"/>
  <c r="F236" i="10"/>
  <c r="G236" i="10"/>
  <c r="H236" i="10"/>
  <c r="I236" i="10"/>
  <c r="J236" i="10"/>
  <c r="K236" i="10"/>
  <c r="L236" i="10"/>
  <c r="D237" i="10"/>
  <c r="E237" i="10"/>
  <c r="F237" i="10"/>
  <c r="G237" i="10"/>
  <c r="H237" i="10"/>
  <c r="I237" i="10"/>
  <c r="J237" i="10"/>
  <c r="K237" i="10"/>
  <c r="L237" i="10"/>
  <c r="D238" i="10"/>
  <c r="E238" i="10"/>
  <c r="F238" i="10"/>
  <c r="G238" i="10"/>
  <c r="H238" i="10"/>
  <c r="I238" i="10"/>
  <c r="J238" i="10"/>
  <c r="K238" i="10"/>
  <c r="L238" i="10"/>
  <c r="D239" i="10"/>
  <c r="E239" i="10"/>
  <c r="F239" i="10"/>
  <c r="G239" i="10"/>
  <c r="H239" i="10"/>
  <c r="I239" i="10"/>
  <c r="J239" i="10"/>
  <c r="K239" i="10"/>
  <c r="L239" i="10"/>
  <c r="D240" i="10"/>
  <c r="E240" i="10"/>
  <c r="F240" i="10"/>
  <c r="G240" i="10"/>
  <c r="H240" i="10"/>
  <c r="I240" i="10"/>
  <c r="J240" i="10"/>
  <c r="K240" i="10"/>
  <c r="L240" i="10"/>
  <c r="D241" i="10"/>
  <c r="E241" i="10"/>
  <c r="F241" i="10"/>
  <c r="G241" i="10"/>
  <c r="H241" i="10"/>
  <c r="I241" i="10"/>
  <c r="J241" i="10"/>
  <c r="K241" i="10"/>
  <c r="L241" i="10"/>
  <c r="D242" i="10"/>
  <c r="E242" i="10"/>
  <c r="F242" i="10"/>
  <c r="G242" i="10"/>
  <c r="H242" i="10"/>
  <c r="I242" i="10"/>
  <c r="J242" i="10"/>
  <c r="K242" i="10"/>
  <c r="L242" i="10"/>
  <c r="D243" i="10"/>
  <c r="E243" i="10"/>
  <c r="F243" i="10"/>
  <c r="G243" i="10"/>
  <c r="H243" i="10"/>
  <c r="I243" i="10"/>
  <c r="J243" i="10"/>
  <c r="K243" i="10"/>
  <c r="L243" i="10"/>
  <c r="D244" i="10"/>
  <c r="E244" i="10"/>
  <c r="F244" i="10"/>
  <c r="G244" i="10"/>
  <c r="H244" i="10"/>
  <c r="I244" i="10"/>
  <c r="J244" i="10"/>
  <c r="K244" i="10"/>
  <c r="L244" i="10"/>
  <c r="D245" i="10"/>
  <c r="E245" i="10"/>
  <c r="F245" i="10"/>
  <c r="G245" i="10"/>
  <c r="H245" i="10"/>
  <c r="I245" i="10"/>
  <c r="J245" i="10"/>
  <c r="K245" i="10"/>
  <c r="L245" i="10"/>
  <c r="D246" i="10"/>
  <c r="E246" i="10"/>
  <c r="F246" i="10"/>
  <c r="G246" i="10"/>
  <c r="H246" i="10"/>
  <c r="I246" i="10"/>
  <c r="J246" i="10"/>
  <c r="K246" i="10"/>
  <c r="L246" i="10"/>
  <c r="D247" i="10"/>
  <c r="E247" i="10"/>
  <c r="F247" i="10"/>
  <c r="G247" i="10"/>
  <c r="H247" i="10"/>
  <c r="I247" i="10"/>
  <c r="J247" i="10"/>
  <c r="K247" i="10"/>
  <c r="L247" i="10"/>
  <c r="D248" i="10"/>
  <c r="E248" i="10"/>
  <c r="F248" i="10"/>
  <c r="G248" i="10"/>
  <c r="H248" i="10"/>
  <c r="I248" i="10"/>
  <c r="J248" i="10"/>
  <c r="K248" i="10"/>
  <c r="L248" i="10"/>
  <c r="D249" i="10"/>
  <c r="E249" i="10"/>
  <c r="F249" i="10"/>
  <c r="G249" i="10"/>
  <c r="H249" i="10"/>
  <c r="I249" i="10"/>
  <c r="J249" i="10"/>
  <c r="K249" i="10"/>
  <c r="L249" i="10"/>
  <c r="D250" i="10"/>
  <c r="E250" i="10"/>
  <c r="F250" i="10"/>
  <c r="G250" i="10"/>
  <c r="H250" i="10"/>
  <c r="I250" i="10"/>
  <c r="J250" i="10"/>
  <c r="K250" i="10"/>
  <c r="L250" i="10"/>
  <c r="D251" i="10"/>
  <c r="E251" i="10"/>
  <c r="F251" i="10"/>
  <c r="G251" i="10"/>
  <c r="H251" i="10"/>
  <c r="I251" i="10"/>
  <c r="J251" i="10"/>
  <c r="K251" i="10"/>
  <c r="L251" i="10"/>
  <c r="D252" i="10"/>
  <c r="E252" i="10"/>
  <c r="F252" i="10"/>
  <c r="G252" i="10"/>
  <c r="H252" i="10"/>
  <c r="I252" i="10"/>
  <c r="J252" i="10"/>
  <c r="K252" i="10"/>
  <c r="L252" i="10"/>
  <c r="D253" i="10"/>
  <c r="E253" i="10"/>
  <c r="F253" i="10"/>
  <c r="G253" i="10"/>
  <c r="H253" i="10"/>
  <c r="I253" i="10"/>
  <c r="J253" i="10"/>
  <c r="K253" i="10"/>
  <c r="L253" i="10"/>
  <c r="D254" i="10"/>
  <c r="E254" i="10"/>
  <c r="F254" i="10"/>
  <c r="G254" i="10"/>
  <c r="H254" i="10"/>
  <c r="I254" i="10"/>
  <c r="J254" i="10"/>
  <c r="K254" i="10"/>
  <c r="L254" i="10"/>
  <c r="D255" i="10"/>
  <c r="E255" i="10"/>
  <c r="F255" i="10"/>
  <c r="G255" i="10"/>
  <c r="H255" i="10"/>
  <c r="I255" i="10"/>
  <c r="J255" i="10"/>
  <c r="K255" i="10"/>
  <c r="L255" i="10"/>
  <c r="D256" i="10"/>
  <c r="E256" i="10"/>
  <c r="F256" i="10"/>
  <c r="G256" i="10"/>
  <c r="H256" i="10"/>
  <c r="I256" i="10"/>
  <c r="J256" i="10"/>
  <c r="K256" i="10"/>
  <c r="L256" i="10"/>
  <c r="D257" i="10"/>
  <c r="E257" i="10"/>
  <c r="F257" i="10"/>
  <c r="G257" i="10"/>
  <c r="H257" i="10"/>
  <c r="I257" i="10"/>
  <c r="J257" i="10"/>
  <c r="K257" i="10"/>
  <c r="L257" i="10"/>
  <c r="D258" i="10"/>
  <c r="E258" i="10"/>
  <c r="F258" i="10"/>
  <c r="G258" i="10"/>
  <c r="H258" i="10"/>
  <c r="I258" i="10"/>
  <c r="J258" i="10"/>
  <c r="K258" i="10"/>
  <c r="L258" i="10"/>
  <c r="D259" i="10"/>
  <c r="E259" i="10"/>
  <c r="F259" i="10"/>
  <c r="G259" i="10"/>
  <c r="H259" i="10"/>
  <c r="I259" i="10"/>
  <c r="J259" i="10"/>
  <c r="K259" i="10"/>
  <c r="L259" i="10"/>
  <c r="D260" i="10"/>
  <c r="E260" i="10"/>
  <c r="F260" i="10"/>
  <c r="G260" i="10"/>
  <c r="H260" i="10"/>
  <c r="I260" i="10"/>
  <c r="J260" i="10"/>
  <c r="K260" i="10"/>
  <c r="L260" i="10"/>
  <c r="D261" i="10"/>
  <c r="E261" i="10"/>
  <c r="F261" i="10"/>
  <c r="G261" i="10"/>
  <c r="H261" i="10"/>
  <c r="I261" i="10"/>
  <c r="J261" i="10"/>
  <c r="K261" i="10"/>
  <c r="L261" i="10"/>
  <c r="D262" i="10"/>
  <c r="E262" i="10"/>
  <c r="F262" i="10"/>
  <c r="G262" i="10"/>
  <c r="H262" i="10"/>
  <c r="I262" i="10"/>
  <c r="J262" i="10"/>
  <c r="K262" i="10"/>
  <c r="L262" i="10"/>
  <c r="D263" i="10"/>
  <c r="E263" i="10"/>
  <c r="F263" i="10"/>
  <c r="G263" i="10"/>
  <c r="H263" i="10"/>
  <c r="I263" i="10"/>
  <c r="J263" i="10"/>
  <c r="K263" i="10"/>
  <c r="L263" i="10"/>
  <c r="D264" i="10"/>
  <c r="E264" i="10"/>
  <c r="F264" i="10"/>
  <c r="G264" i="10"/>
  <c r="H264" i="10"/>
  <c r="I264" i="10"/>
  <c r="J264" i="10"/>
  <c r="K264" i="10"/>
  <c r="L264" i="10"/>
  <c r="D265" i="10"/>
  <c r="E265" i="10"/>
  <c r="F265" i="10"/>
  <c r="G265" i="10"/>
  <c r="H265" i="10"/>
  <c r="I265" i="10"/>
  <c r="J265" i="10"/>
  <c r="K265" i="10"/>
  <c r="L265" i="10"/>
  <c r="D266" i="10"/>
  <c r="E266" i="10"/>
  <c r="F266" i="10"/>
  <c r="G266" i="10"/>
  <c r="H266" i="10"/>
  <c r="I266" i="10"/>
  <c r="J266" i="10"/>
  <c r="K266" i="10"/>
  <c r="L266" i="10"/>
  <c r="D267" i="10"/>
  <c r="E267" i="10"/>
  <c r="F267" i="10"/>
  <c r="G267" i="10"/>
  <c r="H267" i="10"/>
  <c r="I267" i="10"/>
  <c r="J267" i="10"/>
  <c r="K267" i="10"/>
  <c r="L267" i="10"/>
  <c r="D268" i="10"/>
  <c r="E268" i="10"/>
  <c r="F268" i="10"/>
  <c r="G268" i="10"/>
  <c r="H268" i="10"/>
  <c r="I268" i="10"/>
  <c r="J268" i="10"/>
  <c r="K268" i="10"/>
  <c r="L268" i="10"/>
  <c r="D269" i="10"/>
  <c r="E269" i="10"/>
  <c r="F269" i="10"/>
  <c r="G269" i="10"/>
  <c r="H269" i="10"/>
  <c r="I269" i="10"/>
  <c r="J269" i="10"/>
  <c r="K269" i="10"/>
  <c r="L269" i="10"/>
  <c r="D270" i="10"/>
  <c r="E270" i="10"/>
  <c r="F270" i="10"/>
  <c r="G270" i="10"/>
  <c r="H270" i="10"/>
  <c r="I270" i="10"/>
  <c r="J270" i="10"/>
  <c r="K270" i="10"/>
  <c r="L270" i="10"/>
  <c r="D271" i="10"/>
  <c r="E271" i="10"/>
  <c r="F271" i="10"/>
  <c r="G271" i="10"/>
  <c r="H271" i="10"/>
  <c r="I271" i="10"/>
  <c r="J271" i="10"/>
  <c r="K271" i="10"/>
  <c r="L271" i="10"/>
  <c r="D272" i="10"/>
  <c r="E272" i="10"/>
  <c r="F272" i="10"/>
  <c r="G272" i="10"/>
  <c r="H272" i="10"/>
  <c r="I272" i="10"/>
  <c r="J272" i="10"/>
  <c r="K272" i="10"/>
  <c r="L272" i="10"/>
  <c r="D273" i="10"/>
  <c r="E273" i="10"/>
  <c r="F273" i="10"/>
  <c r="G273" i="10"/>
  <c r="H273" i="10"/>
  <c r="I273" i="10"/>
  <c r="J273" i="10"/>
  <c r="K273" i="10"/>
  <c r="L273" i="10"/>
  <c r="D274" i="10"/>
  <c r="E274" i="10"/>
  <c r="F274" i="10"/>
  <c r="G274" i="10"/>
  <c r="H274" i="10"/>
  <c r="I274" i="10"/>
  <c r="J274" i="10"/>
  <c r="K274" i="10"/>
  <c r="L274" i="10"/>
  <c r="D275" i="10"/>
  <c r="E275" i="10"/>
  <c r="F275" i="10"/>
  <c r="G275" i="10"/>
  <c r="H275" i="10"/>
  <c r="I275" i="10"/>
  <c r="J275" i="10"/>
  <c r="K275" i="10"/>
  <c r="L275" i="10"/>
  <c r="D276" i="10"/>
  <c r="E276" i="10"/>
  <c r="F276" i="10"/>
  <c r="G276" i="10"/>
  <c r="H276" i="10"/>
  <c r="I276" i="10"/>
  <c r="J276" i="10"/>
  <c r="K276" i="10"/>
  <c r="L276" i="10"/>
  <c r="D277" i="10"/>
  <c r="E277" i="10"/>
  <c r="F277" i="10"/>
  <c r="G277" i="10"/>
  <c r="H277" i="10"/>
  <c r="I277" i="10"/>
  <c r="J277" i="10"/>
  <c r="K277" i="10"/>
  <c r="L277" i="10"/>
  <c r="D278" i="10"/>
  <c r="E278" i="10"/>
  <c r="F278" i="10"/>
  <c r="G278" i="10"/>
  <c r="H278" i="10"/>
  <c r="I278" i="10"/>
  <c r="J278" i="10"/>
  <c r="K278" i="10"/>
  <c r="L278" i="10"/>
  <c r="D279" i="10"/>
  <c r="E279" i="10"/>
  <c r="F279" i="10"/>
  <c r="G279" i="10"/>
  <c r="H279" i="10"/>
  <c r="I279" i="10"/>
  <c r="J279" i="10"/>
  <c r="K279" i="10"/>
  <c r="L279" i="10"/>
  <c r="D280" i="10"/>
  <c r="E280" i="10"/>
  <c r="F280" i="10"/>
  <c r="G280" i="10"/>
  <c r="H280" i="10"/>
  <c r="I280" i="10"/>
  <c r="J280" i="10"/>
  <c r="K280" i="10"/>
  <c r="L280" i="10"/>
  <c r="D281" i="10"/>
  <c r="E281" i="10"/>
  <c r="F281" i="10"/>
  <c r="G281" i="10"/>
  <c r="H281" i="10"/>
  <c r="I281" i="10"/>
  <c r="J281" i="10"/>
  <c r="K281" i="10"/>
  <c r="L281" i="10"/>
  <c r="D282" i="10"/>
  <c r="E282" i="10"/>
  <c r="F282" i="10"/>
  <c r="G282" i="10"/>
  <c r="H282" i="10"/>
  <c r="I282" i="10"/>
  <c r="J282" i="10"/>
  <c r="K282" i="10"/>
  <c r="L282" i="10"/>
  <c r="D283" i="10"/>
  <c r="E283" i="10"/>
  <c r="F283" i="10"/>
  <c r="G283" i="10"/>
  <c r="H283" i="10"/>
  <c r="I283" i="10"/>
  <c r="J283" i="10"/>
  <c r="K283" i="10"/>
  <c r="L283" i="10"/>
  <c r="D284" i="10"/>
  <c r="E284" i="10"/>
  <c r="F284" i="10"/>
  <c r="G284" i="10"/>
  <c r="H284" i="10"/>
  <c r="I284" i="10"/>
  <c r="J284" i="10"/>
  <c r="K284" i="10"/>
  <c r="L284" i="10"/>
  <c r="D285" i="10"/>
  <c r="E285" i="10"/>
  <c r="F285" i="10"/>
  <c r="G285" i="10"/>
  <c r="H285" i="10"/>
  <c r="I285" i="10"/>
  <c r="J285" i="10"/>
  <c r="K285" i="10"/>
  <c r="L285" i="10"/>
  <c r="D286" i="10"/>
  <c r="E286" i="10"/>
  <c r="F286" i="10"/>
  <c r="G286" i="10"/>
  <c r="H286" i="10"/>
  <c r="I286" i="10"/>
  <c r="J286" i="10"/>
  <c r="K286" i="10"/>
  <c r="L286" i="10"/>
  <c r="D287" i="10"/>
  <c r="E287" i="10"/>
  <c r="F287" i="10"/>
  <c r="G287" i="10"/>
  <c r="H287" i="10"/>
  <c r="I287" i="10"/>
  <c r="J287" i="10"/>
  <c r="K287" i="10"/>
  <c r="L287" i="10"/>
  <c r="D288" i="10"/>
  <c r="E288" i="10"/>
  <c r="F288" i="10"/>
  <c r="G288" i="10"/>
  <c r="H288" i="10"/>
  <c r="I288" i="10"/>
  <c r="J288" i="10"/>
  <c r="K288" i="10"/>
  <c r="L288" i="10"/>
  <c r="D289" i="10"/>
  <c r="E289" i="10"/>
  <c r="F289" i="10"/>
  <c r="G289" i="10"/>
  <c r="H289" i="10"/>
  <c r="I289" i="10"/>
  <c r="J289" i="10"/>
  <c r="K289" i="10"/>
  <c r="L289" i="10"/>
  <c r="D290" i="10"/>
  <c r="E290" i="10"/>
  <c r="F290" i="10"/>
  <c r="G290" i="10"/>
  <c r="H290" i="10"/>
  <c r="I290" i="10"/>
  <c r="J290" i="10"/>
  <c r="K290" i="10"/>
  <c r="L290" i="10"/>
  <c r="D291" i="10"/>
  <c r="E291" i="10"/>
  <c r="F291" i="10"/>
  <c r="G291" i="10"/>
  <c r="H291" i="10"/>
  <c r="I291" i="10"/>
  <c r="J291" i="10"/>
  <c r="K291" i="10"/>
  <c r="L291" i="10"/>
  <c r="D292" i="10"/>
  <c r="E292" i="10"/>
  <c r="F292" i="10"/>
  <c r="G292" i="10"/>
  <c r="H292" i="10"/>
  <c r="I292" i="10"/>
  <c r="J292" i="10"/>
  <c r="K292" i="10"/>
  <c r="L292" i="10"/>
  <c r="D293" i="10"/>
  <c r="E293" i="10"/>
  <c r="F293" i="10"/>
  <c r="G293" i="10"/>
  <c r="H293" i="10"/>
  <c r="I293" i="10"/>
  <c r="J293" i="10"/>
  <c r="K293" i="10"/>
  <c r="L293" i="10"/>
  <c r="D294" i="10"/>
  <c r="E294" i="10"/>
  <c r="F294" i="10"/>
  <c r="G294" i="10"/>
  <c r="H294" i="10"/>
  <c r="I294" i="10"/>
  <c r="J294" i="10"/>
  <c r="K294" i="10"/>
  <c r="L294" i="10"/>
  <c r="D295" i="10"/>
  <c r="E295" i="10"/>
  <c r="F295" i="10"/>
  <c r="G295" i="10"/>
  <c r="H295" i="10"/>
  <c r="I295" i="10"/>
  <c r="J295" i="10"/>
  <c r="K295" i="10"/>
  <c r="L295" i="10"/>
  <c r="D296" i="10"/>
  <c r="E296" i="10"/>
  <c r="F296" i="10"/>
  <c r="G296" i="10"/>
  <c r="H296" i="10"/>
  <c r="I296" i="10"/>
  <c r="J296" i="10"/>
  <c r="K296" i="10"/>
  <c r="L296" i="10"/>
  <c r="D297" i="10"/>
  <c r="E297" i="10"/>
  <c r="F297" i="10"/>
  <c r="G297" i="10"/>
  <c r="H297" i="10"/>
  <c r="I297" i="10"/>
  <c r="J297" i="10"/>
  <c r="K297" i="10"/>
  <c r="L297" i="10"/>
  <c r="D298" i="10"/>
  <c r="E298" i="10"/>
  <c r="F298" i="10"/>
  <c r="G298" i="10"/>
  <c r="H298" i="10"/>
  <c r="I298" i="10"/>
  <c r="J298" i="10"/>
  <c r="K298" i="10"/>
  <c r="L298" i="10"/>
  <c r="D299" i="10"/>
  <c r="E299" i="10"/>
  <c r="F299" i="10"/>
  <c r="G299" i="10"/>
  <c r="H299" i="10"/>
  <c r="I299" i="10"/>
  <c r="J299" i="10"/>
  <c r="K299" i="10"/>
  <c r="L299" i="10"/>
  <c r="D300" i="10"/>
  <c r="E300" i="10"/>
  <c r="F300" i="10"/>
  <c r="G300" i="10"/>
  <c r="H300" i="10"/>
  <c r="I300" i="10"/>
  <c r="J300" i="10"/>
  <c r="K300" i="10"/>
  <c r="L300" i="10"/>
  <c r="D301" i="10"/>
  <c r="E301" i="10"/>
  <c r="F301" i="10"/>
  <c r="G301" i="10"/>
  <c r="H301" i="10"/>
  <c r="I301" i="10"/>
  <c r="J301" i="10"/>
  <c r="K301" i="10"/>
  <c r="L301" i="10"/>
  <c r="D302" i="10"/>
  <c r="E302" i="10"/>
  <c r="F302" i="10"/>
  <c r="G302" i="10"/>
  <c r="H302" i="10"/>
  <c r="I302" i="10"/>
  <c r="J302" i="10"/>
  <c r="K302" i="10"/>
  <c r="L302" i="10"/>
  <c r="D303" i="10"/>
  <c r="E303" i="10"/>
  <c r="F303" i="10"/>
  <c r="G303" i="10"/>
  <c r="H303" i="10"/>
  <c r="I303" i="10"/>
  <c r="J303" i="10"/>
  <c r="K303" i="10"/>
  <c r="L303" i="10"/>
  <c r="D304" i="10"/>
  <c r="E304" i="10"/>
  <c r="F304" i="10"/>
  <c r="G304" i="10"/>
  <c r="H304" i="10"/>
  <c r="I304" i="10"/>
  <c r="J304" i="10"/>
  <c r="K304" i="10"/>
  <c r="L304" i="10"/>
  <c r="D305" i="10"/>
  <c r="E305" i="10"/>
  <c r="F305" i="10"/>
  <c r="G305" i="10"/>
  <c r="H305" i="10"/>
  <c r="I305" i="10"/>
  <c r="J305" i="10"/>
  <c r="K305" i="10"/>
  <c r="L305" i="10"/>
  <c r="D306" i="10"/>
  <c r="E306" i="10"/>
  <c r="F306" i="10"/>
  <c r="G306" i="10"/>
  <c r="H306" i="10"/>
  <c r="I306" i="10"/>
  <c r="J306" i="10"/>
  <c r="K306" i="10"/>
  <c r="L306" i="10"/>
  <c r="D307" i="10"/>
  <c r="E307" i="10"/>
  <c r="F307" i="10"/>
  <c r="G307" i="10"/>
  <c r="H307" i="10"/>
  <c r="I307" i="10"/>
  <c r="J307" i="10"/>
  <c r="K307" i="10"/>
  <c r="L307" i="10"/>
  <c r="D308" i="10"/>
  <c r="E308" i="10"/>
  <c r="F308" i="10"/>
  <c r="G308" i="10"/>
  <c r="H308" i="10"/>
  <c r="I308" i="10"/>
  <c r="J308" i="10"/>
  <c r="K308" i="10"/>
  <c r="L308" i="10"/>
  <c r="D309" i="10"/>
  <c r="E309" i="10"/>
  <c r="F309" i="10"/>
  <c r="G309" i="10"/>
  <c r="H309" i="10"/>
  <c r="I309" i="10"/>
  <c r="J309" i="10"/>
  <c r="K309" i="10"/>
  <c r="L309" i="10"/>
  <c r="D310" i="10"/>
  <c r="E310" i="10"/>
  <c r="F310" i="10"/>
  <c r="G310" i="10"/>
  <c r="H310" i="10"/>
  <c r="I310" i="10"/>
  <c r="J310" i="10"/>
  <c r="K310" i="10"/>
  <c r="L310" i="10"/>
  <c r="D311" i="10"/>
  <c r="E311" i="10"/>
  <c r="F311" i="10"/>
  <c r="G311" i="10"/>
  <c r="H311" i="10"/>
  <c r="I311" i="10"/>
  <c r="J311" i="10"/>
  <c r="K311" i="10"/>
  <c r="L311" i="10"/>
  <c r="D312" i="10"/>
  <c r="E312" i="10"/>
  <c r="F312" i="10"/>
  <c r="G312" i="10"/>
  <c r="H312" i="10"/>
  <c r="I312" i="10"/>
  <c r="J312" i="10"/>
  <c r="K312" i="10"/>
  <c r="L312" i="10"/>
  <c r="D313" i="10"/>
  <c r="E313" i="10"/>
  <c r="F313" i="10"/>
  <c r="G313" i="10"/>
  <c r="H313" i="10"/>
  <c r="I313" i="10"/>
  <c r="J313" i="10"/>
  <c r="K313" i="10"/>
  <c r="L313" i="10"/>
  <c r="D314" i="10"/>
  <c r="E314" i="10"/>
  <c r="F314" i="10"/>
  <c r="G314" i="10"/>
  <c r="H314" i="10"/>
  <c r="I314" i="10"/>
  <c r="J314" i="10"/>
  <c r="K314" i="10"/>
  <c r="L314" i="10"/>
  <c r="D315" i="10"/>
  <c r="E315" i="10"/>
  <c r="F315" i="10"/>
  <c r="G315" i="10"/>
  <c r="H315" i="10"/>
  <c r="I315" i="10"/>
  <c r="J315" i="10"/>
  <c r="K315" i="10"/>
  <c r="L315" i="10"/>
  <c r="D316" i="10"/>
  <c r="E316" i="10"/>
  <c r="F316" i="10"/>
  <c r="G316" i="10"/>
  <c r="H316" i="10"/>
  <c r="I316" i="10"/>
  <c r="J316" i="10"/>
  <c r="K316" i="10"/>
  <c r="L316" i="10"/>
  <c r="D317" i="10"/>
  <c r="E317" i="10"/>
  <c r="F317" i="10"/>
  <c r="G317" i="10"/>
  <c r="H317" i="10"/>
  <c r="I317" i="10"/>
  <c r="J317" i="10"/>
  <c r="K317" i="10"/>
  <c r="L317" i="10"/>
  <c r="D318" i="10"/>
  <c r="E318" i="10"/>
  <c r="F318" i="10"/>
  <c r="G318" i="10"/>
  <c r="H318" i="10"/>
  <c r="I318" i="10"/>
  <c r="J318" i="10"/>
  <c r="K318" i="10"/>
  <c r="L318" i="10"/>
  <c r="D319" i="10"/>
  <c r="E319" i="10"/>
  <c r="F319" i="10"/>
  <c r="G319" i="10"/>
  <c r="H319" i="10"/>
  <c r="I319" i="10"/>
  <c r="J319" i="10"/>
  <c r="K319" i="10"/>
  <c r="L319" i="10"/>
  <c r="D320" i="10"/>
  <c r="E320" i="10"/>
  <c r="F320" i="10"/>
  <c r="G320" i="10"/>
  <c r="H320" i="10"/>
  <c r="I320" i="10"/>
  <c r="J320" i="10"/>
  <c r="K320" i="10"/>
  <c r="L320" i="10"/>
  <c r="D321" i="10"/>
  <c r="E321" i="10"/>
  <c r="F321" i="10"/>
  <c r="G321" i="10"/>
  <c r="H321" i="10"/>
  <c r="I321" i="10"/>
  <c r="J321" i="10"/>
  <c r="K321" i="10"/>
  <c r="L321" i="10"/>
  <c r="D322" i="10"/>
  <c r="E322" i="10"/>
  <c r="F322" i="10"/>
  <c r="G322" i="10"/>
  <c r="H322" i="10"/>
  <c r="I322" i="10"/>
  <c r="J322" i="10"/>
  <c r="K322" i="10"/>
  <c r="L322" i="10"/>
  <c r="D323" i="10"/>
  <c r="E323" i="10"/>
  <c r="F323" i="10"/>
  <c r="G323" i="10"/>
  <c r="H323" i="10"/>
  <c r="I323" i="10"/>
  <c r="J323" i="10"/>
  <c r="K323" i="10"/>
  <c r="L323" i="10"/>
  <c r="D324" i="10"/>
  <c r="E324" i="10"/>
  <c r="F324" i="10"/>
  <c r="G324" i="10"/>
  <c r="H324" i="10"/>
  <c r="I324" i="10"/>
  <c r="J324" i="10"/>
  <c r="K324" i="10"/>
  <c r="L324" i="10"/>
  <c r="D325" i="10"/>
  <c r="E325" i="10"/>
  <c r="F325" i="10"/>
  <c r="G325" i="10"/>
  <c r="H325" i="10"/>
  <c r="I325" i="10"/>
  <c r="J325" i="10"/>
  <c r="K325" i="10"/>
  <c r="L325" i="10"/>
  <c r="D326" i="10"/>
  <c r="E326" i="10"/>
  <c r="F326" i="10"/>
  <c r="G326" i="10"/>
  <c r="H326" i="10"/>
  <c r="I326" i="10"/>
  <c r="J326" i="10"/>
  <c r="K326" i="10"/>
  <c r="L326" i="10"/>
  <c r="D327" i="10"/>
  <c r="E327" i="10"/>
  <c r="F327" i="10"/>
  <c r="G327" i="10"/>
  <c r="H327" i="10"/>
  <c r="I327" i="10"/>
  <c r="J327" i="10"/>
  <c r="K327" i="10"/>
  <c r="L327" i="10"/>
  <c r="D328" i="10"/>
  <c r="E328" i="10"/>
  <c r="F328" i="10"/>
  <c r="G328" i="10"/>
  <c r="H328" i="10"/>
  <c r="I328" i="10"/>
  <c r="J328" i="10"/>
  <c r="K328" i="10"/>
  <c r="L328" i="10"/>
  <c r="D329" i="10"/>
  <c r="G329" i="10"/>
  <c r="J329" i="10"/>
  <c r="D330" i="10"/>
  <c r="E330" i="10"/>
  <c r="F330" i="10"/>
  <c r="G330" i="10"/>
  <c r="H330" i="10"/>
  <c r="I330" i="10"/>
  <c r="J330" i="10"/>
  <c r="K330" i="10"/>
  <c r="L330" i="10"/>
  <c r="D331" i="10"/>
  <c r="E331" i="10"/>
  <c r="F331" i="10"/>
  <c r="G331" i="10"/>
  <c r="H331" i="10"/>
  <c r="I331" i="10"/>
  <c r="J331" i="10"/>
  <c r="K331" i="10"/>
  <c r="L331" i="10"/>
  <c r="D332" i="10"/>
  <c r="E332" i="10"/>
  <c r="F332" i="10"/>
  <c r="G332" i="10"/>
  <c r="H332" i="10"/>
  <c r="I332" i="10"/>
  <c r="J332" i="10"/>
  <c r="K332" i="10"/>
  <c r="L332" i="10"/>
  <c r="D333" i="10"/>
  <c r="E333" i="10"/>
  <c r="F333" i="10"/>
  <c r="G333" i="10"/>
  <c r="H333" i="10"/>
  <c r="I333" i="10"/>
  <c r="J333" i="10"/>
  <c r="K333" i="10"/>
  <c r="L333" i="10"/>
  <c r="D334" i="10"/>
  <c r="E334" i="10"/>
  <c r="F334" i="10"/>
  <c r="G334" i="10"/>
  <c r="H334" i="10"/>
  <c r="I334" i="10"/>
  <c r="J334" i="10"/>
  <c r="K334" i="10"/>
  <c r="L334" i="10"/>
  <c r="D335" i="10"/>
  <c r="E335" i="10"/>
  <c r="F335" i="10"/>
  <c r="G335" i="10"/>
  <c r="H335" i="10"/>
  <c r="I335" i="10"/>
  <c r="J335" i="10"/>
  <c r="K335" i="10"/>
  <c r="L335" i="10"/>
  <c r="D336" i="10"/>
  <c r="E336" i="10"/>
  <c r="F336" i="10"/>
  <c r="G336" i="10"/>
  <c r="H336" i="10"/>
  <c r="I336" i="10"/>
  <c r="J336" i="10"/>
  <c r="K336" i="10"/>
  <c r="L336" i="10"/>
  <c r="D337" i="10"/>
  <c r="E337" i="10"/>
  <c r="F337" i="10"/>
  <c r="G337" i="10"/>
  <c r="H337" i="10"/>
  <c r="I337" i="10"/>
  <c r="J337" i="10"/>
  <c r="K337" i="10"/>
  <c r="L337" i="10"/>
  <c r="D338" i="10"/>
  <c r="E338" i="10"/>
  <c r="F338" i="10"/>
  <c r="G338" i="10"/>
  <c r="H338" i="10"/>
  <c r="I338" i="10"/>
  <c r="J338" i="10"/>
  <c r="K338" i="10"/>
  <c r="L338" i="10"/>
  <c r="D339" i="10"/>
  <c r="E339" i="10"/>
  <c r="F339" i="10"/>
  <c r="G339" i="10"/>
  <c r="H339" i="10"/>
  <c r="I339" i="10"/>
  <c r="J339" i="10"/>
  <c r="K339" i="10"/>
  <c r="L339" i="10"/>
  <c r="D340" i="10"/>
  <c r="E340" i="10"/>
  <c r="F340" i="10"/>
  <c r="G340" i="10"/>
  <c r="H340" i="10"/>
  <c r="I340" i="10"/>
  <c r="J340" i="10"/>
  <c r="K340" i="10"/>
  <c r="L340" i="10"/>
  <c r="D341" i="10"/>
  <c r="E341" i="10"/>
  <c r="F341" i="10"/>
  <c r="G341" i="10"/>
  <c r="H341" i="10"/>
  <c r="I341" i="10"/>
  <c r="J341" i="10"/>
  <c r="K341" i="10"/>
  <c r="L341" i="10"/>
  <c r="D342" i="10"/>
  <c r="E342" i="10"/>
  <c r="F342" i="10"/>
  <c r="G342" i="10"/>
  <c r="H342" i="10"/>
  <c r="I342" i="10"/>
  <c r="J342" i="10"/>
  <c r="K342" i="10"/>
  <c r="L342" i="10"/>
  <c r="D343" i="10"/>
  <c r="E343" i="10"/>
  <c r="F343" i="10"/>
  <c r="G343" i="10"/>
  <c r="H343" i="10"/>
  <c r="I343" i="10"/>
  <c r="J343" i="10"/>
  <c r="K343" i="10"/>
  <c r="L343" i="10"/>
  <c r="D344" i="10"/>
  <c r="E344" i="10"/>
  <c r="F344" i="10"/>
  <c r="G344" i="10"/>
  <c r="H344" i="10"/>
  <c r="I344" i="10"/>
  <c r="J344" i="10"/>
  <c r="K344" i="10"/>
  <c r="L344" i="10"/>
  <c r="D345" i="10"/>
  <c r="E345" i="10"/>
  <c r="F345" i="10"/>
  <c r="G345" i="10"/>
  <c r="H345" i="10"/>
  <c r="I345" i="10"/>
  <c r="J345" i="10"/>
  <c r="K345" i="10"/>
  <c r="L345" i="10"/>
  <c r="D346" i="10"/>
  <c r="E346" i="10"/>
  <c r="F346" i="10"/>
  <c r="G346" i="10"/>
  <c r="H346" i="10"/>
  <c r="I346" i="10"/>
  <c r="J346" i="10"/>
  <c r="K346" i="10"/>
  <c r="L346" i="10"/>
  <c r="D347" i="10"/>
  <c r="E347" i="10"/>
  <c r="F347" i="10"/>
  <c r="G347" i="10"/>
  <c r="H347" i="10"/>
  <c r="I347" i="10"/>
  <c r="J347" i="10"/>
  <c r="K347" i="10"/>
  <c r="L347" i="10"/>
  <c r="D348" i="10"/>
  <c r="E348" i="10"/>
  <c r="F348" i="10"/>
  <c r="G348" i="10"/>
  <c r="H348" i="10"/>
  <c r="I348" i="10"/>
  <c r="J348" i="10"/>
  <c r="K348" i="10"/>
  <c r="L348" i="10"/>
  <c r="D349" i="10"/>
  <c r="E349" i="10"/>
  <c r="F349" i="10"/>
  <c r="G349" i="10"/>
  <c r="H349" i="10"/>
  <c r="I349" i="10"/>
  <c r="J349" i="10"/>
  <c r="K349" i="10"/>
  <c r="L349" i="10"/>
  <c r="D350" i="10"/>
  <c r="E350" i="10"/>
  <c r="F350" i="10"/>
  <c r="G350" i="10"/>
  <c r="H350" i="10"/>
  <c r="I350" i="10"/>
  <c r="J350" i="10"/>
  <c r="K350" i="10"/>
  <c r="L350" i="10"/>
  <c r="D351" i="10"/>
  <c r="E351" i="10"/>
  <c r="F351" i="10"/>
  <c r="G351" i="10"/>
  <c r="H351" i="10"/>
  <c r="I351" i="10"/>
  <c r="J351" i="10"/>
  <c r="K351" i="10"/>
  <c r="L351" i="10"/>
  <c r="D352" i="10"/>
  <c r="E352" i="10"/>
  <c r="F352" i="10"/>
  <c r="G352" i="10"/>
  <c r="H352" i="10"/>
  <c r="I352" i="10"/>
  <c r="J352" i="10"/>
  <c r="K352" i="10"/>
  <c r="L352" i="10"/>
  <c r="D353" i="10"/>
  <c r="E353" i="10"/>
  <c r="F353" i="10"/>
  <c r="G353" i="10"/>
  <c r="H353" i="10"/>
  <c r="I353" i="10"/>
  <c r="J353" i="10"/>
  <c r="K353" i="10"/>
  <c r="L353" i="10"/>
  <c r="D354" i="10"/>
  <c r="E354" i="10"/>
  <c r="F354" i="10"/>
  <c r="G354" i="10"/>
  <c r="H354" i="10"/>
  <c r="I354" i="10"/>
  <c r="J354" i="10"/>
  <c r="K354" i="10"/>
  <c r="L354" i="10"/>
  <c r="D355" i="10"/>
  <c r="E355" i="10"/>
  <c r="F355" i="10"/>
  <c r="G355" i="10"/>
  <c r="H355" i="10"/>
  <c r="I355" i="10"/>
  <c r="J355" i="10"/>
  <c r="K355" i="10"/>
  <c r="L355" i="10"/>
  <c r="D356" i="10"/>
  <c r="E356" i="10"/>
  <c r="F356" i="10"/>
  <c r="G356" i="10"/>
  <c r="H356" i="10"/>
  <c r="I356" i="10"/>
  <c r="J356" i="10"/>
  <c r="K356" i="10"/>
  <c r="L356" i="10"/>
  <c r="D357" i="10"/>
  <c r="E357" i="10"/>
  <c r="F357" i="10"/>
  <c r="G357" i="10"/>
  <c r="H357" i="10"/>
  <c r="I357" i="10"/>
  <c r="J357" i="10"/>
  <c r="K357" i="10"/>
  <c r="L357" i="10"/>
  <c r="D358" i="10"/>
  <c r="E358" i="10"/>
  <c r="F358" i="10"/>
  <c r="G358" i="10"/>
  <c r="H358" i="10"/>
  <c r="I358" i="10"/>
  <c r="J358" i="10"/>
  <c r="K358" i="10"/>
  <c r="L358" i="10"/>
  <c r="D359" i="10"/>
  <c r="E359" i="10"/>
  <c r="F359" i="10"/>
  <c r="G359" i="10"/>
  <c r="H359" i="10"/>
  <c r="I359" i="10"/>
  <c r="J359" i="10"/>
  <c r="K359" i="10"/>
  <c r="L359" i="10"/>
  <c r="D360" i="10"/>
  <c r="E360" i="10"/>
  <c r="F360" i="10"/>
  <c r="G360" i="10"/>
  <c r="H360" i="10"/>
  <c r="I360" i="10"/>
  <c r="J360" i="10"/>
  <c r="K360" i="10"/>
  <c r="L360" i="10"/>
  <c r="D361" i="10"/>
  <c r="E361" i="10"/>
  <c r="F361" i="10"/>
  <c r="G361" i="10"/>
  <c r="H361" i="10"/>
  <c r="I361" i="10"/>
  <c r="J361" i="10"/>
  <c r="K361" i="10"/>
  <c r="L361" i="10"/>
  <c r="D362" i="10"/>
  <c r="E362" i="10"/>
  <c r="F362" i="10"/>
  <c r="G362" i="10"/>
  <c r="H362" i="10"/>
  <c r="I362" i="10"/>
  <c r="J362" i="10"/>
  <c r="K362" i="10"/>
  <c r="L362" i="10"/>
  <c r="D363" i="10"/>
  <c r="E363" i="10"/>
  <c r="F363" i="10"/>
  <c r="G363" i="10"/>
  <c r="H363" i="10"/>
  <c r="I363" i="10"/>
  <c r="J363" i="10"/>
  <c r="K363" i="10"/>
  <c r="L363" i="10"/>
  <c r="D364" i="10"/>
  <c r="E364" i="10"/>
  <c r="F364" i="10"/>
  <c r="G364" i="10"/>
  <c r="H364" i="10"/>
  <c r="I364" i="10"/>
  <c r="J364" i="10"/>
  <c r="K364" i="10"/>
  <c r="L364" i="10"/>
  <c r="D365" i="10"/>
  <c r="E365" i="10"/>
  <c r="F365" i="10"/>
  <c r="G365" i="10"/>
  <c r="H365" i="10"/>
  <c r="I365" i="10"/>
  <c r="J365" i="10"/>
  <c r="K365" i="10"/>
  <c r="L365" i="10"/>
  <c r="D366" i="10"/>
  <c r="E366" i="10"/>
  <c r="F366" i="10"/>
  <c r="G366" i="10"/>
  <c r="H366" i="10"/>
  <c r="I366" i="10"/>
  <c r="J366" i="10"/>
  <c r="K366" i="10"/>
  <c r="L366" i="10"/>
  <c r="D367" i="10"/>
  <c r="E367" i="10"/>
  <c r="F367" i="10"/>
  <c r="G367" i="10"/>
  <c r="H367" i="10"/>
  <c r="I367" i="10"/>
  <c r="J367" i="10"/>
  <c r="K367" i="10"/>
  <c r="L367" i="10"/>
  <c r="D368" i="10"/>
  <c r="E368" i="10"/>
  <c r="F368" i="10"/>
  <c r="G368" i="10"/>
  <c r="H368" i="10"/>
  <c r="I368" i="10"/>
  <c r="J368" i="10"/>
  <c r="K368" i="10"/>
  <c r="L368" i="10"/>
  <c r="D369" i="10"/>
  <c r="E369" i="10"/>
  <c r="F369" i="10"/>
  <c r="G369" i="10"/>
  <c r="H369" i="10"/>
  <c r="I369" i="10"/>
  <c r="J369" i="10"/>
  <c r="K369" i="10"/>
  <c r="L369" i="10"/>
  <c r="D370" i="10"/>
  <c r="E370" i="10"/>
  <c r="F370" i="10"/>
  <c r="G370" i="10"/>
  <c r="H370" i="10"/>
  <c r="I370" i="10"/>
  <c r="J370" i="10"/>
  <c r="K370" i="10"/>
  <c r="L370" i="10"/>
  <c r="D371" i="10"/>
  <c r="E371" i="10"/>
  <c r="F371" i="10"/>
  <c r="G371" i="10"/>
  <c r="H371" i="10"/>
  <c r="I371" i="10"/>
  <c r="J371" i="10"/>
  <c r="K371" i="10"/>
  <c r="L371" i="10"/>
  <c r="D372" i="10"/>
  <c r="E372" i="10"/>
  <c r="F372" i="10"/>
  <c r="G372" i="10"/>
  <c r="H372" i="10"/>
  <c r="I372" i="10"/>
  <c r="J372" i="10"/>
  <c r="K372" i="10"/>
  <c r="L372" i="10"/>
  <c r="D373" i="10"/>
  <c r="E373" i="10"/>
  <c r="F373" i="10"/>
  <c r="G373" i="10"/>
  <c r="H373" i="10"/>
  <c r="I373" i="10"/>
  <c r="J373" i="10"/>
  <c r="K373" i="10"/>
  <c r="L373" i="10"/>
  <c r="D374" i="10"/>
  <c r="E374" i="10"/>
  <c r="F374" i="10"/>
  <c r="G374" i="10"/>
  <c r="H374" i="10"/>
  <c r="I374" i="10"/>
  <c r="J374" i="10"/>
  <c r="K374" i="10"/>
  <c r="L374" i="10"/>
  <c r="D375" i="10"/>
  <c r="E375" i="10"/>
  <c r="F375" i="10"/>
  <c r="G375" i="10"/>
  <c r="H375" i="10"/>
  <c r="I375" i="10"/>
  <c r="J375" i="10"/>
  <c r="K375" i="10"/>
  <c r="L375" i="10"/>
  <c r="D376" i="10"/>
  <c r="E376" i="10"/>
  <c r="F376" i="10"/>
  <c r="G376" i="10"/>
  <c r="H376" i="10"/>
  <c r="I376" i="10"/>
  <c r="J376" i="10"/>
  <c r="K376" i="10"/>
  <c r="L376" i="10"/>
  <c r="D377" i="10"/>
  <c r="E377" i="10"/>
  <c r="F377" i="10"/>
  <c r="G377" i="10"/>
  <c r="H377" i="10"/>
  <c r="I377" i="10"/>
  <c r="J377" i="10"/>
  <c r="K377" i="10"/>
  <c r="L377" i="10"/>
  <c r="D378" i="10"/>
  <c r="E378" i="10"/>
  <c r="F378" i="10"/>
  <c r="G378" i="10"/>
  <c r="H378" i="10"/>
  <c r="I378" i="10"/>
  <c r="J378" i="10"/>
  <c r="K378" i="10"/>
  <c r="L378" i="10"/>
  <c r="D379" i="10"/>
  <c r="E379" i="10"/>
  <c r="F379" i="10"/>
  <c r="G379" i="10"/>
  <c r="H379" i="10"/>
  <c r="I379" i="10"/>
  <c r="J379" i="10"/>
  <c r="K379" i="10"/>
  <c r="L379" i="10"/>
  <c r="D380" i="10"/>
  <c r="E380" i="10"/>
  <c r="F380" i="10"/>
  <c r="G380" i="10"/>
  <c r="H380" i="10"/>
  <c r="I380" i="10"/>
  <c r="J380" i="10"/>
  <c r="K380" i="10"/>
  <c r="L380" i="10"/>
  <c r="D381" i="10"/>
  <c r="E381" i="10"/>
  <c r="F381" i="10"/>
  <c r="G381" i="10"/>
  <c r="H381" i="10"/>
  <c r="I381" i="10"/>
  <c r="J381" i="10"/>
  <c r="K381" i="10"/>
  <c r="L381" i="10"/>
  <c r="D382" i="10"/>
  <c r="E382" i="10"/>
  <c r="F382" i="10"/>
  <c r="G382" i="10"/>
  <c r="H382" i="10"/>
  <c r="I382" i="10"/>
  <c r="J382" i="10"/>
  <c r="K382" i="10"/>
  <c r="L382" i="10"/>
  <c r="D383" i="10"/>
  <c r="E383" i="10"/>
  <c r="F383" i="10"/>
  <c r="G383" i="10"/>
  <c r="H383" i="10"/>
  <c r="I383" i="10"/>
  <c r="J383" i="10"/>
  <c r="K383" i="10"/>
  <c r="L383" i="10"/>
  <c r="D384" i="10"/>
  <c r="E384" i="10"/>
  <c r="F384" i="10"/>
  <c r="G384" i="10"/>
  <c r="H384" i="10"/>
  <c r="I384" i="10"/>
  <c r="J384" i="10"/>
  <c r="K384" i="10"/>
  <c r="L384" i="10"/>
  <c r="D385" i="10"/>
  <c r="E385" i="10"/>
  <c r="F385" i="10"/>
  <c r="G385" i="10"/>
  <c r="H385" i="10"/>
  <c r="I385" i="10"/>
  <c r="J385" i="10"/>
  <c r="K385" i="10"/>
  <c r="L385" i="10"/>
  <c r="D386" i="10"/>
  <c r="E386" i="10"/>
  <c r="F386" i="10"/>
  <c r="G386" i="10"/>
  <c r="H386" i="10"/>
  <c r="I386" i="10"/>
  <c r="J386" i="10"/>
  <c r="K386" i="10"/>
  <c r="L386" i="10"/>
  <c r="D387" i="10"/>
  <c r="E387" i="10"/>
  <c r="F387" i="10"/>
  <c r="G387" i="10"/>
  <c r="H387" i="10"/>
  <c r="I387" i="10"/>
  <c r="J387" i="10"/>
  <c r="K387" i="10"/>
  <c r="L387" i="10"/>
  <c r="D388" i="10"/>
  <c r="E388" i="10"/>
  <c r="F388" i="10"/>
  <c r="G388" i="10"/>
  <c r="H388" i="10"/>
  <c r="I388" i="10"/>
  <c r="J388" i="10"/>
  <c r="K388" i="10"/>
  <c r="L388" i="10"/>
  <c r="D389" i="10"/>
  <c r="E389" i="10"/>
  <c r="F389" i="10"/>
  <c r="G389" i="10"/>
  <c r="H389" i="10"/>
  <c r="I389" i="10"/>
  <c r="J389" i="10"/>
  <c r="K389" i="10"/>
  <c r="L389" i="10"/>
  <c r="D390" i="10"/>
  <c r="E390" i="10"/>
  <c r="F390" i="10"/>
  <c r="G390" i="10"/>
  <c r="H390" i="10"/>
  <c r="I390" i="10"/>
  <c r="J390" i="10"/>
  <c r="K390" i="10"/>
  <c r="L390" i="10"/>
  <c r="D391" i="10"/>
  <c r="E391" i="10"/>
  <c r="F391" i="10"/>
  <c r="G391" i="10"/>
  <c r="H391" i="10"/>
  <c r="I391" i="10"/>
  <c r="J391" i="10"/>
  <c r="K391" i="10"/>
  <c r="L391" i="10"/>
  <c r="D392" i="10"/>
  <c r="E392" i="10"/>
  <c r="F392" i="10"/>
  <c r="G392" i="10"/>
  <c r="H392" i="10"/>
  <c r="I392" i="10"/>
  <c r="J392" i="10"/>
  <c r="K392" i="10"/>
  <c r="L392" i="10"/>
  <c r="D393" i="10"/>
  <c r="G393" i="10"/>
  <c r="J393" i="10"/>
  <c r="D394" i="10"/>
  <c r="E394" i="10"/>
  <c r="F394" i="10"/>
  <c r="G394" i="10"/>
  <c r="H394" i="10"/>
  <c r="I394" i="10"/>
  <c r="J394" i="10"/>
  <c r="K394" i="10"/>
  <c r="L394" i="10"/>
  <c r="D395" i="10"/>
  <c r="E395" i="10"/>
  <c r="F395" i="10"/>
  <c r="G395" i="10"/>
  <c r="H395" i="10"/>
  <c r="I395" i="10"/>
  <c r="J395" i="10"/>
  <c r="K395" i="10"/>
  <c r="L395" i="10"/>
  <c r="D396" i="10"/>
  <c r="E396" i="10"/>
  <c r="F396" i="10"/>
  <c r="G396" i="10"/>
  <c r="H396" i="10"/>
  <c r="I396" i="10"/>
  <c r="J396" i="10"/>
  <c r="K396" i="10"/>
  <c r="L396" i="10"/>
  <c r="D397" i="10"/>
  <c r="E397" i="10"/>
  <c r="F397" i="10"/>
  <c r="G397" i="10"/>
  <c r="H397" i="10"/>
  <c r="I397" i="10"/>
  <c r="J397" i="10"/>
  <c r="K397" i="10"/>
  <c r="L397" i="10"/>
  <c r="D398" i="10"/>
  <c r="E398" i="10"/>
  <c r="F398" i="10"/>
  <c r="G398" i="10"/>
  <c r="H398" i="10"/>
  <c r="I398" i="10"/>
  <c r="J398" i="10"/>
  <c r="K398" i="10"/>
  <c r="L398" i="10"/>
  <c r="D399" i="10"/>
  <c r="E399" i="10"/>
  <c r="F399" i="10"/>
  <c r="G399" i="10"/>
  <c r="H399" i="10"/>
  <c r="I399" i="10"/>
  <c r="J399" i="10"/>
  <c r="K399" i="10"/>
  <c r="L399" i="10"/>
  <c r="D400" i="10"/>
  <c r="E400" i="10"/>
  <c r="F400" i="10"/>
  <c r="G400" i="10"/>
  <c r="H400" i="10"/>
  <c r="I400" i="10"/>
  <c r="J400" i="10"/>
  <c r="K400" i="10"/>
  <c r="L400" i="10"/>
  <c r="D401" i="10"/>
  <c r="E401" i="10"/>
  <c r="F401" i="10"/>
  <c r="G401" i="10"/>
  <c r="H401" i="10"/>
  <c r="I401" i="10"/>
  <c r="J401" i="10"/>
  <c r="K401" i="10"/>
  <c r="L401" i="10"/>
  <c r="D402" i="10"/>
  <c r="E402" i="10"/>
  <c r="F402" i="10"/>
  <c r="G402" i="10"/>
  <c r="H402" i="10"/>
  <c r="I402" i="10"/>
  <c r="J402" i="10"/>
  <c r="K402" i="10"/>
  <c r="L402" i="10"/>
  <c r="D403" i="10"/>
  <c r="E403" i="10"/>
  <c r="F403" i="10"/>
  <c r="G403" i="10"/>
  <c r="H403" i="10"/>
  <c r="I403" i="10"/>
  <c r="J403" i="10"/>
  <c r="K403" i="10"/>
  <c r="L403" i="10"/>
  <c r="D404" i="10"/>
  <c r="E404" i="10"/>
  <c r="F404" i="10"/>
  <c r="G404" i="10"/>
  <c r="H404" i="10"/>
  <c r="I404" i="10"/>
  <c r="J404" i="10"/>
  <c r="K404" i="10"/>
  <c r="L404" i="10"/>
  <c r="D405" i="10"/>
  <c r="E405" i="10"/>
  <c r="F405" i="10"/>
  <c r="G405" i="10"/>
  <c r="H405" i="10"/>
  <c r="I405" i="10"/>
  <c r="J405" i="10"/>
  <c r="K405" i="10"/>
  <c r="L405" i="10"/>
  <c r="D406" i="10"/>
  <c r="E406" i="10"/>
  <c r="F406" i="10"/>
  <c r="G406" i="10"/>
  <c r="H406" i="10"/>
  <c r="I406" i="10"/>
  <c r="J406" i="10"/>
  <c r="K406" i="10"/>
  <c r="L406" i="10"/>
  <c r="D407" i="10"/>
  <c r="E407" i="10"/>
  <c r="F407" i="10"/>
  <c r="G407" i="10"/>
  <c r="H407" i="10"/>
  <c r="I407" i="10"/>
  <c r="J407" i="10"/>
  <c r="K407" i="10"/>
  <c r="L407" i="10"/>
  <c r="D408" i="10"/>
  <c r="E408" i="10"/>
  <c r="F408" i="10"/>
  <c r="G408" i="10"/>
  <c r="H408" i="10"/>
  <c r="I408" i="10"/>
  <c r="J408" i="10"/>
  <c r="K408" i="10"/>
  <c r="L408" i="10"/>
  <c r="D409" i="10"/>
  <c r="E409" i="10"/>
  <c r="F409" i="10"/>
  <c r="G409" i="10"/>
  <c r="H409" i="10"/>
  <c r="I409" i="10"/>
  <c r="J409" i="10"/>
  <c r="K409" i="10"/>
  <c r="L409" i="10"/>
  <c r="D410" i="10"/>
  <c r="E410" i="10"/>
  <c r="F410" i="10"/>
  <c r="G410" i="10"/>
  <c r="H410" i="10"/>
  <c r="I410" i="10"/>
  <c r="J410" i="10"/>
  <c r="K410" i="10"/>
  <c r="L410" i="10"/>
  <c r="D411" i="10"/>
  <c r="E411" i="10"/>
  <c r="F411" i="10"/>
  <c r="G411" i="10"/>
  <c r="H411" i="10"/>
  <c r="I411" i="10"/>
  <c r="J411" i="10"/>
  <c r="K411" i="10"/>
  <c r="L411" i="10"/>
  <c r="D412" i="10"/>
  <c r="E412" i="10"/>
  <c r="F412" i="10"/>
  <c r="G412" i="10"/>
  <c r="H412" i="10"/>
  <c r="I412" i="10"/>
  <c r="J412" i="10"/>
  <c r="K412" i="10"/>
  <c r="L412" i="10"/>
  <c r="D413" i="10"/>
  <c r="E413" i="10"/>
  <c r="F413" i="10"/>
  <c r="G413" i="10"/>
  <c r="H413" i="10"/>
  <c r="I413" i="10"/>
  <c r="J413" i="10"/>
  <c r="K413" i="10"/>
  <c r="L413" i="10"/>
  <c r="D414" i="10"/>
  <c r="E414" i="10"/>
  <c r="F414" i="10"/>
  <c r="G414" i="10"/>
  <c r="H414" i="10"/>
  <c r="I414" i="10"/>
  <c r="J414" i="10"/>
  <c r="K414" i="10"/>
  <c r="L414" i="10"/>
  <c r="D415" i="10"/>
  <c r="E415" i="10"/>
  <c r="F415" i="10"/>
  <c r="G415" i="10"/>
  <c r="H415" i="10"/>
  <c r="I415" i="10"/>
  <c r="J415" i="10"/>
  <c r="K415" i="10"/>
  <c r="L415" i="10"/>
  <c r="D416" i="10"/>
  <c r="E416" i="10"/>
  <c r="F416" i="10"/>
  <c r="G416" i="10"/>
  <c r="H416" i="10"/>
  <c r="I416" i="10"/>
  <c r="J416" i="10"/>
  <c r="K416" i="10"/>
  <c r="L416" i="10"/>
  <c r="D417" i="10"/>
  <c r="E417" i="10"/>
  <c r="F417" i="10"/>
  <c r="G417" i="10"/>
  <c r="H417" i="10"/>
  <c r="I417" i="10"/>
  <c r="J417" i="10"/>
  <c r="K417" i="10"/>
  <c r="L417" i="10"/>
  <c r="D418" i="10"/>
  <c r="E418" i="10"/>
  <c r="F418" i="10"/>
  <c r="G418" i="10"/>
  <c r="H418" i="10"/>
  <c r="I418" i="10"/>
  <c r="J418" i="10"/>
  <c r="K418" i="10"/>
  <c r="L418" i="10"/>
  <c r="D419" i="10"/>
  <c r="E419" i="10"/>
  <c r="F419" i="10"/>
  <c r="G419" i="10"/>
  <c r="H419" i="10"/>
  <c r="I419" i="10"/>
  <c r="J419" i="10"/>
  <c r="K419" i="10"/>
  <c r="L419" i="10"/>
  <c r="D420" i="10"/>
  <c r="E420" i="10"/>
  <c r="F420" i="10"/>
  <c r="G420" i="10"/>
  <c r="H420" i="10"/>
  <c r="I420" i="10"/>
  <c r="J420" i="10"/>
  <c r="K420" i="10"/>
  <c r="L420" i="10"/>
  <c r="D421" i="10"/>
  <c r="E421" i="10"/>
  <c r="F421" i="10"/>
  <c r="G421" i="10"/>
  <c r="H421" i="10"/>
  <c r="I421" i="10"/>
  <c r="J421" i="10"/>
  <c r="K421" i="10"/>
  <c r="L421" i="10"/>
  <c r="D422" i="10"/>
  <c r="E422" i="10"/>
  <c r="F422" i="10"/>
  <c r="G422" i="10"/>
  <c r="H422" i="10"/>
  <c r="I422" i="10"/>
  <c r="J422" i="10"/>
  <c r="K422" i="10"/>
  <c r="L422" i="10"/>
  <c r="D423" i="10"/>
  <c r="E423" i="10"/>
  <c r="F423" i="10"/>
  <c r="G423" i="10"/>
  <c r="H423" i="10"/>
  <c r="I423" i="10"/>
  <c r="J423" i="10"/>
  <c r="K423" i="10"/>
  <c r="L423" i="10"/>
  <c r="D424" i="10"/>
  <c r="E424" i="10"/>
  <c r="F424" i="10"/>
  <c r="G424" i="10"/>
  <c r="H424" i="10"/>
  <c r="I424" i="10"/>
  <c r="J424" i="10"/>
  <c r="K424" i="10"/>
  <c r="L424" i="10"/>
  <c r="D425" i="10"/>
  <c r="E425" i="10"/>
  <c r="F425" i="10"/>
  <c r="G425" i="10"/>
  <c r="H425" i="10"/>
  <c r="I425" i="10"/>
  <c r="J425" i="10"/>
  <c r="K425" i="10"/>
  <c r="L425" i="10"/>
  <c r="D426" i="10"/>
  <c r="E426" i="10"/>
  <c r="F426" i="10"/>
  <c r="G426" i="10"/>
  <c r="H426" i="10"/>
  <c r="I426" i="10"/>
  <c r="J426" i="10"/>
  <c r="K426" i="10"/>
  <c r="L426" i="10"/>
  <c r="D427" i="10"/>
  <c r="E427" i="10"/>
  <c r="F427" i="10"/>
  <c r="G427" i="10"/>
  <c r="H427" i="10"/>
  <c r="I427" i="10"/>
  <c r="J427" i="10"/>
  <c r="K427" i="10"/>
  <c r="L427" i="10"/>
  <c r="D428" i="10"/>
  <c r="E428" i="10"/>
  <c r="F428" i="10"/>
  <c r="G428" i="10"/>
  <c r="H428" i="10"/>
  <c r="I428" i="10"/>
  <c r="J428" i="10"/>
  <c r="K428" i="10"/>
  <c r="L428" i="10"/>
  <c r="D429" i="10"/>
  <c r="E429" i="10"/>
  <c r="F429" i="10"/>
  <c r="G429" i="10"/>
  <c r="H429" i="10"/>
  <c r="I429" i="10"/>
  <c r="J429" i="10"/>
  <c r="K429" i="10"/>
  <c r="L429" i="10"/>
  <c r="D430" i="10"/>
  <c r="E430" i="10"/>
  <c r="F430" i="10"/>
  <c r="G430" i="10"/>
  <c r="H430" i="10"/>
  <c r="I430" i="10"/>
  <c r="J430" i="10"/>
  <c r="K430" i="10"/>
  <c r="L430" i="10"/>
  <c r="D431" i="10"/>
  <c r="E431" i="10"/>
  <c r="F431" i="10"/>
  <c r="G431" i="10"/>
  <c r="H431" i="10"/>
  <c r="I431" i="10"/>
  <c r="J431" i="10"/>
  <c r="K431" i="10"/>
  <c r="L431" i="10"/>
  <c r="D432" i="10"/>
  <c r="E432" i="10"/>
  <c r="F432" i="10"/>
  <c r="G432" i="10"/>
  <c r="H432" i="10"/>
  <c r="I432" i="10"/>
  <c r="J432" i="10"/>
  <c r="K432" i="10"/>
  <c r="L432" i="10"/>
  <c r="D433" i="10"/>
  <c r="E433" i="10"/>
  <c r="F433" i="10"/>
  <c r="G433" i="10"/>
  <c r="H433" i="10"/>
  <c r="I433" i="10"/>
  <c r="J433" i="10"/>
  <c r="K433" i="10"/>
  <c r="L433" i="10"/>
  <c r="D434" i="10"/>
  <c r="E434" i="10"/>
  <c r="F434" i="10"/>
  <c r="G434" i="10"/>
  <c r="H434" i="10"/>
  <c r="I434" i="10"/>
  <c r="J434" i="10"/>
  <c r="K434" i="10"/>
  <c r="L434" i="10"/>
  <c r="D435" i="10"/>
  <c r="E435" i="10"/>
  <c r="F435" i="10"/>
  <c r="G435" i="10"/>
  <c r="H435" i="10"/>
  <c r="I435" i="10"/>
  <c r="J435" i="10"/>
  <c r="K435" i="10"/>
  <c r="L435" i="10"/>
  <c r="D436" i="10"/>
  <c r="E436" i="10"/>
  <c r="F436" i="10"/>
  <c r="G436" i="10"/>
  <c r="H436" i="10"/>
  <c r="I436" i="10"/>
  <c r="J436" i="10"/>
  <c r="K436" i="10"/>
  <c r="L436" i="10"/>
  <c r="D437" i="10"/>
  <c r="E437" i="10"/>
  <c r="F437" i="10"/>
  <c r="G437" i="10"/>
  <c r="H437" i="10"/>
  <c r="I437" i="10"/>
  <c r="J437" i="10"/>
  <c r="K437" i="10"/>
  <c r="L437" i="10"/>
  <c r="D438" i="10"/>
  <c r="E438" i="10"/>
  <c r="F438" i="10"/>
  <c r="G438" i="10"/>
  <c r="H438" i="10"/>
  <c r="I438" i="10"/>
  <c r="J438" i="10"/>
  <c r="K438" i="10"/>
  <c r="L438" i="10"/>
  <c r="D439" i="10"/>
  <c r="E439" i="10"/>
  <c r="F439" i="10"/>
  <c r="G439" i="10"/>
  <c r="H439" i="10"/>
  <c r="I439" i="10"/>
  <c r="J439" i="10"/>
  <c r="K439" i="10"/>
  <c r="L439" i="10"/>
  <c r="D440" i="10"/>
  <c r="E440" i="10"/>
  <c r="F440" i="10"/>
  <c r="G440" i="10"/>
  <c r="H440" i="10"/>
  <c r="I440" i="10"/>
  <c r="J440" i="10"/>
  <c r="K440" i="10"/>
  <c r="L440" i="10"/>
  <c r="D441" i="10"/>
  <c r="E441" i="10"/>
  <c r="F441" i="10"/>
  <c r="G441" i="10"/>
  <c r="H441" i="10"/>
  <c r="I441" i="10"/>
  <c r="J441" i="10"/>
  <c r="K441" i="10"/>
  <c r="L441" i="10"/>
  <c r="D442" i="10"/>
  <c r="E442" i="10"/>
  <c r="F442" i="10"/>
  <c r="G442" i="10"/>
  <c r="H442" i="10"/>
  <c r="I442" i="10"/>
  <c r="J442" i="10"/>
  <c r="K442" i="10"/>
  <c r="L442" i="10"/>
  <c r="D443" i="10"/>
  <c r="E443" i="10"/>
  <c r="F443" i="10"/>
  <c r="G443" i="10"/>
  <c r="H443" i="10"/>
  <c r="I443" i="10"/>
  <c r="J443" i="10"/>
  <c r="K443" i="10"/>
  <c r="L443" i="10"/>
  <c r="D444" i="10"/>
  <c r="E444" i="10"/>
  <c r="F444" i="10"/>
  <c r="G444" i="10"/>
  <c r="H444" i="10"/>
  <c r="I444" i="10"/>
  <c r="J444" i="10"/>
  <c r="K444" i="10"/>
  <c r="L444" i="10"/>
  <c r="D445" i="10"/>
  <c r="E445" i="10"/>
  <c r="F445" i="10"/>
  <c r="G445" i="10"/>
  <c r="H445" i="10"/>
  <c r="I445" i="10"/>
  <c r="J445" i="10"/>
  <c r="K445" i="10"/>
  <c r="L445" i="10"/>
  <c r="D446" i="10"/>
  <c r="E446" i="10"/>
  <c r="F446" i="10"/>
  <c r="G446" i="10"/>
  <c r="H446" i="10"/>
  <c r="I446" i="10"/>
  <c r="J446" i="10"/>
  <c r="K446" i="10"/>
  <c r="L446" i="10"/>
  <c r="D447" i="10"/>
  <c r="E447" i="10"/>
  <c r="F447" i="10"/>
  <c r="G447" i="10"/>
  <c r="H447" i="10"/>
  <c r="I447" i="10"/>
  <c r="J447" i="10"/>
  <c r="K447" i="10"/>
  <c r="L447" i="10"/>
  <c r="D448" i="10"/>
  <c r="E448" i="10"/>
  <c r="F448" i="10"/>
  <c r="G448" i="10"/>
  <c r="H448" i="10"/>
  <c r="I448" i="10"/>
  <c r="J448" i="10"/>
  <c r="K448" i="10"/>
  <c r="L448" i="10"/>
  <c r="D449" i="10"/>
  <c r="E449" i="10"/>
  <c r="F449" i="10"/>
  <c r="G449" i="10"/>
  <c r="H449" i="10"/>
  <c r="I449" i="10"/>
  <c r="J449" i="10"/>
  <c r="K449" i="10"/>
  <c r="L449" i="10"/>
  <c r="D450" i="10"/>
  <c r="E450" i="10"/>
  <c r="F450" i="10"/>
  <c r="G450" i="10"/>
  <c r="H450" i="10"/>
  <c r="I450" i="10"/>
  <c r="J450" i="10"/>
  <c r="K450" i="10"/>
  <c r="L450" i="10"/>
  <c r="D451" i="10"/>
  <c r="E451" i="10"/>
  <c r="F451" i="10"/>
  <c r="G451" i="10"/>
  <c r="H451" i="10"/>
  <c r="I451" i="10"/>
  <c r="J451" i="10"/>
  <c r="K451" i="10"/>
  <c r="L451" i="10"/>
  <c r="D452" i="10"/>
  <c r="E452" i="10"/>
  <c r="F452" i="10"/>
  <c r="G452" i="10"/>
  <c r="H452" i="10"/>
  <c r="I452" i="10"/>
  <c r="J452" i="10"/>
  <c r="K452" i="10"/>
  <c r="L452" i="10"/>
  <c r="D453" i="10"/>
  <c r="E453" i="10"/>
  <c r="F453" i="10"/>
  <c r="G453" i="10"/>
  <c r="H453" i="10"/>
  <c r="I453" i="10"/>
  <c r="J453" i="10"/>
  <c r="K453" i="10"/>
  <c r="L453" i="10"/>
  <c r="D454" i="10"/>
  <c r="E454" i="10"/>
  <c r="F454" i="10"/>
  <c r="G454" i="10"/>
  <c r="H454" i="10"/>
  <c r="I454" i="10"/>
  <c r="J454" i="10"/>
  <c r="K454" i="10"/>
  <c r="L454" i="10"/>
  <c r="D455" i="10"/>
  <c r="E455" i="10"/>
  <c r="F455" i="10"/>
  <c r="G455" i="10"/>
  <c r="H455" i="10"/>
  <c r="I455" i="10"/>
  <c r="J455" i="10"/>
  <c r="K455" i="10"/>
  <c r="L455" i="10"/>
  <c r="D456" i="10"/>
  <c r="E456" i="10"/>
  <c r="F456" i="10"/>
  <c r="G456" i="10"/>
  <c r="H456" i="10"/>
  <c r="I456" i="10"/>
  <c r="J456" i="10"/>
  <c r="K456" i="10"/>
  <c r="L456" i="10"/>
  <c r="D457" i="10"/>
  <c r="E457" i="10"/>
  <c r="F457" i="10"/>
  <c r="G457" i="10"/>
  <c r="H457" i="10"/>
  <c r="I457" i="10"/>
  <c r="J457" i="10"/>
  <c r="K457" i="10"/>
  <c r="L457" i="10"/>
  <c r="D458" i="10"/>
  <c r="E458" i="10"/>
  <c r="F458" i="10"/>
  <c r="G458" i="10"/>
  <c r="H458" i="10"/>
  <c r="I458" i="10"/>
  <c r="J458" i="10"/>
  <c r="K458" i="10"/>
  <c r="L458" i="10"/>
  <c r="D459" i="10"/>
  <c r="E459" i="10"/>
  <c r="F459" i="10"/>
  <c r="G459" i="10"/>
  <c r="H459" i="10"/>
  <c r="I459" i="10"/>
  <c r="J459" i="10"/>
  <c r="K459" i="10"/>
  <c r="L459" i="10"/>
  <c r="D460" i="10"/>
  <c r="E460" i="10"/>
  <c r="F460" i="10"/>
  <c r="G460" i="10"/>
  <c r="H460" i="10"/>
  <c r="I460" i="10"/>
  <c r="J460" i="10"/>
  <c r="K460" i="10"/>
  <c r="L460" i="10"/>
  <c r="D461" i="10"/>
  <c r="E461" i="10"/>
  <c r="F461" i="10"/>
  <c r="G461" i="10"/>
  <c r="H461" i="10"/>
  <c r="I461" i="10"/>
  <c r="J461" i="10"/>
  <c r="K461" i="10"/>
  <c r="L461" i="10"/>
  <c r="D462" i="10"/>
  <c r="E462" i="10"/>
  <c r="F462" i="10"/>
  <c r="G462" i="10"/>
  <c r="H462" i="10"/>
  <c r="I462" i="10"/>
  <c r="J462" i="10"/>
  <c r="K462" i="10"/>
  <c r="L462" i="10"/>
  <c r="D463" i="10"/>
  <c r="E463" i="10"/>
  <c r="F463" i="10"/>
  <c r="G463" i="10"/>
  <c r="H463" i="10"/>
  <c r="I463" i="10"/>
  <c r="J463" i="10"/>
  <c r="K463" i="10"/>
  <c r="L463" i="10"/>
  <c r="D464" i="10"/>
  <c r="E464" i="10"/>
  <c r="F464" i="10"/>
  <c r="G464" i="10"/>
  <c r="H464" i="10"/>
  <c r="I464" i="10"/>
  <c r="J464" i="10"/>
  <c r="K464" i="10"/>
  <c r="L464" i="10"/>
  <c r="D465" i="10"/>
  <c r="E465" i="10"/>
  <c r="F465" i="10"/>
  <c r="G465" i="10"/>
  <c r="H465" i="10"/>
  <c r="I465" i="10"/>
  <c r="J465" i="10"/>
  <c r="K465" i="10"/>
  <c r="L465" i="10"/>
  <c r="D466" i="10"/>
  <c r="E466" i="10"/>
  <c r="F466" i="10"/>
  <c r="G466" i="10"/>
  <c r="H466" i="10"/>
  <c r="I466" i="10"/>
  <c r="J466" i="10"/>
  <c r="K466" i="10"/>
  <c r="L466" i="10"/>
  <c r="D467" i="10"/>
  <c r="E467" i="10"/>
  <c r="F467" i="10"/>
  <c r="G467" i="10"/>
  <c r="H467" i="10"/>
  <c r="I467" i="10"/>
  <c r="J467" i="10"/>
  <c r="K467" i="10"/>
  <c r="L467" i="10"/>
  <c r="D468" i="10"/>
  <c r="E468" i="10"/>
  <c r="F468" i="10"/>
  <c r="G468" i="10"/>
  <c r="H468" i="10"/>
  <c r="I468" i="10"/>
  <c r="J468" i="10"/>
  <c r="K468" i="10"/>
  <c r="L468" i="10"/>
  <c r="D469" i="10"/>
  <c r="E469" i="10"/>
  <c r="F469" i="10"/>
  <c r="G469" i="10"/>
  <c r="H469" i="10"/>
  <c r="I469" i="10"/>
  <c r="J469" i="10"/>
  <c r="K469" i="10"/>
  <c r="L469" i="10"/>
  <c r="D470" i="10"/>
  <c r="E470" i="10"/>
  <c r="F470" i="10"/>
  <c r="G470" i="10"/>
  <c r="H470" i="10"/>
  <c r="I470" i="10"/>
  <c r="J470" i="10"/>
  <c r="K470" i="10"/>
  <c r="L470" i="10"/>
  <c r="D471" i="10"/>
  <c r="E471" i="10"/>
  <c r="F471" i="10"/>
  <c r="G471" i="10"/>
  <c r="H471" i="10"/>
  <c r="I471" i="10"/>
  <c r="J471" i="10"/>
  <c r="K471" i="10"/>
  <c r="L471" i="10"/>
  <c r="D472" i="10"/>
  <c r="E472" i="10"/>
  <c r="F472" i="10"/>
  <c r="G472" i="10"/>
  <c r="H472" i="10"/>
  <c r="I472" i="10"/>
  <c r="J472" i="10"/>
  <c r="K472" i="10"/>
  <c r="L472" i="10"/>
  <c r="D473" i="10"/>
  <c r="E473" i="10"/>
  <c r="F473" i="10"/>
  <c r="G473" i="10"/>
  <c r="H473" i="10"/>
  <c r="I473" i="10"/>
  <c r="J473" i="10"/>
  <c r="K473" i="10"/>
  <c r="L473" i="10"/>
  <c r="D474" i="10"/>
  <c r="E474" i="10"/>
  <c r="F474" i="10"/>
  <c r="G474" i="10"/>
  <c r="H474" i="10"/>
  <c r="I474" i="10"/>
  <c r="J474" i="10"/>
  <c r="K474" i="10"/>
  <c r="L474" i="10"/>
  <c r="D475" i="10"/>
  <c r="E475" i="10"/>
  <c r="F475" i="10"/>
  <c r="G475" i="10"/>
  <c r="H475" i="10"/>
  <c r="I475" i="10"/>
  <c r="J475" i="10"/>
  <c r="K475" i="10"/>
  <c r="L475" i="10"/>
  <c r="D476" i="10"/>
  <c r="E476" i="10"/>
  <c r="F476" i="10"/>
  <c r="G476" i="10"/>
  <c r="H476" i="10"/>
  <c r="I476" i="10"/>
  <c r="J476" i="10"/>
  <c r="K476" i="10"/>
  <c r="L476" i="10"/>
  <c r="D477" i="10"/>
  <c r="E477" i="10"/>
  <c r="F477" i="10"/>
  <c r="G477" i="10"/>
  <c r="H477" i="10"/>
  <c r="I477" i="10"/>
  <c r="J477" i="10"/>
  <c r="K477" i="10"/>
  <c r="L477" i="10"/>
  <c r="D478" i="10"/>
  <c r="E478" i="10"/>
  <c r="F478" i="10"/>
  <c r="G478" i="10"/>
  <c r="H478" i="10"/>
  <c r="I478" i="10"/>
  <c r="J478" i="10"/>
  <c r="K478" i="10"/>
  <c r="L478" i="10"/>
  <c r="D479" i="10"/>
  <c r="E479" i="10"/>
  <c r="F479" i="10"/>
  <c r="G479" i="10"/>
  <c r="H479" i="10"/>
  <c r="I479" i="10"/>
  <c r="J479" i="10"/>
  <c r="K479" i="10"/>
  <c r="L479" i="10"/>
  <c r="D480" i="10"/>
  <c r="E480" i="10"/>
  <c r="F480" i="10"/>
  <c r="G480" i="10"/>
  <c r="H480" i="10"/>
  <c r="I480" i="10"/>
  <c r="J480" i="10"/>
  <c r="K480" i="10"/>
  <c r="L480" i="10"/>
  <c r="D481" i="10"/>
  <c r="E481" i="10"/>
  <c r="F481" i="10"/>
  <c r="G481" i="10"/>
  <c r="H481" i="10"/>
  <c r="I481" i="10"/>
  <c r="J481" i="10"/>
  <c r="K481" i="10"/>
  <c r="L481" i="10"/>
  <c r="D482" i="10"/>
  <c r="E482" i="10"/>
  <c r="F482" i="10"/>
  <c r="G482" i="10"/>
  <c r="H482" i="10"/>
  <c r="I482" i="10"/>
  <c r="J482" i="10"/>
  <c r="K482" i="10"/>
  <c r="L482" i="10"/>
  <c r="D483" i="10"/>
  <c r="E483" i="10"/>
  <c r="F483" i="10"/>
  <c r="G483" i="10"/>
  <c r="H483" i="10"/>
  <c r="I483" i="10"/>
  <c r="J483" i="10"/>
  <c r="K483" i="10"/>
  <c r="L483" i="10"/>
  <c r="D484" i="10"/>
  <c r="E484" i="10"/>
  <c r="F484" i="10"/>
  <c r="G484" i="10"/>
  <c r="H484" i="10"/>
  <c r="I484" i="10"/>
  <c r="J484" i="10"/>
  <c r="K484" i="10"/>
  <c r="L484" i="10"/>
  <c r="D485" i="10"/>
  <c r="E485" i="10"/>
  <c r="F485" i="10"/>
  <c r="G485" i="10"/>
  <c r="H485" i="10"/>
  <c r="I485" i="10"/>
  <c r="J485" i="10"/>
  <c r="K485" i="10"/>
  <c r="L485" i="10"/>
  <c r="D486" i="10"/>
  <c r="E486" i="10"/>
  <c r="F486" i="10"/>
  <c r="G486" i="10"/>
  <c r="H486" i="10"/>
  <c r="I486" i="10"/>
  <c r="J486" i="10"/>
  <c r="K486" i="10"/>
  <c r="L486" i="10"/>
  <c r="D487" i="10"/>
  <c r="E487" i="10"/>
  <c r="F487" i="10"/>
  <c r="G487" i="10"/>
  <c r="H487" i="10"/>
  <c r="I487" i="10"/>
  <c r="J487" i="10"/>
  <c r="K487" i="10"/>
  <c r="L487" i="10"/>
  <c r="D488" i="10"/>
  <c r="E488" i="10"/>
  <c r="F488" i="10"/>
  <c r="G488" i="10"/>
  <c r="H488" i="10"/>
  <c r="I488" i="10"/>
  <c r="J488" i="10"/>
  <c r="K488" i="10"/>
  <c r="L488" i="10"/>
  <c r="D489" i="10"/>
  <c r="E489" i="10"/>
  <c r="F489" i="10"/>
  <c r="G489" i="10"/>
  <c r="H489" i="10"/>
  <c r="I489" i="10"/>
  <c r="J489" i="10"/>
  <c r="K489" i="10"/>
  <c r="L489" i="10"/>
  <c r="D490" i="10"/>
  <c r="E490" i="10"/>
  <c r="F490" i="10"/>
  <c r="G490" i="10"/>
  <c r="H490" i="10"/>
  <c r="I490" i="10"/>
  <c r="J490" i="10"/>
  <c r="K490" i="10"/>
  <c r="L490" i="10"/>
  <c r="D491" i="10"/>
  <c r="E491" i="10"/>
  <c r="F491" i="10"/>
  <c r="G491" i="10"/>
  <c r="H491" i="10"/>
  <c r="I491" i="10"/>
  <c r="J491" i="10"/>
  <c r="K491" i="10"/>
  <c r="L491" i="10"/>
  <c r="D492" i="10"/>
  <c r="E492" i="10"/>
  <c r="F492" i="10"/>
  <c r="G492" i="10"/>
  <c r="H492" i="10"/>
  <c r="I492" i="10"/>
  <c r="J492" i="10"/>
  <c r="K492" i="10"/>
  <c r="L492" i="10"/>
  <c r="D493" i="10"/>
  <c r="E493" i="10"/>
  <c r="F493" i="10"/>
  <c r="G493" i="10"/>
  <c r="H493" i="10"/>
  <c r="I493" i="10"/>
  <c r="J493" i="10"/>
  <c r="K493" i="10"/>
  <c r="L493" i="10"/>
  <c r="D494" i="10"/>
  <c r="E494" i="10"/>
  <c r="F494" i="10"/>
  <c r="G494" i="10"/>
  <c r="H494" i="10"/>
  <c r="I494" i="10"/>
  <c r="J494" i="10"/>
  <c r="K494" i="10"/>
  <c r="L494" i="10"/>
  <c r="D495" i="10"/>
  <c r="E495" i="10"/>
  <c r="F495" i="10"/>
  <c r="G495" i="10"/>
  <c r="H495" i="10"/>
  <c r="I495" i="10"/>
  <c r="J495" i="10"/>
  <c r="K495" i="10"/>
  <c r="L495" i="10"/>
  <c r="D496" i="10"/>
  <c r="E496" i="10"/>
  <c r="F496" i="10"/>
  <c r="G496" i="10"/>
  <c r="H496" i="10"/>
  <c r="I496" i="10"/>
  <c r="J496" i="10"/>
  <c r="K496" i="10"/>
  <c r="L496" i="10"/>
  <c r="D497" i="10"/>
  <c r="E497" i="10"/>
  <c r="F497" i="10"/>
  <c r="G497" i="10"/>
  <c r="H497" i="10"/>
  <c r="I497" i="10"/>
  <c r="J497" i="10"/>
  <c r="K497" i="10"/>
  <c r="L497" i="10"/>
  <c r="D498" i="10"/>
  <c r="E498" i="10"/>
  <c r="F498" i="10"/>
  <c r="G498" i="10"/>
  <c r="H498" i="10"/>
  <c r="I498" i="10"/>
  <c r="J498" i="10"/>
  <c r="K498" i="10"/>
  <c r="L498" i="10"/>
  <c r="D499" i="10"/>
  <c r="E499" i="10"/>
  <c r="F499" i="10"/>
  <c r="G499" i="10"/>
  <c r="H499" i="10"/>
  <c r="I499" i="10"/>
  <c r="J499" i="10"/>
  <c r="K499" i="10"/>
  <c r="L499" i="10"/>
  <c r="D500" i="10"/>
  <c r="E500" i="10"/>
  <c r="F500" i="10"/>
  <c r="G500" i="10"/>
  <c r="H500" i="10"/>
  <c r="I500" i="10"/>
  <c r="J500" i="10"/>
  <c r="K500" i="10"/>
  <c r="L500" i="10"/>
  <c r="D501" i="10"/>
  <c r="E501" i="10"/>
  <c r="F501" i="10"/>
  <c r="G501" i="10"/>
  <c r="H501" i="10"/>
  <c r="I501" i="10"/>
  <c r="J501" i="10"/>
  <c r="K501" i="10"/>
  <c r="L501" i="10"/>
  <c r="D502" i="10"/>
  <c r="E502" i="10"/>
  <c r="F502" i="10"/>
  <c r="G502" i="10"/>
  <c r="H502" i="10"/>
  <c r="I502" i="10"/>
  <c r="J502" i="10"/>
  <c r="K502" i="10"/>
  <c r="L502" i="10"/>
  <c r="D503" i="10"/>
  <c r="E503" i="10"/>
  <c r="F503" i="10"/>
  <c r="G503" i="10"/>
  <c r="H503" i="10"/>
  <c r="I503" i="10"/>
  <c r="J503" i="10"/>
  <c r="K503" i="10"/>
  <c r="L503" i="10"/>
  <c r="D504" i="10"/>
  <c r="E504" i="10"/>
  <c r="F504" i="10"/>
  <c r="G504" i="10"/>
  <c r="H504" i="10"/>
  <c r="I504" i="10"/>
  <c r="J504" i="10"/>
  <c r="K504" i="10"/>
  <c r="L504" i="10"/>
  <c r="D505" i="10"/>
  <c r="E505" i="10"/>
  <c r="F505" i="10"/>
  <c r="G505" i="10"/>
  <c r="H505" i="10"/>
  <c r="I505" i="10"/>
  <c r="J505" i="10"/>
  <c r="K505" i="10"/>
  <c r="L505" i="10"/>
  <c r="D506" i="10"/>
  <c r="E506" i="10"/>
  <c r="F506" i="10"/>
  <c r="G506" i="10"/>
  <c r="H506" i="10"/>
  <c r="I506" i="10"/>
  <c r="J506" i="10"/>
  <c r="K506" i="10"/>
  <c r="L506" i="10"/>
  <c r="D507" i="10"/>
  <c r="E507" i="10"/>
  <c r="F507" i="10"/>
  <c r="G507" i="10"/>
  <c r="H507" i="10"/>
  <c r="I507" i="10"/>
  <c r="J507" i="10"/>
  <c r="K507" i="10"/>
  <c r="L507" i="10"/>
  <c r="D508" i="10"/>
  <c r="E508" i="10"/>
  <c r="F508" i="10"/>
  <c r="G508" i="10"/>
  <c r="H508" i="10"/>
  <c r="I508" i="10"/>
  <c r="J508" i="10"/>
  <c r="K508" i="10"/>
  <c r="L508" i="10"/>
  <c r="D509" i="10"/>
  <c r="E509" i="10"/>
  <c r="F509" i="10"/>
  <c r="G509" i="10"/>
  <c r="H509" i="10"/>
  <c r="I509" i="10"/>
  <c r="J509" i="10"/>
  <c r="K509" i="10"/>
  <c r="L509" i="10"/>
  <c r="D510" i="10"/>
  <c r="E510" i="10"/>
  <c r="F510" i="10"/>
  <c r="G510" i="10"/>
  <c r="H510" i="10"/>
  <c r="I510" i="10"/>
  <c r="J510" i="10"/>
  <c r="K510" i="10"/>
  <c r="L510" i="10"/>
  <c r="D511" i="10"/>
  <c r="E511" i="10"/>
  <c r="F511" i="10"/>
  <c r="G511" i="10"/>
  <c r="H511" i="10"/>
  <c r="I511" i="10"/>
  <c r="J511" i="10"/>
  <c r="K511" i="10"/>
  <c r="L511" i="10"/>
  <c r="D512" i="10"/>
  <c r="E512" i="10"/>
  <c r="F512" i="10"/>
  <c r="G512" i="10"/>
  <c r="H512" i="10"/>
  <c r="I512" i="10"/>
  <c r="J512" i="10"/>
  <c r="K512" i="10"/>
  <c r="L512" i="10"/>
  <c r="D513" i="10"/>
  <c r="E513" i="10"/>
  <c r="F513" i="10"/>
  <c r="G513" i="10"/>
  <c r="H513" i="10"/>
  <c r="I513" i="10"/>
  <c r="J513" i="10"/>
  <c r="K513" i="10"/>
  <c r="L513" i="10"/>
  <c r="D514" i="10"/>
  <c r="E514" i="10"/>
  <c r="F514" i="10"/>
  <c r="G514" i="10"/>
  <c r="H514" i="10"/>
  <c r="I514" i="10"/>
  <c r="J514" i="10"/>
  <c r="K514" i="10"/>
  <c r="L514" i="10"/>
  <c r="D515" i="10"/>
  <c r="E515" i="10"/>
  <c r="F515" i="10"/>
  <c r="G515" i="10"/>
  <c r="H515" i="10"/>
  <c r="I515" i="10"/>
  <c r="J515" i="10"/>
  <c r="K515" i="10"/>
  <c r="L515" i="10"/>
  <c r="D516" i="10"/>
  <c r="E516" i="10"/>
  <c r="F516" i="10"/>
  <c r="G516" i="10"/>
  <c r="H516" i="10"/>
  <c r="I516" i="10"/>
  <c r="J516" i="10"/>
  <c r="K516" i="10"/>
  <c r="L516" i="10"/>
  <c r="D517" i="10"/>
  <c r="E517" i="10"/>
  <c r="F517" i="10"/>
  <c r="G517" i="10"/>
  <c r="H517" i="10"/>
  <c r="I517" i="10"/>
  <c r="J517" i="10"/>
  <c r="K517" i="10"/>
  <c r="L517" i="10"/>
  <c r="D518" i="10"/>
  <c r="E518" i="10"/>
  <c r="F518" i="10"/>
  <c r="G518" i="10"/>
  <c r="H518" i="10"/>
  <c r="I518" i="10"/>
  <c r="J518" i="10"/>
  <c r="K518" i="10"/>
  <c r="L518" i="10"/>
  <c r="D520" i="10"/>
  <c r="E520" i="10"/>
  <c r="F520" i="10"/>
  <c r="G520" i="10"/>
  <c r="H520" i="10"/>
  <c r="I520" i="10"/>
  <c r="J520" i="10"/>
  <c r="K520" i="10"/>
  <c r="L520" i="10"/>
  <c r="D521" i="10"/>
  <c r="E521" i="10"/>
  <c r="F521" i="10"/>
  <c r="G521" i="10"/>
  <c r="H521" i="10"/>
  <c r="I521" i="10"/>
  <c r="J521" i="10"/>
  <c r="K521" i="10"/>
  <c r="L521" i="10"/>
  <c r="D522" i="10"/>
  <c r="E522" i="10"/>
  <c r="F522" i="10"/>
  <c r="G522" i="10"/>
  <c r="H522" i="10"/>
  <c r="I522" i="10"/>
  <c r="J522" i="10"/>
  <c r="K522" i="10"/>
  <c r="L522" i="10"/>
  <c r="D523" i="10"/>
  <c r="E523" i="10"/>
  <c r="F523" i="10"/>
  <c r="G523" i="10"/>
  <c r="H523" i="10"/>
  <c r="I523" i="10"/>
  <c r="J523" i="10"/>
  <c r="K523" i="10"/>
  <c r="L523" i="10"/>
  <c r="D525" i="10"/>
  <c r="E525" i="10"/>
  <c r="F525" i="10"/>
  <c r="G525" i="10"/>
  <c r="H525" i="10"/>
  <c r="I525" i="10"/>
  <c r="J525" i="10"/>
  <c r="K525" i="10"/>
  <c r="L525" i="10"/>
  <c r="D526" i="10"/>
  <c r="E526" i="10"/>
  <c r="F526" i="10"/>
  <c r="G526" i="10"/>
  <c r="H526" i="10"/>
  <c r="I526" i="10"/>
  <c r="J526" i="10"/>
  <c r="K526" i="10"/>
  <c r="L526" i="10"/>
  <c r="D527" i="10"/>
  <c r="E527" i="10"/>
  <c r="F527" i="10"/>
  <c r="G527" i="10"/>
  <c r="H527" i="10"/>
  <c r="I527" i="10"/>
  <c r="J527" i="10"/>
  <c r="K527" i="10"/>
  <c r="L527" i="10"/>
  <c r="D528" i="10"/>
  <c r="E528" i="10"/>
  <c r="F528" i="10"/>
  <c r="G528" i="10"/>
  <c r="H528" i="10"/>
  <c r="I528" i="10"/>
  <c r="J528" i="10"/>
  <c r="K528" i="10"/>
  <c r="L528" i="10"/>
  <c r="D529" i="10"/>
  <c r="E529" i="10"/>
  <c r="F529" i="10"/>
  <c r="G529" i="10"/>
  <c r="H529" i="10"/>
  <c r="I529" i="10"/>
  <c r="J529" i="10"/>
  <c r="K529" i="10"/>
  <c r="L529" i="10"/>
  <c r="D530" i="10"/>
  <c r="E530" i="10"/>
  <c r="F530" i="10"/>
  <c r="G530" i="10"/>
  <c r="H530" i="10"/>
  <c r="I530" i="10"/>
  <c r="J530" i="10"/>
  <c r="K530" i="10"/>
  <c r="L530" i="10"/>
  <c r="D531" i="10"/>
  <c r="E531" i="10"/>
  <c r="F531" i="10"/>
  <c r="G531" i="10"/>
  <c r="H531" i="10"/>
  <c r="I531" i="10"/>
  <c r="J531" i="10"/>
  <c r="K531" i="10"/>
  <c r="L531" i="10"/>
  <c r="D532" i="10"/>
  <c r="E532" i="10"/>
  <c r="F532" i="10"/>
  <c r="G532" i="10"/>
  <c r="H532" i="10"/>
  <c r="I532" i="10"/>
  <c r="J532" i="10"/>
  <c r="K532" i="10"/>
  <c r="L532" i="10"/>
  <c r="D533" i="10"/>
  <c r="E533" i="10"/>
  <c r="F533" i="10"/>
  <c r="G533" i="10"/>
  <c r="H533" i="10"/>
  <c r="I533" i="10"/>
  <c r="J533" i="10"/>
  <c r="K533" i="10"/>
  <c r="L533" i="10"/>
  <c r="D534" i="10"/>
  <c r="E534" i="10"/>
  <c r="F534" i="10"/>
  <c r="G534" i="10"/>
  <c r="H534" i="10"/>
  <c r="I534" i="10"/>
  <c r="J534" i="10"/>
  <c r="K534" i="10"/>
  <c r="L534" i="10"/>
  <c r="D535" i="10"/>
  <c r="E535" i="10"/>
  <c r="F535" i="10"/>
  <c r="G535" i="10"/>
  <c r="H535" i="10"/>
  <c r="I535" i="10"/>
  <c r="J535" i="10"/>
  <c r="K535" i="10"/>
  <c r="L535" i="10"/>
  <c r="D536" i="10"/>
  <c r="E536" i="10"/>
  <c r="F536" i="10"/>
  <c r="G536" i="10"/>
  <c r="H536" i="10"/>
  <c r="I536" i="10"/>
  <c r="J536" i="10"/>
  <c r="K536" i="10"/>
  <c r="L536" i="10"/>
  <c r="D537" i="10"/>
  <c r="E537" i="10"/>
  <c r="F537" i="10"/>
  <c r="G537" i="10"/>
  <c r="H537" i="10"/>
  <c r="I537" i="10"/>
  <c r="J537" i="10"/>
  <c r="K537" i="10"/>
  <c r="L537" i="10"/>
  <c r="D538" i="10"/>
  <c r="E538" i="10"/>
  <c r="F538" i="10"/>
  <c r="G538" i="10"/>
  <c r="H538" i="10"/>
  <c r="I538" i="10"/>
  <c r="J538" i="10"/>
  <c r="K538" i="10"/>
  <c r="L538" i="10"/>
  <c r="D539" i="10"/>
  <c r="E539" i="10"/>
  <c r="F539" i="10"/>
  <c r="G539" i="10"/>
  <c r="H539" i="10"/>
  <c r="I539" i="10"/>
  <c r="J539" i="10"/>
  <c r="K539" i="10"/>
  <c r="L539" i="10"/>
  <c r="D540" i="10"/>
  <c r="E540" i="10"/>
  <c r="F540" i="10"/>
  <c r="G540" i="10"/>
  <c r="H540" i="10"/>
  <c r="I540" i="10"/>
  <c r="J540" i="10"/>
  <c r="K540" i="10"/>
  <c r="L540" i="10"/>
  <c r="D541" i="10"/>
  <c r="E541" i="10"/>
  <c r="F541" i="10"/>
  <c r="G541" i="10"/>
  <c r="H541" i="10"/>
  <c r="I541" i="10"/>
  <c r="J541" i="10"/>
  <c r="K541" i="10"/>
  <c r="L541" i="10"/>
  <c r="D542" i="10"/>
  <c r="E542" i="10"/>
  <c r="F542" i="10"/>
  <c r="G542" i="10"/>
  <c r="H542" i="10"/>
  <c r="I542" i="10"/>
  <c r="J542" i="10"/>
  <c r="K542" i="10"/>
  <c r="L542" i="10"/>
  <c r="D543" i="10"/>
  <c r="E543" i="10"/>
  <c r="F543" i="10"/>
  <c r="G543" i="10"/>
  <c r="H543" i="10"/>
  <c r="I543" i="10"/>
  <c r="J543" i="10"/>
  <c r="K543" i="10"/>
  <c r="L543" i="10"/>
  <c r="D544" i="10"/>
  <c r="E544" i="10"/>
  <c r="F544" i="10"/>
  <c r="G544" i="10"/>
  <c r="H544" i="10"/>
  <c r="I544" i="10"/>
  <c r="J544" i="10"/>
  <c r="K544" i="10"/>
  <c r="L544" i="10"/>
  <c r="D545" i="10"/>
  <c r="E545" i="10"/>
  <c r="F545" i="10"/>
  <c r="G545" i="10"/>
  <c r="H545" i="10"/>
  <c r="I545" i="10"/>
  <c r="J545" i="10"/>
  <c r="K545" i="10"/>
  <c r="L545" i="10"/>
  <c r="D546" i="10"/>
  <c r="E546" i="10"/>
  <c r="F546" i="10"/>
  <c r="G546" i="10"/>
  <c r="H546" i="10"/>
  <c r="I546" i="10"/>
  <c r="J546" i="10"/>
  <c r="K546" i="10"/>
  <c r="L546" i="10"/>
  <c r="D547" i="10"/>
  <c r="E547" i="10"/>
  <c r="F547" i="10"/>
  <c r="G547" i="10"/>
  <c r="H547" i="10"/>
  <c r="I547" i="10"/>
  <c r="J547" i="10"/>
  <c r="K547" i="10"/>
  <c r="L547" i="10"/>
  <c r="D548" i="10"/>
  <c r="E548" i="10"/>
  <c r="F548" i="10"/>
  <c r="G548" i="10"/>
  <c r="H548" i="10"/>
  <c r="I548" i="10"/>
  <c r="J548" i="10"/>
  <c r="K548" i="10"/>
  <c r="L548" i="10"/>
  <c r="D549" i="10"/>
  <c r="E549" i="10"/>
  <c r="F549" i="10"/>
  <c r="G549" i="10"/>
  <c r="H549" i="10"/>
  <c r="I549" i="10"/>
  <c r="J549" i="10"/>
  <c r="K549" i="10"/>
  <c r="L549" i="10"/>
  <c r="D550" i="10"/>
  <c r="E550" i="10"/>
  <c r="F550" i="10"/>
  <c r="G550" i="10"/>
  <c r="H550" i="10"/>
  <c r="I550" i="10"/>
  <c r="J550" i="10"/>
  <c r="K550" i="10"/>
  <c r="L550" i="10"/>
  <c r="D551" i="10"/>
  <c r="E551" i="10"/>
  <c r="F551" i="10"/>
  <c r="G551" i="10"/>
  <c r="H551" i="10"/>
  <c r="I551" i="10"/>
  <c r="J551" i="10"/>
  <c r="K551" i="10"/>
  <c r="L551" i="10"/>
  <c r="D552" i="10"/>
  <c r="E552" i="10"/>
  <c r="F552" i="10"/>
  <c r="G552" i="10"/>
  <c r="H552" i="10"/>
  <c r="I552" i="10"/>
  <c r="J552" i="10"/>
  <c r="K552" i="10"/>
  <c r="L552" i="10"/>
  <c r="D553" i="10"/>
  <c r="E553" i="10"/>
  <c r="F553" i="10"/>
  <c r="G553" i="10"/>
  <c r="H553" i="10"/>
  <c r="I553" i="10"/>
  <c r="J553" i="10"/>
  <c r="K553" i="10"/>
  <c r="L553" i="10"/>
  <c r="D554" i="10"/>
  <c r="E554" i="10"/>
  <c r="F554" i="10"/>
  <c r="G554" i="10"/>
  <c r="H554" i="10"/>
  <c r="I554" i="10"/>
  <c r="J554" i="10"/>
  <c r="K554" i="10"/>
  <c r="L554" i="10"/>
  <c r="D555" i="10"/>
  <c r="E555" i="10"/>
  <c r="F555" i="10"/>
  <c r="G555" i="10"/>
  <c r="H555" i="10"/>
  <c r="I555" i="10"/>
  <c r="J555" i="10"/>
  <c r="K555" i="10"/>
  <c r="L555" i="10"/>
  <c r="D556" i="10"/>
  <c r="E556" i="10"/>
  <c r="F556" i="10"/>
  <c r="G556" i="10"/>
  <c r="H556" i="10"/>
  <c r="I556" i="10"/>
  <c r="J556" i="10"/>
  <c r="K556" i="10"/>
  <c r="L556" i="10"/>
  <c r="D557" i="10"/>
  <c r="E557" i="10"/>
  <c r="F557" i="10"/>
  <c r="G557" i="10"/>
  <c r="H557" i="10"/>
  <c r="I557" i="10"/>
  <c r="J557" i="10"/>
  <c r="K557" i="10"/>
  <c r="L557" i="10"/>
  <c r="D558" i="10"/>
  <c r="E558" i="10"/>
  <c r="F558" i="10"/>
  <c r="G558" i="10"/>
  <c r="H558" i="10"/>
  <c r="I558" i="10"/>
  <c r="J558" i="10"/>
  <c r="K558" i="10"/>
  <c r="L558" i="10"/>
  <c r="D559" i="10"/>
  <c r="E559" i="10"/>
  <c r="F559" i="10"/>
  <c r="G559" i="10"/>
  <c r="H559" i="10"/>
  <c r="I559" i="10"/>
  <c r="J559" i="10"/>
  <c r="K559" i="10"/>
  <c r="L559" i="10"/>
  <c r="D560" i="10"/>
  <c r="E560" i="10"/>
  <c r="F560" i="10"/>
  <c r="G560" i="10"/>
  <c r="H560" i="10"/>
  <c r="I560" i="10"/>
  <c r="J560" i="10"/>
  <c r="K560" i="10"/>
  <c r="L560" i="10"/>
  <c r="D561" i="10"/>
  <c r="E561" i="10"/>
  <c r="F561" i="10"/>
  <c r="G561" i="10"/>
  <c r="H561" i="10"/>
  <c r="I561" i="10"/>
  <c r="J561" i="10"/>
  <c r="K561" i="10"/>
  <c r="L561" i="10"/>
  <c r="D562" i="10"/>
  <c r="E562" i="10"/>
  <c r="F562" i="10"/>
  <c r="G562" i="10"/>
  <c r="H562" i="10"/>
  <c r="I562" i="10"/>
  <c r="J562" i="10"/>
  <c r="K562" i="10"/>
  <c r="L562" i="10"/>
  <c r="D563" i="10"/>
  <c r="E563" i="10"/>
  <c r="F563" i="10"/>
  <c r="G563" i="10"/>
  <c r="H563" i="10"/>
  <c r="I563" i="10"/>
  <c r="J563" i="10"/>
  <c r="K563" i="10"/>
  <c r="L563" i="10"/>
  <c r="D564" i="10"/>
  <c r="E564" i="10"/>
  <c r="F564" i="10"/>
  <c r="G564" i="10"/>
  <c r="H564" i="10"/>
  <c r="I564" i="10"/>
  <c r="J564" i="10"/>
  <c r="K564" i="10"/>
  <c r="L564" i="10"/>
  <c r="D565" i="10"/>
  <c r="E565" i="10"/>
  <c r="F565" i="10"/>
  <c r="G565" i="10"/>
  <c r="H565" i="10"/>
  <c r="I565" i="10"/>
  <c r="J565" i="10"/>
  <c r="K565" i="10"/>
  <c r="L565" i="10"/>
  <c r="D566" i="10"/>
  <c r="E566" i="10"/>
  <c r="F566" i="10"/>
  <c r="G566" i="10"/>
  <c r="H566" i="10"/>
  <c r="I566" i="10"/>
  <c r="J566" i="10"/>
  <c r="K566" i="10"/>
  <c r="L566" i="10"/>
  <c r="D567" i="10"/>
  <c r="E567" i="10"/>
  <c r="F567" i="10"/>
  <c r="G567" i="10"/>
  <c r="H567" i="10"/>
  <c r="I567" i="10"/>
  <c r="J567" i="10"/>
  <c r="K567" i="10"/>
  <c r="L567" i="10"/>
  <c r="D568" i="10"/>
  <c r="E568" i="10"/>
  <c r="F568" i="10"/>
  <c r="G568" i="10"/>
  <c r="H568" i="10"/>
  <c r="I568" i="10"/>
  <c r="J568" i="10"/>
  <c r="K568" i="10"/>
  <c r="L568" i="10"/>
  <c r="D569" i="10"/>
  <c r="E569" i="10"/>
  <c r="F569" i="10"/>
  <c r="G569" i="10"/>
  <c r="H569" i="10"/>
  <c r="I569" i="10"/>
  <c r="J569" i="10"/>
  <c r="K569" i="10"/>
  <c r="L569" i="10"/>
  <c r="D570" i="10"/>
  <c r="E570" i="10"/>
  <c r="F570" i="10"/>
  <c r="G570" i="10"/>
  <c r="H570" i="10"/>
  <c r="I570" i="10"/>
  <c r="J570" i="10"/>
  <c r="K570" i="10"/>
  <c r="L570" i="10"/>
  <c r="D571" i="10"/>
  <c r="E571" i="10"/>
  <c r="F571" i="10"/>
  <c r="G571" i="10"/>
  <c r="H571" i="10"/>
  <c r="I571" i="10"/>
  <c r="J571" i="10"/>
  <c r="K571" i="10"/>
  <c r="L571" i="10"/>
  <c r="D572" i="10"/>
  <c r="E572" i="10"/>
  <c r="F572" i="10"/>
  <c r="G572" i="10"/>
  <c r="H572" i="10"/>
  <c r="I572" i="10"/>
  <c r="J572" i="10"/>
  <c r="K572" i="10"/>
  <c r="L572" i="10"/>
  <c r="D573" i="10"/>
  <c r="E573" i="10"/>
  <c r="F573" i="10"/>
  <c r="G573" i="10"/>
  <c r="H573" i="10"/>
  <c r="I573" i="10"/>
  <c r="J573" i="10"/>
  <c r="K573" i="10"/>
  <c r="L573" i="10"/>
  <c r="D574" i="10"/>
  <c r="E574" i="10"/>
  <c r="F574" i="10"/>
  <c r="G574" i="10"/>
  <c r="H574" i="10"/>
  <c r="I574" i="10"/>
  <c r="J574" i="10"/>
  <c r="K574" i="10"/>
  <c r="L574" i="10"/>
  <c r="D575" i="10"/>
  <c r="E575" i="10"/>
  <c r="F575" i="10"/>
  <c r="G575" i="10"/>
  <c r="H575" i="10"/>
  <c r="I575" i="10"/>
  <c r="J575" i="10"/>
  <c r="K575" i="10"/>
  <c r="L575" i="10"/>
  <c r="D576" i="10"/>
  <c r="E576" i="10"/>
  <c r="F576" i="10"/>
  <c r="G576" i="10"/>
  <c r="H576" i="10"/>
  <c r="I576" i="10"/>
  <c r="J576" i="10"/>
  <c r="K576" i="10"/>
  <c r="L576" i="10"/>
  <c r="D577" i="10"/>
  <c r="E577" i="10"/>
  <c r="F577" i="10"/>
  <c r="G577" i="10"/>
  <c r="H577" i="10"/>
  <c r="I577" i="10"/>
  <c r="J577" i="10"/>
  <c r="K577" i="10"/>
  <c r="L577" i="10"/>
  <c r="D578" i="10"/>
  <c r="E578" i="10"/>
  <c r="F578" i="10"/>
  <c r="G578" i="10"/>
  <c r="H578" i="10"/>
  <c r="I578" i="10"/>
  <c r="J578" i="10"/>
  <c r="K578" i="10"/>
  <c r="L578" i="10"/>
  <c r="D579" i="10"/>
  <c r="E579" i="10"/>
  <c r="F579" i="10"/>
  <c r="G579" i="10"/>
  <c r="H579" i="10"/>
  <c r="I579" i="10"/>
  <c r="J579" i="10"/>
  <c r="K579" i="10"/>
  <c r="L579" i="10"/>
  <c r="D580" i="10"/>
  <c r="E580" i="10"/>
  <c r="F580" i="10"/>
  <c r="G580" i="10"/>
  <c r="H580" i="10"/>
  <c r="I580" i="10"/>
  <c r="J580" i="10"/>
  <c r="K580" i="10"/>
  <c r="L580" i="10"/>
  <c r="D581" i="10"/>
  <c r="E581" i="10"/>
  <c r="F581" i="10"/>
  <c r="G581" i="10"/>
  <c r="H581" i="10"/>
  <c r="I581" i="10"/>
  <c r="J581" i="10"/>
  <c r="K581" i="10"/>
  <c r="L581" i="10"/>
  <c r="D582" i="10"/>
  <c r="E582" i="10"/>
  <c r="F582" i="10"/>
  <c r="G582" i="10"/>
  <c r="H582" i="10"/>
  <c r="I582" i="10"/>
  <c r="J582" i="10"/>
  <c r="K582" i="10"/>
  <c r="L582" i="10"/>
  <c r="D583" i="10"/>
  <c r="E583" i="10"/>
  <c r="F583" i="10"/>
  <c r="G583" i="10"/>
  <c r="H583" i="10"/>
  <c r="I583" i="10"/>
  <c r="J583" i="10"/>
  <c r="K583" i="10"/>
  <c r="L583" i="10"/>
  <c r="D584" i="10"/>
  <c r="E584" i="10"/>
  <c r="F584" i="10"/>
  <c r="G584" i="10"/>
  <c r="H584" i="10"/>
  <c r="I584" i="10"/>
  <c r="J584" i="10"/>
  <c r="K584" i="10"/>
  <c r="L584" i="10"/>
  <c r="D585" i="10"/>
  <c r="E585" i="10"/>
  <c r="F585" i="10"/>
  <c r="G585" i="10"/>
  <c r="H585" i="10"/>
  <c r="I585" i="10"/>
  <c r="J585" i="10"/>
  <c r="K585" i="10"/>
  <c r="L585" i="10"/>
  <c r="D586" i="10"/>
  <c r="E586" i="10"/>
  <c r="F586" i="10"/>
  <c r="G586" i="10"/>
  <c r="H586" i="10"/>
  <c r="I586" i="10"/>
  <c r="J586" i="10"/>
  <c r="K586" i="10"/>
  <c r="L586" i="10"/>
  <c r="D587" i="10"/>
  <c r="E587" i="10"/>
  <c r="F587" i="10"/>
  <c r="G587" i="10"/>
  <c r="H587" i="10"/>
  <c r="I587" i="10"/>
  <c r="J587" i="10"/>
  <c r="K587" i="10"/>
  <c r="L587" i="10"/>
  <c r="D588" i="10"/>
  <c r="E588" i="10"/>
  <c r="F588" i="10"/>
  <c r="G588" i="10"/>
  <c r="H588" i="10"/>
  <c r="I588" i="10"/>
  <c r="J588" i="10"/>
  <c r="K588" i="10"/>
  <c r="L588" i="10"/>
  <c r="D589" i="10"/>
  <c r="E589" i="10"/>
  <c r="F589" i="10"/>
  <c r="G589" i="10"/>
  <c r="H589" i="10"/>
  <c r="I589" i="10"/>
  <c r="J589" i="10"/>
  <c r="K589" i="10"/>
  <c r="L589" i="10"/>
  <c r="D590" i="10"/>
  <c r="E590" i="10"/>
  <c r="F590" i="10"/>
  <c r="G590" i="10"/>
  <c r="H590" i="10"/>
  <c r="I590" i="10"/>
  <c r="J590" i="10"/>
  <c r="K590" i="10"/>
  <c r="L590" i="10"/>
  <c r="D591" i="10"/>
  <c r="E591" i="10"/>
  <c r="F591" i="10"/>
  <c r="G591" i="10"/>
  <c r="H591" i="10"/>
  <c r="I591" i="10"/>
  <c r="J591" i="10"/>
  <c r="K591" i="10"/>
  <c r="L591" i="10"/>
  <c r="D592" i="10"/>
  <c r="E592" i="10"/>
  <c r="F592" i="10"/>
  <c r="G592" i="10"/>
  <c r="H592" i="10"/>
  <c r="I592" i="10"/>
  <c r="J592" i="10"/>
  <c r="K592" i="10"/>
  <c r="L592" i="10"/>
  <c r="D593" i="10"/>
  <c r="E593" i="10"/>
  <c r="F593" i="10"/>
  <c r="G593" i="10"/>
  <c r="H593" i="10"/>
  <c r="I593" i="10"/>
  <c r="J593" i="10"/>
  <c r="K593" i="10"/>
  <c r="L593" i="10"/>
  <c r="D594" i="10"/>
  <c r="E594" i="10"/>
  <c r="F594" i="10"/>
  <c r="G594" i="10"/>
  <c r="H594" i="10"/>
  <c r="I594" i="10"/>
  <c r="J594" i="10"/>
  <c r="K594" i="10"/>
  <c r="L594" i="10"/>
  <c r="D595" i="10"/>
  <c r="E595" i="10"/>
  <c r="F595" i="10"/>
  <c r="G595" i="10"/>
  <c r="H595" i="10"/>
  <c r="I595" i="10"/>
  <c r="J595" i="10"/>
  <c r="K595" i="10"/>
  <c r="L595" i="10"/>
  <c r="D596" i="10"/>
  <c r="E596" i="10"/>
  <c r="F596" i="10"/>
  <c r="G596" i="10"/>
  <c r="H596" i="10"/>
  <c r="I596" i="10"/>
  <c r="J596" i="10"/>
  <c r="K596" i="10"/>
  <c r="L596" i="10"/>
  <c r="D597" i="10"/>
  <c r="E597" i="10"/>
  <c r="F597" i="10"/>
  <c r="G597" i="10"/>
  <c r="H597" i="10"/>
  <c r="I597" i="10"/>
  <c r="J597" i="10"/>
  <c r="K597" i="10"/>
  <c r="L597" i="10"/>
  <c r="D598" i="10"/>
  <c r="E598" i="10"/>
  <c r="F598" i="10"/>
  <c r="G598" i="10"/>
  <c r="H598" i="10"/>
  <c r="I598" i="10"/>
  <c r="J598" i="10"/>
  <c r="K598" i="10"/>
  <c r="L598" i="10"/>
  <c r="D599" i="10"/>
  <c r="E599" i="10"/>
  <c r="F599" i="10"/>
  <c r="G599" i="10"/>
  <c r="H599" i="10"/>
  <c r="I599" i="10"/>
  <c r="J599" i="10"/>
  <c r="K599" i="10"/>
  <c r="L599" i="10"/>
  <c r="D600" i="10"/>
  <c r="E600" i="10"/>
  <c r="F600" i="10"/>
  <c r="G600" i="10"/>
  <c r="H600" i="10"/>
  <c r="I600" i="10"/>
  <c r="J600" i="10"/>
  <c r="K600" i="10"/>
  <c r="L600" i="10"/>
  <c r="D601" i="10"/>
  <c r="E601" i="10"/>
  <c r="F601" i="10"/>
  <c r="G601" i="10"/>
  <c r="H601" i="10"/>
  <c r="I601" i="10"/>
  <c r="J601" i="10"/>
  <c r="K601" i="10"/>
  <c r="L601" i="10"/>
  <c r="D602" i="10"/>
  <c r="E602" i="10"/>
  <c r="F602" i="10"/>
  <c r="G602" i="10"/>
  <c r="H602" i="10"/>
  <c r="I602" i="10"/>
  <c r="J602" i="10"/>
  <c r="K602" i="10"/>
  <c r="L602" i="10"/>
  <c r="D603" i="10"/>
  <c r="E603" i="10"/>
  <c r="F603" i="10"/>
  <c r="G603" i="10"/>
  <c r="H603" i="10"/>
  <c r="I603" i="10"/>
  <c r="J603" i="10"/>
  <c r="K603" i="10"/>
  <c r="L603" i="10"/>
  <c r="D604" i="10"/>
  <c r="E604" i="10"/>
  <c r="F604" i="10"/>
  <c r="G604" i="10"/>
  <c r="H604" i="10"/>
  <c r="I604" i="10"/>
  <c r="J604" i="10"/>
  <c r="K604" i="10"/>
  <c r="L604" i="10"/>
  <c r="D605" i="10"/>
  <c r="E605" i="10"/>
  <c r="F605" i="10"/>
  <c r="G605" i="10"/>
  <c r="H605" i="10"/>
  <c r="I605" i="10"/>
  <c r="J605" i="10"/>
  <c r="K605" i="10"/>
  <c r="L605" i="10"/>
  <c r="D606" i="10"/>
  <c r="E606" i="10"/>
  <c r="F606" i="10"/>
  <c r="G606" i="10"/>
  <c r="H606" i="10"/>
  <c r="I606" i="10"/>
  <c r="J606" i="10"/>
  <c r="K606" i="10"/>
  <c r="L606" i="10"/>
  <c r="D607" i="10"/>
  <c r="E607" i="10"/>
  <c r="F607" i="10"/>
  <c r="G607" i="10"/>
  <c r="H607" i="10"/>
  <c r="I607" i="10"/>
  <c r="J607" i="10"/>
  <c r="K607" i="10"/>
  <c r="L607" i="10"/>
  <c r="K2" i="10"/>
  <c r="J2" i="10"/>
  <c r="I2" i="10"/>
  <c r="H2" i="10"/>
  <c r="G2" i="10"/>
  <c r="F2" i="10"/>
  <c r="E2" i="10"/>
  <c r="D2" i="10"/>
  <c r="B24" i="14" l="1"/>
  <c r="B28" i="14"/>
  <c r="B32" i="14"/>
  <c r="B36" i="14"/>
  <c r="B40" i="14"/>
  <c r="B44" i="14"/>
  <c r="B48" i="14"/>
  <c r="B52" i="14"/>
  <c r="B56" i="14"/>
  <c r="B60" i="14"/>
  <c r="B64" i="14"/>
  <c r="B68" i="14"/>
  <c r="B72" i="14"/>
  <c r="B76" i="14"/>
  <c r="B80" i="14"/>
  <c r="B84" i="14"/>
  <c r="B88" i="14"/>
  <c r="B5" i="14"/>
  <c r="B9" i="14"/>
  <c r="B13" i="14"/>
  <c r="B17" i="14"/>
  <c r="B21" i="14"/>
  <c r="B27" i="14"/>
  <c r="B39" i="14"/>
  <c r="B51" i="14"/>
  <c r="B59" i="14"/>
  <c r="B67" i="14"/>
  <c r="B75" i="14"/>
  <c r="B83" i="14"/>
  <c r="B8" i="14"/>
  <c r="B20" i="14"/>
  <c r="B25" i="14"/>
  <c r="B29" i="14"/>
  <c r="B33" i="14"/>
  <c r="B37" i="14"/>
  <c r="B41" i="14"/>
  <c r="B45" i="14"/>
  <c r="B49" i="14"/>
  <c r="B53" i="14"/>
  <c r="B57" i="14"/>
  <c r="B61" i="14"/>
  <c r="B65" i="14"/>
  <c r="B69" i="14"/>
  <c r="B73" i="14"/>
  <c r="B77" i="14"/>
  <c r="B81" i="14"/>
  <c r="B85" i="14"/>
  <c r="B89" i="14"/>
  <c r="B6" i="14"/>
  <c r="B10" i="14"/>
  <c r="B14" i="14"/>
  <c r="B18" i="14"/>
  <c r="B22" i="14"/>
  <c r="B31" i="14"/>
  <c r="B43" i="14"/>
  <c r="B47" i="14"/>
  <c r="B55" i="14"/>
  <c r="B63" i="14"/>
  <c r="B79" i="14"/>
  <c r="B87" i="14"/>
  <c r="B12" i="14"/>
  <c r="B26" i="14"/>
  <c r="B30" i="14"/>
  <c r="B34" i="14"/>
  <c r="B38" i="14"/>
  <c r="B42" i="14"/>
  <c r="B46" i="14"/>
  <c r="B50" i="14"/>
  <c r="B54" i="14"/>
  <c r="B58" i="14"/>
  <c r="B62" i="14"/>
  <c r="B66" i="14"/>
  <c r="B70" i="14"/>
  <c r="B74" i="14"/>
  <c r="B78" i="14"/>
  <c r="B82" i="14"/>
  <c r="B86" i="14"/>
  <c r="B90" i="14"/>
  <c r="B7" i="14"/>
  <c r="B11" i="14"/>
  <c r="B15" i="14"/>
  <c r="B19" i="14"/>
  <c r="B23" i="14"/>
  <c r="B35" i="14"/>
  <c r="B71" i="14"/>
  <c r="B4" i="14"/>
  <c r="B16" i="14"/>
  <c r="B3" i="14"/>
  <c r="H5" i="15"/>
  <c r="H2" i="15"/>
  <c r="H524" i="15"/>
  <c r="H45" i="15"/>
  <c r="H519" i="15"/>
  <c r="H604" i="15"/>
  <c r="H600" i="15"/>
  <c r="H596" i="15"/>
  <c r="H592" i="15"/>
  <c r="H588" i="15"/>
  <c r="H584" i="15"/>
  <c r="H580" i="15"/>
  <c r="H576" i="15"/>
  <c r="H572" i="15"/>
  <c r="H568" i="15"/>
  <c r="H564" i="15"/>
  <c r="H560" i="15"/>
  <c r="H556" i="15"/>
  <c r="H552" i="15"/>
  <c r="H548" i="15"/>
  <c r="H544" i="15"/>
  <c r="H540" i="15"/>
  <c r="H536" i="15"/>
  <c r="H532" i="15"/>
  <c r="H528" i="15"/>
  <c r="H523" i="15"/>
  <c r="H518" i="15"/>
  <c r="H514" i="15"/>
  <c r="H510" i="15"/>
  <c r="H506" i="15"/>
  <c r="H502" i="15"/>
  <c r="H498" i="15"/>
  <c r="H494" i="15"/>
  <c r="H490" i="15"/>
  <c r="H486" i="15"/>
  <c r="H482" i="15"/>
  <c r="H478" i="15"/>
  <c r="H474" i="15"/>
  <c r="H470" i="15"/>
  <c r="H466" i="15"/>
  <c r="H462" i="15"/>
  <c r="H458" i="15"/>
  <c r="H454" i="15"/>
  <c r="H450" i="15"/>
  <c r="H446" i="15"/>
  <c r="H442" i="15"/>
  <c r="H438" i="15"/>
  <c r="H434" i="15"/>
  <c r="H430" i="15"/>
  <c r="H426" i="15"/>
  <c r="H422" i="15"/>
  <c r="H418" i="15"/>
  <c r="H414" i="15"/>
  <c r="H410" i="15"/>
  <c r="H406" i="15"/>
  <c r="H402" i="15"/>
  <c r="H398" i="15"/>
  <c r="H394" i="15"/>
  <c r="H392" i="15"/>
  <c r="H388" i="15"/>
  <c r="H384" i="15"/>
  <c r="H380" i="15"/>
  <c r="H376" i="15"/>
  <c r="H372" i="15"/>
  <c r="H368" i="15"/>
  <c r="H364" i="15"/>
  <c r="H360" i="15"/>
  <c r="H356" i="15"/>
  <c r="H352" i="15"/>
  <c r="H348" i="15"/>
  <c r="H344" i="15"/>
  <c r="H340" i="15"/>
  <c r="H336" i="15"/>
  <c r="H332" i="15"/>
  <c r="H329" i="15"/>
  <c r="H327" i="15"/>
  <c r="H323" i="15"/>
  <c r="H319" i="15"/>
  <c r="H315" i="15"/>
  <c r="H311" i="15"/>
  <c r="H307" i="15"/>
  <c r="H303" i="15"/>
  <c r="H299" i="15"/>
  <c r="H295" i="15"/>
  <c r="H291" i="15"/>
  <c r="H287" i="15"/>
  <c r="H283" i="15"/>
  <c r="H279" i="15"/>
  <c r="H275" i="15"/>
  <c r="H271" i="15"/>
  <c r="H267" i="15"/>
  <c r="H263" i="15"/>
  <c r="H259" i="15"/>
  <c r="H255" i="15"/>
  <c r="H251" i="15"/>
  <c r="H247" i="15"/>
  <c r="H243" i="15"/>
  <c r="H239" i="15"/>
  <c r="H235" i="15"/>
  <c r="H231" i="15"/>
  <c r="H227" i="15"/>
  <c r="H223" i="15"/>
  <c r="H219" i="15"/>
  <c r="H215" i="15"/>
  <c r="H211" i="15"/>
  <c r="H207" i="15"/>
  <c r="H203" i="15"/>
  <c r="H199" i="15"/>
  <c r="H195" i="15"/>
  <c r="H191" i="15"/>
  <c r="H187" i="15"/>
  <c r="H183" i="15"/>
  <c r="H179" i="15"/>
  <c r="H175" i="15"/>
  <c r="H171" i="15"/>
  <c r="H167" i="15"/>
  <c r="H163" i="15"/>
  <c r="H159" i="15"/>
  <c r="H155" i="15"/>
  <c r="H151" i="15"/>
  <c r="H147" i="15"/>
  <c r="H143" i="15"/>
  <c r="H139" i="15"/>
  <c r="H135" i="15"/>
  <c r="H131" i="15"/>
  <c r="H127" i="15"/>
  <c r="H123" i="15"/>
  <c r="H119" i="15"/>
  <c r="H115" i="15"/>
  <c r="H111" i="15"/>
  <c r="H107" i="15"/>
  <c r="H103" i="15"/>
  <c r="H99" i="15"/>
  <c r="H95" i="15"/>
  <c r="H91" i="15"/>
  <c r="H87" i="15"/>
  <c r="H83" i="15"/>
  <c r="H79" i="15"/>
  <c r="H75" i="15"/>
  <c r="H71" i="15"/>
  <c r="H67" i="15"/>
  <c r="H63" i="15"/>
  <c r="H59" i="15"/>
  <c r="H55" i="15"/>
  <c r="H51" i="15"/>
  <c r="H47" i="15"/>
  <c r="H42" i="15"/>
  <c r="H38" i="15"/>
  <c r="H34" i="15"/>
  <c r="H30" i="15"/>
  <c r="H26" i="15"/>
  <c r="H22" i="15"/>
  <c r="H18" i="15"/>
  <c r="H14" i="15"/>
  <c r="H7" i="15"/>
  <c r="H603" i="15"/>
  <c r="H599" i="15"/>
  <c r="H595" i="15"/>
  <c r="H591" i="15"/>
  <c r="H587" i="15"/>
  <c r="H583" i="15"/>
  <c r="H579" i="15"/>
  <c r="H575" i="15"/>
  <c r="H571" i="15"/>
  <c r="H567" i="15"/>
  <c r="H563" i="15"/>
  <c r="H559" i="15"/>
  <c r="H555" i="15"/>
  <c r="H551" i="15"/>
  <c r="H547" i="15"/>
  <c r="H543" i="15"/>
  <c r="H539" i="15"/>
  <c r="H535" i="15"/>
  <c r="H531" i="15"/>
  <c r="H527" i="15"/>
  <c r="H522" i="15"/>
  <c r="H517" i="15"/>
  <c r="H513" i="15"/>
  <c r="H509" i="15"/>
  <c r="H505" i="15"/>
  <c r="H501" i="15"/>
  <c r="H497" i="15"/>
  <c r="H493" i="15"/>
  <c r="H489" i="15"/>
  <c r="H485" i="15"/>
  <c r="H481" i="15"/>
  <c r="H477" i="15"/>
  <c r="H473" i="15"/>
  <c r="H469" i="15"/>
  <c r="H465" i="15"/>
  <c r="H461" i="15"/>
  <c r="H457" i="15"/>
  <c r="H453" i="15"/>
  <c r="H449" i="15"/>
  <c r="H445" i="15"/>
  <c r="H441" i="15"/>
  <c r="H437" i="15"/>
  <c r="H433" i="15"/>
  <c r="H429" i="15"/>
  <c r="H425" i="15"/>
  <c r="H421" i="15"/>
  <c r="H417" i="15"/>
  <c r="H413" i="15"/>
  <c r="H409" i="15"/>
  <c r="H405" i="15"/>
  <c r="H401" i="15"/>
  <c r="H397" i="15"/>
  <c r="H393" i="15"/>
  <c r="H391" i="15"/>
  <c r="H387" i="15"/>
  <c r="H383" i="15"/>
  <c r="H379" i="15"/>
  <c r="H375" i="15"/>
  <c r="H371" i="15"/>
  <c r="H367" i="15"/>
  <c r="H363" i="15"/>
  <c r="H359" i="15"/>
  <c r="H355" i="15"/>
  <c r="H351" i="15"/>
  <c r="H347" i="15"/>
  <c r="H343" i="15"/>
  <c r="H339" i="15"/>
  <c r="H335" i="15"/>
  <c r="H326" i="15"/>
  <c r="H322" i="15"/>
  <c r="H318" i="15"/>
  <c r="H314" i="15"/>
  <c r="H310" i="15"/>
  <c r="H306" i="15"/>
  <c r="H302" i="15"/>
  <c r="H298" i="15"/>
  <c r="H294" i="15"/>
  <c r="H290" i="15"/>
  <c r="H286" i="15"/>
  <c r="H282" i="15"/>
  <c r="H278" i="15"/>
  <c r="H274" i="15"/>
  <c r="H270" i="15"/>
  <c r="H266" i="15"/>
  <c r="H262" i="15"/>
  <c r="H258" i="15"/>
  <c r="H254" i="15"/>
  <c r="H250" i="15"/>
  <c r="H246" i="15"/>
  <c r="H242" i="15"/>
  <c r="H238" i="15"/>
  <c r="H234" i="15"/>
  <c r="H230" i="15"/>
  <c r="H226" i="15"/>
  <c r="H222" i="15"/>
  <c r="H218" i="15"/>
  <c r="H214" i="15"/>
  <c r="H210" i="15"/>
  <c r="H206" i="15"/>
  <c r="H202" i="15"/>
  <c r="H198" i="15"/>
  <c r="H194" i="15"/>
  <c r="H190" i="15"/>
  <c r="H186" i="15"/>
  <c r="H182" i="15"/>
  <c r="H178" i="15"/>
  <c r="H174" i="15"/>
  <c r="H170" i="15"/>
  <c r="H166" i="15"/>
  <c r="H162" i="15"/>
  <c r="H158" i="15"/>
  <c r="H154" i="15"/>
  <c r="H150" i="15"/>
  <c r="H146" i="15"/>
  <c r="H142" i="15"/>
  <c r="H138" i="15"/>
  <c r="H134" i="15"/>
  <c r="H130" i="15"/>
  <c r="H126" i="15"/>
  <c r="H122" i="15"/>
  <c r="H118" i="15"/>
  <c r="H114" i="15"/>
  <c r="H110" i="15"/>
  <c r="H106" i="15"/>
  <c r="H102" i="15"/>
  <c r="H98" i="15"/>
  <c r="H94" i="15"/>
  <c r="H90" i="15"/>
  <c r="H86" i="15"/>
  <c r="H82" i="15"/>
  <c r="H78" i="15"/>
  <c r="H74" i="15"/>
  <c r="H70" i="15"/>
  <c r="H66" i="15"/>
  <c r="H62" i="15"/>
  <c r="H58" i="15"/>
  <c r="H54" i="15"/>
  <c r="H50" i="15"/>
  <c r="H46" i="15"/>
  <c r="H41" i="15"/>
  <c r="H37" i="15"/>
  <c r="H33" i="15"/>
  <c r="H29" i="15"/>
  <c r="H25" i="15"/>
  <c r="H21" i="15"/>
  <c r="H17" i="15"/>
  <c r="H13" i="15"/>
  <c r="H10" i="15"/>
  <c r="H6" i="15"/>
  <c r="H606" i="15"/>
  <c r="H602" i="15"/>
  <c r="H598" i="15"/>
  <c r="H594" i="15"/>
  <c r="H590" i="15"/>
  <c r="H586" i="15"/>
  <c r="H582" i="15"/>
  <c r="H578" i="15"/>
  <c r="H574" i="15"/>
  <c r="H570" i="15"/>
  <c r="H566" i="15"/>
  <c r="H562" i="15"/>
  <c r="H558" i="15"/>
  <c r="H554" i="15"/>
  <c r="H550" i="15"/>
  <c r="H546" i="15"/>
  <c r="H542" i="15"/>
  <c r="H538" i="15"/>
  <c r="H534" i="15"/>
  <c r="H530" i="15"/>
  <c r="H526" i="15"/>
  <c r="H521" i="15"/>
  <c r="H516" i="15"/>
  <c r="H512" i="15"/>
  <c r="H508" i="15"/>
  <c r="H504" i="15"/>
  <c r="H500" i="15"/>
  <c r="H496" i="15"/>
  <c r="H492" i="15"/>
  <c r="H488" i="15"/>
  <c r="H484" i="15"/>
  <c r="H480" i="15"/>
  <c r="H476" i="15"/>
  <c r="H472" i="15"/>
  <c r="H468" i="15"/>
  <c r="H464" i="15"/>
  <c r="H460" i="15"/>
  <c r="H456" i="15"/>
  <c r="H452" i="15"/>
  <c r="H448" i="15"/>
  <c r="H444" i="15"/>
  <c r="H440" i="15"/>
  <c r="H436" i="15"/>
  <c r="H432" i="15"/>
  <c r="H428" i="15"/>
  <c r="H424" i="15"/>
  <c r="H420" i="15"/>
  <c r="H416" i="15"/>
  <c r="H412" i="15"/>
  <c r="H408" i="15"/>
  <c r="H404" i="15"/>
  <c r="H400" i="15"/>
  <c r="H396" i="15"/>
  <c r="H390" i="15"/>
  <c r="H386" i="15"/>
  <c r="H382" i="15"/>
  <c r="H378" i="15"/>
  <c r="H374" i="15"/>
  <c r="H370" i="15"/>
  <c r="H366" i="15"/>
  <c r="H362" i="15"/>
  <c r="H358" i="15"/>
  <c r="H354" i="15"/>
  <c r="H350" i="15"/>
  <c r="H346" i="15"/>
  <c r="H342" i="15"/>
  <c r="H338" i="15"/>
  <c r="H334" i="15"/>
  <c r="H331" i="15"/>
  <c r="H325" i="15"/>
  <c r="H321" i="15"/>
  <c r="H317" i="15"/>
  <c r="H313" i="15"/>
  <c r="H309" i="15"/>
  <c r="H305" i="15"/>
  <c r="H301" i="15"/>
  <c r="H297" i="15"/>
  <c r="H293" i="15"/>
  <c r="H289" i="15"/>
  <c r="H285" i="15"/>
  <c r="H281" i="15"/>
  <c r="H277" i="15"/>
  <c r="H273" i="15"/>
  <c r="H269" i="15"/>
  <c r="H265" i="15"/>
  <c r="H261" i="15"/>
  <c r="H257" i="15"/>
  <c r="H253" i="15"/>
  <c r="H249" i="15"/>
  <c r="H245" i="15"/>
  <c r="H241" i="15"/>
  <c r="H237" i="15"/>
  <c r="H233" i="15"/>
  <c r="H229" i="15"/>
  <c r="H225" i="15"/>
  <c r="H221" i="15"/>
  <c r="H217" i="15"/>
  <c r="H213" i="15"/>
  <c r="H209" i="15"/>
  <c r="H205" i="15"/>
  <c r="H201" i="15"/>
  <c r="H197" i="15"/>
  <c r="H193" i="15"/>
  <c r="H189" i="15"/>
  <c r="H185" i="15"/>
  <c r="H181" i="15"/>
  <c r="H177" i="15"/>
  <c r="H173" i="15"/>
  <c r="H169" i="15"/>
  <c r="H165" i="15"/>
  <c r="H161" i="15"/>
  <c r="H157" i="15"/>
  <c r="H153" i="15"/>
  <c r="H149" i="15"/>
  <c r="H145" i="15"/>
  <c r="H141" i="15"/>
  <c r="H137" i="15"/>
  <c r="H133" i="15"/>
  <c r="H129" i="15"/>
  <c r="H125" i="15"/>
  <c r="H121" i="15"/>
  <c r="H117" i="15"/>
  <c r="H113" i="15"/>
  <c r="H109" i="15"/>
  <c r="H105" i="15"/>
  <c r="H101" i="15"/>
  <c r="H97" i="15"/>
  <c r="H93" i="15"/>
  <c r="H89" i="15"/>
  <c r="H85" i="15"/>
  <c r="H81" i="15"/>
  <c r="H77" i="15"/>
  <c r="H73" i="15"/>
  <c r="H69" i="15"/>
  <c r="H65" i="15"/>
  <c r="H61" i="15"/>
  <c r="H57" i="15"/>
  <c r="H53" i="15"/>
  <c r="H49" i="15"/>
  <c r="H44" i="15"/>
  <c r="H40" i="15"/>
  <c r="H36" i="15"/>
  <c r="H32" i="15"/>
  <c r="H28" i="15"/>
  <c r="H24" i="15"/>
  <c r="H20" i="15"/>
  <c r="H16" i="15"/>
  <c r="H12" i="15"/>
  <c r="H9" i="15"/>
  <c r="H4" i="15"/>
  <c r="H605" i="15"/>
  <c r="H601" i="15"/>
  <c r="H597" i="15"/>
  <c r="H593" i="15"/>
  <c r="H589" i="15"/>
  <c r="H585" i="15"/>
  <c r="H581" i="15"/>
  <c r="H577" i="15"/>
  <c r="H573" i="15"/>
  <c r="H569" i="15"/>
  <c r="H565" i="15"/>
  <c r="H561" i="15"/>
  <c r="H557" i="15"/>
  <c r="H553" i="15"/>
  <c r="H549" i="15"/>
  <c r="H545" i="15"/>
  <c r="H541" i="15"/>
  <c r="H537" i="15"/>
  <c r="H533" i="15"/>
  <c r="H529" i="15"/>
  <c r="H525" i="15"/>
  <c r="H520" i="15"/>
  <c r="H515" i="15"/>
  <c r="H511" i="15"/>
  <c r="H507" i="15"/>
  <c r="H503" i="15"/>
  <c r="H499" i="15"/>
  <c r="H495" i="15"/>
  <c r="H491" i="15"/>
  <c r="H487" i="15"/>
  <c r="H483" i="15"/>
  <c r="H479" i="15"/>
  <c r="H475" i="15"/>
  <c r="H471" i="15"/>
  <c r="H467" i="15"/>
  <c r="H463" i="15"/>
  <c r="H459" i="15"/>
  <c r="H455" i="15"/>
  <c r="H451" i="15"/>
  <c r="H447" i="15"/>
  <c r="H443" i="15"/>
  <c r="H439" i="15"/>
  <c r="H435" i="15"/>
  <c r="H431" i="15"/>
  <c r="H427" i="15"/>
  <c r="H423" i="15"/>
  <c r="H419" i="15"/>
  <c r="H415" i="15"/>
  <c r="H411" i="15"/>
  <c r="H407" i="15"/>
  <c r="H403" i="15"/>
  <c r="H399" i="15"/>
  <c r="H395" i="15"/>
  <c r="H389" i="15"/>
  <c r="H385" i="15"/>
  <c r="H381" i="15"/>
  <c r="H377" i="15"/>
  <c r="H373" i="15"/>
  <c r="H369" i="15"/>
  <c r="H365" i="15"/>
  <c r="H361" i="15"/>
  <c r="H357" i="15"/>
  <c r="H353" i="15"/>
  <c r="H349" i="15"/>
  <c r="H345" i="15"/>
  <c r="H341" i="15"/>
  <c r="H337" i="15"/>
  <c r="H333" i="15"/>
  <c r="H330" i="15"/>
  <c r="H328" i="15"/>
  <c r="H324" i="15"/>
  <c r="H320" i="15"/>
  <c r="H316" i="15"/>
  <c r="H312" i="15"/>
  <c r="H308" i="15"/>
  <c r="H304" i="15"/>
  <c r="H300" i="15"/>
  <c r="H296" i="15"/>
  <c r="H292" i="15"/>
  <c r="H288" i="15"/>
  <c r="H284" i="15"/>
  <c r="H280" i="15"/>
  <c r="H276" i="15"/>
  <c r="H272" i="15"/>
  <c r="H268" i="15"/>
  <c r="H264" i="15"/>
  <c r="H260" i="15"/>
  <c r="H256" i="15"/>
  <c r="H252" i="15"/>
  <c r="H248" i="15"/>
  <c r="H244" i="15"/>
  <c r="H240" i="15"/>
  <c r="H236" i="15"/>
  <c r="H232" i="15"/>
  <c r="H228" i="15"/>
  <c r="H224" i="15"/>
  <c r="H220" i="15"/>
  <c r="H216" i="15"/>
  <c r="H212" i="15"/>
  <c r="H208" i="15"/>
  <c r="H204" i="15"/>
  <c r="H200" i="15"/>
  <c r="H196" i="15"/>
  <c r="H192" i="15"/>
  <c r="H188" i="15"/>
  <c r="H184" i="15"/>
  <c r="H180" i="15"/>
  <c r="H176" i="15"/>
  <c r="H172" i="15"/>
  <c r="H168" i="15"/>
  <c r="H164" i="15"/>
  <c r="H160" i="15"/>
  <c r="H156" i="15"/>
  <c r="H152" i="15"/>
  <c r="H148" i="15"/>
  <c r="H144" i="15"/>
  <c r="H140" i="15"/>
  <c r="H136" i="15"/>
  <c r="H132" i="15"/>
  <c r="H128" i="15"/>
  <c r="H124" i="15"/>
  <c r="H120" i="15"/>
  <c r="H116" i="15"/>
  <c r="H112" i="15"/>
  <c r="H108" i="15"/>
  <c r="H104" i="15"/>
  <c r="H100" i="15"/>
  <c r="H96" i="15"/>
  <c r="H92" i="15"/>
  <c r="H88" i="15"/>
  <c r="H84" i="15"/>
  <c r="H80" i="15"/>
  <c r="H76" i="15"/>
  <c r="H72" i="15"/>
  <c r="H68" i="15"/>
  <c r="H64" i="15"/>
  <c r="H60" i="15"/>
  <c r="H56" i="15"/>
  <c r="H52" i="15"/>
  <c r="H48" i="15"/>
  <c r="H43" i="15"/>
  <c r="H39" i="15"/>
  <c r="H35" i="15"/>
  <c r="H31" i="15"/>
  <c r="H27" i="15"/>
  <c r="H23" i="15"/>
  <c r="H19" i="15"/>
  <c r="H15" i="15"/>
  <c r="H11" i="15"/>
  <c r="H8" i="15"/>
  <c r="H3" i="15"/>
  <c r="E52" i="11"/>
  <c r="H52" i="11"/>
  <c r="D52" i="11"/>
  <c r="I52" i="11"/>
  <c r="F52" i="11"/>
  <c r="G52" i="11"/>
  <c r="I609" i="10"/>
  <c r="K609" i="10"/>
  <c r="J609" i="10"/>
  <c r="G609" i="10"/>
  <c r="E609" i="10"/>
  <c r="H609" i="10"/>
  <c r="F609" i="10"/>
  <c r="D609" i="10"/>
  <c r="C10" i="13"/>
  <c r="D39" i="14" l="1"/>
  <c r="D68" i="14"/>
  <c r="D23" i="14"/>
  <c r="D84" i="14"/>
  <c r="D32" i="14"/>
  <c r="D81" i="14"/>
  <c r="D11" i="14"/>
  <c r="D29" i="14"/>
  <c r="D62" i="14"/>
  <c r="D78" i="14"/>
  <c r="D67" i="14"/>
  <c r="D42" i="14"/>
  <c r="D59" i="14"/>
  <c r="D43" i="14"/>
  <c r="D56" i="14"/>
  <c r="D20" i="14"/>
  <c r="D36" i="14"/>
  <c r="D69" i="14"/>
  <c r="D85" i="14"/>
  <c r="D17" i="14"/>
  <c r="D66" i="14"/>
  <c r="D82" i="14"/>
  <c r="D71" i="14"/>
  <c r="D30" i="14"/>
  <c r="D46" i="14"/>
  <c r="D31" i="14"/>
  <c r="D47" i="14"/>
  <c r="D60" i="14"/>
  <c r="D76" i="14"/>
  <c r="D5" i="14"/>
  <c r="D24" i="14"/>
  <c r="D40" i="14"/>
  <c r="D57" i="14"/>
  <c r="D73" i="14"/>
  <c r="D89" i="14"/>
  <c r="D21" i="14"/>
  <c r="D37" i="14"/>
  <c r="D54" i="14"/>
  <c r="D70" i="14"/>
  <c r="D86" i="14"/>
  <c r="D75" i="14"/>
  <c r="D18" i="14"/>
  <c r="D34" i="14"/>
  <c r="D83" i="14"/>
  <c r="D19" i="14"/>
  <c r="D35" i="14"/>
  <c r="D64" i="14"/>
  <c r="D80" i="14"/>
  <c r="D10" i="14"/>
  <c r="D28" i="14"/>
  <c r="D44" i="14"/>
  <c r="D61" i="14"/>
  <c r="D77" i="14"/>
  <c r="D6" i="14"/>
  <c r="D25" i="14"/>
  <c r="D41" i="14"/>
  <c r="D58" i="14"/>
  <c r="D74" i="14"/>
  <c r="D90" i="14"/>
  <c r="D79" i="14"/>
  <c r="D8" i="14"/>
  <c r="D22" i="14"/>
  <c r="D38" i="14"/>
  <c r="D55" i="14"/>
  <c r="H607" i="15"/>
  <c r="D51" i="14"/>
  <c r="D26" i="14"/>
  <c r="D65" i="14"/>
  <c r="D72" i="14"/>
  <c r="D48" i="14"/>
  <c r="D4" i="14"/>
  <c r="D49" i="14"/>
  <c r="D50" i="14"/>
  <c r="D45" i="14"/>
  <c r="D7" i="14"/>
  <c r="D52" i="14"/>
  <c r="D33" i="14"/>
  <c r="D87" i="14"/>
  <c r="D16" i="14"/>
  <c r="D12" i="14"/>
  <c r="D53" i="14"/>
  <c r="D14" i="14"/>
  <c r="D9" i="14"/>
  <c r="D15" i="14"/>
  <c r="D27" i="14"/>
  <c r="D88" i="14"/>
  <c r="D3" i="14"/>
  <c r="D13" i="14"/>
  <c r="D63" i="14"/>
  <c r="L609" i="10"/>
</calcChain>
</file>

<file path=xl/sharedStrings.xml><?xml version="1.0" encoding="utf-8"?>
<sst xmlns="http://schemas.openxmlformats.org/spreadsheetml/2006/main" count="6575" uniqueCount="1486">
  <si>
    <t>RPTING_LEA_IRN</t>
  </si>
  <si>
    <t>ORG_NM</t>
  </si>
  <si>
    <t>CNTY_NM</t>
  </si>
  <si>
    <t>000442</t>
  </si>
  <si>
    <t>Manchester Local</t>
  </si>
  <si>
    <t>Adams</t>
  </si>
  <si>
    <t>043489</t>
  </si>
  <si>
    <t>Akron City</t>
  </si>
  <si>
    <t>Summit</t>
  </si>
  <si>
    <t>043497</t>
  </si>
  <si>
    <t>Alliance City</t>
  </si>
  <si>
    <t>Stark</t>
  </si>
  <si>
    <t>043505</t>
  </si>
  <si>
    <t>Ashland City</t>
  </si>
  <si>
    <t>Ashland</t>
  </si>
  <si>
    <t>043513</t>
  </si>
  <si>
    <t>Ashtabula Area City</t>
  </si>
  <si>
    <t>Ashtabula</t>
  </si>
  <si>
    <t>043521</t>
  </si>
  <si>
    <t>Athens City</t>
  </si>
  <si>
    <t>Athens</t>
  </si>
  <si>
    <t>043539</t>
  </si>
  <si>
    <t>Barberton City</t>
  </si>
  <si>
    <t>043547</t>
  </si>
  <si>
    <t>Bay Village City</t>
  </si>
  <si>
    <t>Cuyahoga</t>
  </si>
  <si>
    <t>043554</t>
  </si>
  <si>
    <t>Beachwood City</t>
  </si>
  <si>
    <t>043562</t>
  </si>
  <si>
    <t>Bedford City</t>
  </si>
  <si>
    <t>043570</t>
  </si>
  <si>
    <t>Bellaire Local</t>
  </si>
  <si>
    <t>Belmont</t>
  </si>
  <si>
    <t>043588</t>
  </si>
  <si>
    <t>Bellefontaine City</t>
  </si>
  <si>
    <t>Logan</t>
  </si>
  <si>
    <t>043596</t>
  </si>
  <si>
    <t>Bellevue City</t>
  </si>
  <si>
    <t>Huron</t>
  </si>
  <si>
    <t>043604</t>
  </si>
  <si>
    <t>Belpre City</t>
  </si>
  <si>
    <t>Washington</t>
  </si>
  <si>
    <t>043612</t>
  </si>
  <si>
    <t>Berea City</t>
  </si>
  <si>
    <t>043620</t>
  </si>
  <si>
    <t>Bexley City</t>
  </si>
  <si>
    <t>Franklin</t>
  </si>
  <si>
    <t>043638</t>
  </si>
  <si>
    <t>Bowling Green City School District</t>
  </si>
  <si>
    <t>Wood</t>
  </si>
  <si>
    <t>043646</t>
  </si>
  <si>
    <t>Brecksville-Broadview Heights City</t>
  </si>
  <si>
    <t>043653</t>
  </si>
  <si>
    <t>Brooklyn City</t>
  </si>
  <si>
    <t>043661</t>
  </si>
  <si>
    <t>Brunswick City</t>
  </si>
  <si>
    <t>Medina</t>
  </si>
  <si>
    <t>043679</t>
  </si>
  <si>
    <t>Bryan City</t>
  </si>
  <si>
    <t>Williams</t>
  </si>
  <si>
    <t>043687</t>
  </si>
  <si>
    <t>Bucyrus City</t>
  </si>
  <si>
    <t>Crawford</t>
  </si>
  <si>
    <t>043695</t>
  </si>
  <si>
    <t>Cambridge City</t>
  </si>
  <si>
    <t>Guernsey</t>
  </si>
  <si>
    <t>043703</t>
  </si>
  <si>
    <t>Campbell City</t>
  </si>
  <si>
    <t>Mahoning</t>
  </si>
  <si>
    <t>043711</t>
  </si>
  <si>
    <t>Canton City</t>
  </si>
  <si>
    <t>043729</t>
  </si>
  <si>
    <t>Celina City</t>
  </si>
  <si>
    <t>Mercer</t>
  </si>
  <si>
    <t>043737</t>
  </si>
  <si>
    <t>Centerville City</t>
  </si>
  <si>
    <t>Montgomery</t>
  </si>
  <si>
    <t>043745</t>
  </si>
  <si>
    <t>Chillicothe City</t>
  </si>
  <si>
    <t>Ross</t>
  </si>
  <si>
    <t>043752</t>
  </si>
  <si>
    <t>Cincinnati City</t>
  </si>
  <si>
    <t>Hamilton</t>
  </si>
  <si>
    <t>043760</t>
  </si>
  <si>
    <t>Circleville City</t>
  </si>
  <si>
    <t>Pickaway</t>
  </si>
  <si>
    <t>043778</t>
  </si>
  <si>
    <t>Claymont City</t>
  </si>
  <si>
    <t>Tuscarawas</t>
  </si>
  <si>
    <t>043786</t>
  </si>
  <si>
    <t>Cleveland Municipal</t>
  </si>
  <si>
    <t>043794</t>
  </si>
  <si>
    <t>Cleveland Heights-University Heights City</t>
  </si>
  <si>
    <t>043802</t>
  </si>
  <si>
    <t>Columbus City School District</t>
  </si>
  <si>
    <t>043810</t>
  </si>
  <si>
    <t>Conneaut Area City</t>
  </si>
  <si>
    <t>043828</t>
  </si>
  <si>
    <t>Coshocton City</t>
  </si>
  <si>
    <t>Coshocton</t>
  </si>
  <si>
    <t>043836</t>
  </si>
  <si>
    <t>Cuyahoga Falls City</t>
  </si>
  <si>
    <t>043844</t>
  </si>
  <si>
    <t>Dayton City</t>
  </si>
  <si>
    <t>043851</t>
  </si>
  <si>
    <t>Deer Park Community City</t>
  </si>
  <si>
    <t>043869</t>
  </si>
  <si>
    <t>Defiance City</t>
  </si>
  <si>
    <t>Defiance</t>
  </si>
  <si>
    <t>043877</t>
  </si>
  <si>
    <t>Delaware City</t>
  </si>
  <si>
    <t>Delaware</t>
  </si>
  <si>
    <t>043885</t>
  </si>
  <si>
    <t>Delphos City</t>
  </si>
  <si>
    <t>Allen</t>
  </si>
  <si>
    <t>043893</t>
  </si>
  <si>
    <t>Dover City</t>
  </si>
  <si>
    <t>043919</t>
  </si>
  <si>
    <t>East Liverpool City</t>
  </si>
  <si>
    <t>Columbiana</t>
  </si>
  <si>
    <t>043927</t>
  </si>
  <si>
    <t>East Palestine City</t>
  </si>
  <si>
    <t>043935</t>
  </si>
  <si>
    <t>Eaton Community City</t>
  </si>
  <si>
    <t>Preble</t>
  </si>
  <si>
    <t>043943</t>
  </si>
  <si>
    <t>Elyria City Schools</t>
  </si>
  <si>
    <t>Lorain</t>
  </si>
  <si>
    <t>043950</t>
  </si>
  <si>
    <t>Euclid City</t>
  </si>
  <si>
    <t>043968</t>
  </si>
  <si>
    <t>Fairborn City</t>
  </si>
  <si>
    <t>Greene</t>
  </si>
  <si>
    <t>043976</t>
  </si>
  <si>
    <t>Fairview Park City</t>
  </si>
  <si>
    <t>043984</t>
  </si>
  <si>
    <t>Findlay City</t>
  </si>
  <si>
    <t>Hancock</t>
  </si>
  <si>
    <t>043992</t>
  </si>
  <si>
    <t>Fostoria City</t>
  </si>
  <si>
    <t>Seneca</t>
  </si>
  <si>
    <t>044008</t>
  </si>
  <si>
    <t>Franklin City</t>
  </si>
  <si>
    <t>Warren</t>
  </si>
  <si>
    <t>044016</t>
  </si>
  <si>
    <t>Fremont City</t>
  </si>
  <si>
    <t>Sandusky</t>
  </si>
  <si>
    <t>044024</t>
  </si>
  <si>
    <t>Galion City</t>
  </si>
  <si>
    <t>044032</t>
  </si>
  <si>
    <t>Gallipolis City</t>
  </si>
  <si>
    <t>Gallia</t>
  </si>
  <si>
    <t>044040</t>
  </si>
  <si>
    <t>Garfield Heights City Schools</t>
  </si>
  <si>
    <t>044057</t>
  </si>
  <si>
    <t>Geneva Area City</t>
  </si>
  <si>
    <t>044065</t>
  </si>
  <si>
    <t>Girard City School District</t>
  </si>
  <si>
    <t>Trumbull</t>
  </si>
  <si>
    <t>044073</t>
  </si>
  <si>
    <t>Grandview Heights Schools</t>
  </si>
  <si>
    <t>044081</t>
  </si>
  <si>
    <t>Winton Woods City</t>
  </si>
  <si>
    <t>044099</t>
  </si>
  <si>
    <t>Greenville City</t>
  </si>
  <si>
    <t>Darke</t>
  </si>
  <si>
    <t>044107</t>
  </si>
  <si>
    <t>Hamilton City</t>
  </si>
  <si>
    <t>Butler</t>
  </si>
  <si>
    <t>044115</t>
  </si>
  <si>
    <t>Heath City</t>
  </si>
  <si>
    <t>Licking</t>
  </si>
  <si>
    <t>044123</t>
  </si>
  <si>
    <t>Hillsboro City</t>
  </si>
  <si>
    <t>Highland</t>
  </si>
  <si>
    <t>044131</t>
  </si>
  <si>
    <t>Huron City Schools</t>
  </si>
  <si>
    <t>Erie</t>
  </si>
  <si>
    <t>044149</t>
  </si>
  <si>
    <t>Ironton City</t>
  </si>
  <si>
    <t>Lawrence</t>
  </si>
  <si>
    <t>044156</t>
  </si>
  <si>
    <t>Jackson City</t>
  </si>
  <si>
    <t>Jackson</t>
  </si>
  <si>
    <t>044164</t>
  </si>
  <si>
    <t>Kent City</t>
  </si>
  <si>
    <t>Portage</t>
  </si>
  <si>
    <t>044172</t>
  </si>
  <si>
    <t>Kenton City</t>
  </si>
  <si>
    <t>Hardin</t>
  </si>
  <si>
    <t>044180</t>
  </si>
  <si>
    <t>Kettering City School District</t>
  </si>
  <si>
    <t>044198</t>
  </si>
  <si>
    <t>Lakewood City</t>
  </si>
  <si>
    <t>044206</t>
  </si>
  <si>
    <t>Lancaster City</t>
  </si>
  <si>
    <t>Fairfield</t>
  </si>
  <si>
    <t>044214</t>
  </si>
  <si>
    <t>Lebanon City</t>
  </si>
  <si>
    <t>044222</t>
  </si>
  <si>
    <t>Lima City</t>
  </si>
  <si>
    <t>044230</t>
  </si>
  <si>
    <t>Lockland Local</t>
  </si>
  <si>
    <t>044248</t>
  </si>
  <si>
    <t>Logan-Hocking Local</t>
  </si>
  <si>
    <t>Hocking</t>
  </si>
  <si>
    <t>044255</t>
  </si>
  <si>
    <t>London City</t>
  </si>
  <si>
    <t>Madison</t>
  </si>
  <si>
    <t>044263</t>
  </si>
  <si>
    <t>Lorain City</t>
  </si>
  <si>
    <t>044271</t>
  </si>
  <si>
    <t>Loveland City</t>
  </si>
  <si>
    <t>044289</t>
  </si>
  <si>
    <t>Madeira City</t>
  </si>
  <si>
    <t>044297</t>
  </si>
  <si>
    <t>Mansfield City</t>
  </si>
  <si>
    <t>Richland</t>
  </si>
  <si>
    <t>044305</t>
  </si>
  <si>
    <t>Maple Heights City</t>
  </si>
  <si>
    <t>044313</t>
  </si>
  <si>
    <t>Mariemont City</t>
  </si>
  <si>
    <t>044321</t>
  </si>
  <si>
    <t>Marietta City</t>
  </si>
  <si>
    <t>044339</t>
  </si>
  <si>
    <t>Marion City</t>
  </si>
  <si>
    <t>Marion</t>
  </si>
  <si>
    <t>044347</t>
  </si>
  <si>
    <t>Martins Ferry City</t>
  </si>
  <si>
    <t>044354</t>
  </si>
  <si>
    <t>Massillon City</t>
  </si>
  <si>
    <t>044362</t>
  </si>
  <si>
    <t>Maumee City</t>
  </si>
  <si>
    <t>Lucas</t>
  </si>
  <si>
    <t>044370</t>
  </si>
  <si>
    <t>Mayfield City</t>
  </si>
  <si>
    <t>044388</t>
  </si>
  <si>
    <t>Medina City SD</t>
  </si>
  <si>
    <t>044396</t>
  </si>
  <si>
    <t>Miamisburg City</t>
  </si>
  <si>
    <t>044404</t>
  </si>
  <si>
    <t>Middletown City</t>
  </si>
  <si>
    <t>044412</t>
  </si>
  <si>
    <t>Mt Healthy City</t>
  </si>
  <si>
    <t>044420</t>
  </si>
  <si>
    <t>Mount Vernon City</t>
  </si>
  <si>
    <t>Knox</t>
  </si>
  <si>
    <t>044438</t>
  </si>
  <si>
    <t>Napoleon Area City</t>
  </si>
  <si>
    <t>Henry</t>
  </si>
  <si>
    <t>044446</t>
  </si>
  <si>
    <t>Nelsonville-York City</t>
  </si>
  <si>
    <t>044453</t>
  </si>
  <si>
    <t>Newark City</t>
  </si>
  <si>
    <t>044461</t>
  </si>
  <si>
    <t>New Boston Local</t>
  </si>
  <si>
    <t>Scioto</t>
  </si>
  <si>
    <t>044479</t>
  </si>
  <si>
    <t>New Lexington City</t>
  </si>
  <si>
    <t>Perry</t>
  </si>
  <si>
    <t>044487</t>
  </si>
  <si>
    <t>New Philadelphia City</t>
  </si>
  <si>
    <t>044495</t>
  </si>
  <si>
    <t>Niles City</t>
  </si>
  <si>
    <t>044503</t>
  </si>
  <si>
    <t>North Canton City</t>
  </si>
  <si>
    <t>044511</t>
  </si>
  <si>
    <t>North College Hill City</t>
  </si>
  <si>
    <t>044529</t>
  </si>
  <si>
    <t>North Olmsted City</t>
  </si>
  <si>
    <t>044537</t>
  </si>
  <si>
    <t>North Ridgeville City</t>
  </si>
  <si>
    <t>044545</t>
  </si>
  <si>
    <t>North Royalton City</t>
  </si>
  <si>
    <t>044552</t>
  </si>
  <si>
    <t>Norton City</t>
  </si>
  <si>
    <t>044560</t>
  </si>
  <si>
    <t>Norwalk City</t>
  </si>
  <si>
    <t>044578</t>
  </si>
  <si>
    <t>Norwood City</t>
  </si>
  <si>
    <t>044586</t>
  </si>
  <si>
    <t>Oakwood City</t>
  </si>
  <si>
    <t>044594</t>
  </si>
  <si>
    <t>Oberlin City Schools</t>
  </si>
  <si>
    <t>044602</t>
  </si>
  <si>
    <t>Oregon City</t>
  </si>
  <si>
    <t>044610</t>
  </si>
  <si>
    <t>Orrville City</t>
  </si>
  <si>
    <t>Wayne</t>
  </si>
  <si>
    <t>044628</t>
  </si>
  <si>
    <t>Painesville City Local</t>
  </si>
  <si>
    <t>Lake</t>
  </si>
  <si>
    <t>044636</t>
  </si>
  <si>
    <t>Parma City</t>
  </si>
  <si>
    <t>044644</t>
  </si>
  <si>
    <t>Piqua City</t>
  </si>
  <si>
    <t>Miami</t>
  </si>
  <si>
    <t>044651</t>
  </si>
  <si>
    <t>Port Clinton City</t>
  </si>
  <si>
    <t>Ottawa</t>
  </si>
  <si>
    <t>044669</t>
  </si>
  <si>
    <t>Portsmouth City</t>
  </si>
  <si>
    <t>044677</t>
  </si>
  <si>
    <t>Princeton City</t>
  </si>
  <si>
    <t>044685</t>
  </si>
  <si>
    <t>Ravenna City</t>
  </si>
  <si>
    <t>044693</t>
  </si>
  <si>
    <t>Reading Community City</t>
  </si>
  <si>
    <t>044701</t>
  </si>
  <si>
    <t>Rocky River City</t>
  </si>
  <si>
    <t>044719</t>
  </si>
  <si>
    <t>St Bernard-Elmwood Place City</t>
  </si>
  <si>
    <t>044727</t>
  </si>
  <si>
    <t>St Marys City</t>
  </si>
  <si>
    <t>Auglaize</t>
  </si>
  <si>
    <t>044735</t>
  </si>
  <si>
    <t>Salem City</t>
  </si>
  <si>
    <t>044743</t>
  </si>
  <si>
    <t>Sandusky City</t>
  </si>
  <si>
    <t>044750</t>
  </si>
  <si>
    <t>Shaker Heights City</t>
  </si>
  <si>
    <t>044768</t>
  </si>
  <si>
    <t>Sheffield-Sheffield Lake City</t>
  </si>
  <si>
    <t>044776</t>
  </si>
  <si>
    <t>Shelby City</t>
  </si>
  <si>
    <t>044784</t>
  </si>
  <si>
    <t>Sidney City</t>
  </si>
  <si>
    <t>Shelby</t>
  </si>
  <si>
    <t>044792</t>
  </si>
  <si>
    <t>South Euclid-Lyndhurst City</t>
  </si>
  <si>
    <t>044800</t>
  </si>
  <si>
    <t>South-Western City</t>
  </si>
  <si>
    <t>044818</t>
  </si>
  <si>
    <t>Springfield City</t>
  </si>
  <si>
    <t>Clark</t>
  </si>
  <si>
    <t>044826</t>
  </si>
  <si>
    <t>Steubenville City</t>
  </si>
  <si>
    <t>Jefferson</t>
  </si>
  <si>
    <t>044834</t>
  </si>
  <si>
    <t>Stow-Munroe Falls City School District</t>
  </si>
  <si>
    <t>044842</t>
  </si>
  <si>
    <t>Strongsville City</t>
  </si>
  <si>
    <t>044859</t>
  </si>
  <si>
    <t>Struthers City</t>
  </si>
  <si>
    <t>044867</t>
  </si>
  <si>
    <t>Sycamore Community City</t>
  </si>
  <si>
    <t>044875</t>
  </si>
  <si>
    <t>Sylvania City</t>
  </si>
  <si>
    <t>044883</t>
  </si>
  <si>
    <t>Tallmadge City</t>
  </si>
  <si>
    <t>044891</t>
  </si>
  <si>
    <t>Tiffin City</t>
  </si>
  <si>
    <t>044909</t>
  </si>
  <si>
    <t>Toledo City</t>
  </si>
  <si>
    <t>044917</t>
  </si>
  <si>
    <t>Toronto City</t>
  </si>
  <si>
    <t>044925</t>
  </si>
  <si>
    <t>Troy City</t>
  </si>
  <si>
    <t>044933</t>
  </si>
  <si>
    <t>Upper Arlington City</t>
  </si>
  <si>
    <t>044941</t>
  </si>
  <si>
    <t>Urbana City</t>
  </si>
  <si>
    <t>Champaign</t>
  </si>
  <si>
    <t>044958</t>
  </si>
  <si>
    <t>Vandalia-Butler City</t>
  </si>
  <si>
    <t>044966</t>
  </si>
  <si>
    <t>Van Wert City</t>
  </si>
  <si>
    <t>Van Wert</t>
  </si>
  <si>
    <t>044974</t>
  </si>
  <si>
    <t>Wadsworth City</t>
  </si>
  <si>
    <t>044982</t>
  </si>
  <si>
    <t>Wapakoneta City</t>
  </si>
  <si>
    <t>044990</t>
  </si>
  <si>
    <t>Warren City</t>
  </si>
  <si>
    <t>045005</t>
  </si>
  <si>
    <t>Warrensville Heights City</t>
  </si>
  <si>
    <t>045013</t>
  </si>
  <si>
    <t>Washington Court House City</t>
  </si>
  <si>
    <t>Fayette</t>
  </si>
  <si>
    <t>045021</t>
  </si>
  <si>
    <t>Wellston City</t>
  </si>
  <si>
    <t>045039</t>
  </si>
  <si>
    <t>Wellsville Local</t>
  </si>
  <si>
    <t>045047</t>
  </si>
  <si>
    <t>Westerville City</t>
  </si>
  <si>
    <t>045054</t>
  </si>
  <si>
    <t>West Carrollton City</t>
  </si>
  <si>
    <t>045062</t>
  </si>
  <si>
    <t>Westlake City</t>
  </si>
  <si>
    <t>045070</t>
  </si>
  <si>
    <t>Whitehall City</t>
  </si>
  <si>
    <t>045088</t>
  </si>
  <si>
    <t>Wickliffe City</t>
  </si>
  <si>
    <t>045096</t>
  </si>
  <si>
    <t>Willard City</t>
  </si>
  <si>
    <t>045104</t>
  </si>
  <si>
    <t>Willoughby-Eastlake City</t>
  </si>
  <si>
    <t>045112</t>
  </si>
  <si>
    <t>Wilmington City</t>
  </si>
  <si>
    <t>Clinton</t>
  </si>
  <si>
    <t>045120</t>
  </si>
  <si>
    <t>Wooster City</t>
  </si>
  <si>
    <t>045138</t>
  </si>
  <si>
    <t>Worthington City</t>
  </si>
  <si>
    <t>045146</t>
  </si>
  <si>
    <t>Wyoming City</t>
  </si>
  <si>
    <t>045153</t>
  </si>
  <si>
    <t>Xenia Community City</t>
  </si>
  <si>
    <t>045161</t>
  </si>
  <si>
    <t>Youngstown City Schools</t>
  </si>
  <si>
    <t>045179</t>
  </si>
  <si>
    <t>Zanesville City</t>
  </si>
  <si>
    <t>Muskingum</t>
  </si>
  <si>
    <t>045187</t>
  </si>
  <si>
    <t>Ada Exempted Village</t>
  </si>
  <si>
    <t>045195</t>
  </si>
  <si>
    <t>Amherst Exempted Village</t>
  </si>
  <si>
    <t>045203</t>
  </si>
  <si>
    <t>Barnesville Exempted Village</t>
  </si>
  <si>
    <t>045211</t>
  </si>
  <si>
    <t>Bluffton Exempted Village</t>
  </si>
  <si>
    <t>045229</t>
  </si>
  <si>
    <t>Bradford Exempted Village</t>
  </si>
  <si>
    <t>045237</t>
  </si>
  <si>
    <t>Bridgeport Exempted Village</t>
  </si>
  <si>
    <t>045245</t>
  </si>
  <si>
    <t>Harrison Hills City</t>
  </si>
  <si>
    <t>Harrison</t>
  </si>
  <si>
    <t>045252</t>
  </si>
  <si>
    <t>Caldwell Exempted Village</t>
  </si>
  <si>
    <t>Noble</t>
  </si>
  <si>
    <t>045260</t>
  </si>
  <si>
    <t>Carey Exempted Village</t>
  </si>
  <si>
    <t>Wyandot</t>
  </si>
  <si>
    <t>045278</t>
  </si>
  <si>
    <t>Carrollton Exempted Village</t>
  </si>
  <si>
    <t>Carroll</t>
  </si>
  <si>
    <t>045286</t>
  </si>
  <si>
    <t>Chagrin Falls Exempted Village</t>
  </si>
  <si>
    <t>045294</t>
  </si>
  <si>
    <t>Chesapeake Union Exempted Village</t>
  </si>
  <si>
    <t>045302</t>
  </si>
  <si>
    <t>Clyde-Green Springs Exempted Village</t>
  </si>
  <si>
    <t>045310</t>
  </si>
  <si>
    <t>Coldwater Exempted Village</t>
  </si>
  <si>
    <t>045328</t>
  </si>
  <si>
    <t>Columbiana Exempted Village</t>
  </si>
  <si>
    <t>045336</t>
  </si>
  <si>
    <t>Covington Exempted Village</t>
  </si>
  <si>
    <t>045344</t>
  </si>
  <si>
    <t>Crestline Exempted Village</t>
  </si>
  <si>
    <t>045351</t>
  </si>
  <si>
    <t>Crooksville Exempted Village</t>
  </si>
  <si>
    <t>045369</t>
  </si>
  <si>
    <t>Fairport Harbor Exempted Village</t>
  </si>
  <si>
    <t>045377</t>
  </si>
  <si>
    <t>Georgetown Exempted Village</t>
  </si>
  <si>
    <t>Brown</t>
  </si>
  <si>
    <t>045385</t>
  </si>
  <si>
    <t>Gibsonburg Exempted Village</t>
  </si>
  <si>
    <t>045393</t>
  </si>
  <si>
    <t>Granville Exempted Village</t>
  </si>
  <si>
    <t>045401</t>
  </si>
  <si>
    <t>Greenfield Exempted Village</t>
  </si>
  <si>
    <t>045419</t>
  </si>
  <si>
    <t>Hicksville Exempted Village</t>
  </si>
  <si>
    <t>045427</t>
  </si>
  <si>
    <t>Hubbard Exempted Village</t>
  </si>
  <si>
    <t>045435</t>
  </si>
  <si>
    <t>Indian Hill Exempted Village</t>
  </si>
  <si>
    <t>045443</t>
  </si>
  <si>
    <t>Leetonia Exempted Village</t>
  </si>
  <si>
    <t>045450</t>
  </si>
  <si>
    <t>Lisbon Exempted Village</t>
  </si>
  <si>
    <t>045468</t>
  </si>
  <si>
    <t>Loudonville-Perrysville Exempted Village</t>
  </si>
  <si>
    <t>045476</t>
  </si>
  <si>
    <t>Marysville Exempted Village</t>
  </si>
  <si>
    <t>Union</t>
  </si>
  <si>
    <t>045484</t>
  </si>
  <si>
    <t>Mechanicsburg Exempted Village</t>
  </si>
  <si>
    <t>045492</t>
  </si>
  <si>
    <t>Mentor Exempted Village</t>
  </si>
  <si>
    <t>045500</t>
  </si>
  <si>
    <t>Milford Exempted Village</t>
  </si>
  <si>
    <t>Clermont</t>
  </si>
  <si>
    <t>045518</t>
  </si>
  <si>
    <t>Milton-Union Exempted Village</t>
  </si>
  <si>
    <t>045526</t>
  </si>
  <si>
    <t>Montpelier Exempted Village</t>
  </si>
  <si>
    <t>045534</t>
  </si>
  <si>
    <t>Mount Gilead Exempted Village</t>
  </si>
  <si>
    <t>Morrow</t>
  </si>
  <si>
    <t>045542</t>
  </si>
  <si>
    <t>Newcomerstown Exempted Village</t>
  </si>
  <si>
    <t>045559</t>
  </si>
  <si>
    <t>New Richmond Exempted Village</t>
  </si>
  <si>
    <t>045567</t>
  </si>
  <si>
    <t>Newton Falls Exempted Village</t>
  </si>
  <si>
    <t>045575</t>
  </si>
  <si>
    <t>Paulding Exempted Village</t>
  </si>
  <si>
    <t>Paulding</t>
  </si>
  <si>
    <t>045583</t>
  </si>
  <si>
    <t>Perrysburg Exempted Village</t>
  </si>
  <si>
    <t>045591</t>
  </si>
  <si>
    <t>Rittman Exempted Village</t>
  </si>
  <si>
    <t>045609</t>
  </si>
  <si>
    <t>Rossford Exempted Village</t>
  </si>
  <si>
    <t>045617</t>
  </si>
  <si>
    <t>Tipp City Exempted Village</t>
  </si>
  <si>
    <t>045625</t>
  </si>
  <si>
    <t>Upper Sandusky Exempted Village</t>
  </si>
  <si>
    <t>045633</t>
  </si>
  <si>
    <t>Versailles Exempted Village</t>
  </si>
  <si>
    <t>045641</t>
  </si>
  <si>
    <t>Wauseon Exempted Village</t>
  </si>
  <si>
    <t>Fulton</t>
  </si>
  <si>
    <t>045658</t>
  </si>
  <si>
    <t>Wellington Exempted Village</t>
  </si>
  <si>
    <t>045666</t>
  </si>
  <si>
    <t>Windham Exempted Village</t>
  </si>
  <si>
    <t>045674</t>
  </si>
  <si>
    <t>Yellow Springs Exempted Village</t>
  </si>
  <si>
    <t>045757</t>
  </si>
  <si>
    <t>Allen East Local</t>
  </si>
  <si>
    <t>045765</t>
  </si>
  <si>
    <t>Bath Local</t>
  </si>
  <si>
    <t>045773</t>
  </si>
  <si>
    <t>Elida Local</t>
  </si>
  <si>
    <t>045781</t>
  </si>
  <si>
    <t>Perry Local</t>
  </si>
  <si>
    <t>045799</t>
  </si>
  <si>
    <t>Shawnee Local</t>
  </si>
  <si>
    <t>045807</t>
  </si>
  <si>
    <t>Spencerville Local</t>
  </si>
  <si>
    <t>045823</t>
  </si>
  <si>
    <t>Hillsdale Local</t>
  </si>
  <si>
    <t>045831</t>
  </si>
  <si>
    <t>Mapleton Local</t>
  </si>
  <si>
    <t>045856</t>
  </si>
  <si>
    <t>Buckeye Local</t>
  </si>
  <si>
    <t>045864</t>
  </si>
  <si>
    <t>Grand Valley Local</t>
  </si>
  <si>
    <t>045872</t>
  </si>
  <si>
    <t>Jefferson Area Local</t>
  </si>
  <si>
    <t>045880</t>
  </si>
  <si>
    <t>Pymatuning Valley Local</t>
  </si>
  <si>
    <t>045906</t>
  </si>
  <si>
    <t>Alexander Local</t>
  </si>
  <si>
    <t>045914</t>
  </si>
  <si>
    <t>Federal Hocking Local</t>
  </si>
  <si>
    <t>045922</t>
  </si>
  <si>
    <t>Trimble Local</t>
  </si>
  <si>
    <t>045948</t>
  </si>
  <si>
    <t>Minster Local</t>
  </si>
  <si>
    <t>045955</t>
  </si>
  <si>
    <t>New Bremen Local</t>
  </si>
  <si>
    <t>045963</t>
  </si>
  <si>
    <t>New Knoxville Local</t>
  </si>
  <si>
    <t>045971</t>
  </si>
  <si>
    <t>Waynesfield-Goshen Local</t>
  </si>
  <si>
    <t>045997</t>
  </si>
  <si>
    <t>St Clairsville-Richland City</t>
  </si>
  <si>
    <t>046003</t>
  </si>
  <si>
    <t>Shadyside Local</t>
  </si>
  <si>
    <t>046011</t>
  </si>
  <si>
    <t>Union Local</t>
  </si>
  <si>
    <t>046037</t>
  </si>
  <si>
    <t>Eastern Local</t>
  </si>
  <si>
    <t>046045</t>
  </si>
  <si>
    <t>Fayetteville-Perry Local</t>
  </si>
  <si>
    <t>046060</t>
  </si>
  <si>
    <t>Western Brown Local</t>
  </si>
  <si>
    <t>046078</t>
  </si>
  <si>
    <t>Ripley-Union-Lewis-Huntington Local</t>
  </si>
  <si>
    <t>046094</t>
  </si>
  <si>
    <t>Edgewood City</t>
  </si>
  <si>
    <t>046102</t>
  </si>
  <si>
    <t>Fairfield City</t>
  </si>
  <si>
    <t>046110</t>
  </si>
  <si>
    <t>Lakota Local</t>
  </si>
  <si>
    <t>046128</t>
  </si>
  <si>
    <t>Madison Local</t>
  </si>
  <si>
    <t>046136</t>
  </si>
  <si>
    <t>New Miami Local</t>
  </si>
  <si>
    <t>046144</t>
  </si>
  <si>
    <t>Ross Local</t>
  </si>
  <si>
    <t>046151</t>
  </si>
  <si>
    <t>Talawanda City</t>
  </si>
  <si>
    <t>046177</t>
  </si>
  <si>
    <t>Brown Local</t>
  </si>
  <si>
    <t>046193</t>
  </si>
  <si>
    <t>Graham Local</t>
  </si>
  <si>
    <t>046201</t>
  </si>
  <si>
    <t>Triad Local</t>
  </si>
  <si>
    <t>046219</t>
  </si>
  <si>
    <t>West Liberty-Salem Local</t>
  </si>
  <si>
    <t>046235</t>
  </si>
  <si>
    <t>Greenon Local</t>
  </si>
  <si>
    <t>046243</t>
  </si>
  <si>
    <t>Tecumseh Local</t>
  </si>
  <si>
    <t>046250</t>
  </si>
  <si>
    <t>Northeastern Local</t>
  </si>
  <si>
    <t>046268</t>
  </si>
  <si>
    <t>Northwestern Local</t>
  </si>
  <si>
    <t>046276</t>
  </si>
  <si>
    <t>Southeastern Local</t>
  </si>
  <si>
    <t>046284</t>
  </si>
  <si>
    <t>Clark-Shawnee Local</t>
  </si>
  <si>
    <t>046300</t>
  </si>
  <si>
    <t>Batavia Local</t>
  </si>
  <si>
    <t>046318</t>
  </si>
  <si>
    <t>Bethel-Tate Local</t>
  </si>
  <si>
    <t>046326</t>
  </si>
  <si>
    <t>Clermont Northeastern Local</t>
  </si>
  <si>
    <t>046334</t>
  </si>
  <si>
    <t>Felicity-Franklin Local</t>
  </si>
  <si>
    <t>046342</t>
  </si>
  <si>
    <t>Goshen Local</t>
  </si>
  <si>
    <t>046359</t>
  </si>
  <si>
    <t>West Clermont Local</t>
  </si>
  <si>
    <t>046367</t>
  </si>
  <si>
    <t>Williamsburg Local</t>
  </si>
  <si>
    <t>046383</t>
  </si>
  <si>
    <t>Blanchester Local</t>
  </si>
  <si>
    <t>046391</t>
  </si>
  <si>
    <t>Clinton-Massie Local</t>
  </si>
  <si>
    <t>046409</t>
  </si>
  <si>
    <t>East Clinton Local</t>
  </si>
  <si>
    <t>046425</t>
  </si>
  <si>
    <t>Beaver Local</t>
  </si>
  <si>
    <t>046433</t>
  </si>
  <si>
    <t>Crestview Local</t>
  </si>
  <si>
    <t>046441</t>
  </si>
  <si>
    <t>Southern Local</t>
  </si>
  <si>
    <t>046458</t>
  </si>
  <si>
    <t>United Local</t>
  </si>
  <si>
    <t>046474</t>
  </si>
  <si>
    <t>Ridgewood Local</t>
  </si>
  <si>
    <t>046482</t>
  </si>
  <si>
    <t>River View Local</t>
  </si>
  <si>
    <t>046508</t>
  </si>
  <si>
    <t>Buckeye Central Local</t>
  </si>
  <si>
    <t>046516</t>
  </si>
  <si>
    <t>Colonel Crawford Local</t>
  </si>
  <si>
    <t>046524</t>
  </si>
  <si>
    <t>Wynford Local</t>
  </si>
  <si>
    <t>046557</t>
  </si>
  <si>
    <t>Cuyahoga Heights Local</t>
  </si>
  <si>
    <t>046565</t>
  </si>
  <si>
    <t>Independence Local</t>
  </si>
  <si>
    <t>046573</t>
  </si>
  <si>
    <t>Olmsted Falls City</t>
  </si>
  <si>
    <t>046581</t>
  </si>
  <si>
    <t>Orange City</t>
  </si>
  <si>
    <t>046599</t>
  </si>
  <si>
    <t>Richmond Heights Local</t>
  </si>
  <si>
    <t>046607</t>
  </si>
  <si>
    <t>Solon City</t>
  </si>
  <si>
    <t>046623</t>
  </si>
  <si>
    <t>Ansonia Local</t>
  </si>
  <si>
    <t>046631</t>
  </si>
  <si>
    <t>Arcanum-Butler Local</t>
  </si>
  <si>
    <t>046649</t>
  </si>
  <si>
    <t>Franklin Monroe Local</t>
  </si>
  <si>
    <t>046672</t>
  </si>
  <si>
    <t>Mississinawa Valley Local</t>
  </si>
  <si>
    <t>046680</t>
  </si>
  <si>
    <t>Tri-Village Local</t>
  </si>
  <si>
    <t>046706</t>
  </si>
  <si>
    <t>Ayersville Local</t>
  </si>
  <si>
    <t>046714</t>
  </si>
  <si>
    <t>Central Local</t>
  </si>
  <si>
    <t>046722</t>
  </si>
  <si>
    <t>046748</t>
  </si>
  <si>
    <t>Big Walnut Local</t>
  </si>
  <si>
    <t>046755</t>
  </si>
  <si>
    <t>Buckeye Valley Local</t>
  </si>
  <si>
    <t>046763</t>
  </si>
  <si>
    <t>Olentangy Local</t>
  </si>
  <si>
    <t>046789</t>
  </si>
  <si>
    <t>Edison Local (formerly Berlin-Milan)</t>
  </si>
  <si>
    <t>046797</t>
  </si>
  <si>
    <t>Kelleys Island Local</t>
  </si>
  <si>
    <t>046805</t>
  </si>
  <si>
    <t>Margaretta Local</t>
  </si>
  <si>
    <t>046813</t>
  </si>
  <si>
    <t>Perkins Local</t>
  </si>
  <si>
    <t>046821</t>
  </si>
  <si>
    <t>Vermilion Local</t>
  </si>
  <si>
    <t>046847</t>
  </si>
  <si>
    <t>Amanda-Clearcreek Local</t>
  </si>
  <si>
    <t>046854</t>
  </si>
  <si>
    <t>Berne Union Local</t>
  </si>
  <si>
    <t>046862</t>
  </si>
  <si>
    <t>Bloom-Carroll Local</t>
  </si>
  <si>
    <t>046870</t>
  </si>
  <si>
    <t>Fairfield Union Local</t>
  </si>
  <si>
    <t>046888</t>
  </si>
  <si>
    <t>Liberty Union-Thurston Local</t>
  </si>
  <si>
    <t>046896</t>
  </si>
  <si>
    <t>Pickerington Local</t>
  </si>
  <si>
    <t>046904</t>
  </si>
  <si>
    <t>Walnut Township Local</t>
  </si>
  <si>
    <t>046920</t>
  </si>
  <si>
    <t>Miami Trace Local</t>
  </si>
  <si>
    <t>046946</t>
  </si>
  <si>
    <t>Canal Winchester Local</t>
  </si>
  <si>
    <t>046953</t>
  </si>
  <si>
    <t>Hamilton Local</t>
  </si>
  <si>
    <t>046961</t>
  </si>
  <si>
    <t>Gahanna-Jefferson City</t>
  </si>
  <si>
    <t>046979</t>
  </si>
  <si>
    <t>Groveport Madison Local</t>
  </si>
  <si>
    <t>046995</t>
  </si>
  <si>
    <t>New Albany-Plain Local</t>
  </si>
  <si>
    <t>047001</t>
  </si>
  <si>
    <t>Reynoldsburg City</t>
  </si>
  <si>
    <t>047019</t>
  </si>
  <si>
    <t>Hilliard City</t>
  </si>
  <si>
    <t>047027</t>
  </si>
  <si>
    <t>Dublin City</t>
  </si>
  <si>
    <t>047043</t>
  </si>
  <si>
    <t>Archbold-Area Local</t>
  </si>
  <si>
    <t>047050</t>
  </si>
  <si>
    <t>Evergreen Local</t>
  </si>
  <si>
    <t>047068</t>
  </si>
  <si>
    <t>Fayette Local</t>
  </si>
  <si>
    <t>047076</t>
  </si>
  <si>
    <t>Pettisville Local</t>
  </si>
  <si>
    <t>047084</t>
  </si>
  <si>
    <t>Pike-Delta-York Local</t>
  </si>
  <si>
    <t>047092</t>
  </si>
  <si>
    <t>Swanton Local</t>
  </si>
  <si>
    <t>047167</t>
  </si>
  <si>
    <t>Berkshire Local</t>
  </si>
  <si>
    <t>Geauga</t>
  </si>
  <si>
    <t>047175</t>
  </si>
  <si>
    <t>Cardinal Local</t>
  </si>
  <si>
    <t>047183</t>
  </si>
  <si>
    <t>Chardon Local</t>
  </si>
  <si>
    <t>047191</t>
  </si>
  <si>
    <t>Kenston Local</t>
  </si>
  <si>
    <t>047217</t>
  </si>
  <si>
    <t>Newbury Local</t>
  </si>
  <si>
    <t>047225</t>
  </si>
  <si>
    <t>West Geauga Local</t>
  </si>
  <si>
    <t>047241</t>
  </si>
  <si>
    <t>Beavercreek City</t>
  </si>
  <si>
    <t>047258</t>
  </si>
  <si>
    <t>Cedar Cliff Local</t>
  </si>
  <si>
    <t>047266</t>
  </si>
  <si>
    <t>Greeneview Local</t>
  </si>
  <si>
    <t>047274</t>
  </si>
  <si>
    <t>Bellbrook-Sugarcreek Local School District</t>
  </si>
  <si>
    <t>047308</t>
  </si>
  <si>
    <t>Rolling Hills Local</t>
  </si>
  <si>
    <t>047332</t>
  </si>
  <si>
    <t>Finneytown Local</t>
  </si>
  <si>
    <t>047340</t>
  </si>
  <si>
    <t>Forest Hills Local</t>
  </si>
  <si>
    <t>047365</t>
  </si>
  <si>
    <t>Northwest Local</t>
  </si>
  <si>
    <t>047373</t>
  </si>
  <si>
    <t>Oak Hills Local</t>
  </si>
  <si>
    <t>047381</t>
  </si>
  <si>
    <t>Southwest Local</t>
  </si>
  <si>
    <t>047399</t>
  </si>
  <si>
    <t>Three Rivers Local</t>
  </si>
  <si>
    <t>047415</t>
  </si>
  <si>
    <t>Arcadia Local</t>
  </si>
  <si>
    <t>047423</t>
  </si>
  <si>
    <t>Arlington Local</t>
  </si>
  <si>
    <t>047431</t>
  </si>
  <si>
    <t>Cory-Rawson Local</t>
  </si>
  <si>
    <t>047449</t>
  </si>
  <si>
    <t>Liberty-Benton Local</t>
  </si>
  <si>
    <t>047456</t>
  </si>
  <si>
    <t>McComb Local</t>
  </si>
  <si>
    <t>047464</t>
  </si>
  <si>
    <t>Van Buren Local</t>
  </si>
  <si>
    <t>047472</t>
  </si>
  <si>
    <t>Vanlue Local</t>
  </si>
  <si>
    <t>047498</t>
  </si>
  <si>
    <t>Hardin Northern Local</t>
  </si>
  <si>
    <t>047506</t>
  </si>
  <si>
    <t>Ridgemont Local</t>
  </si>
  <si>
    <t>047514</t>
  </si>
  <si>
    <t>Riverdale Local</t>
  </si>
  <si>
    <t>047522</t>
  </si>
  <si>
    <t>Upper Scioto Valley Local</t>
  </si>
  <si>
    <t>047548</t>
  </si>
  <si>
    <t>Conotton Valley Union Local</t>
  </si>
  <si>
    <t>047571</t>
  </si>
  <si>
    <t>Holgate Local</t>
  </si>
  <si>
    <t>047589</t>
  </si>
  <si>
    <t>Liberty Center Local</t>
  </si>
  <si>
    <t>047597</t>
  </si>
  <si>
    <t>Patrick Henry Local</t>
  </si>
  <si>
    <t>047613</t>
  </si>
  <si>
    <t>Bright Local</t>
  </si>
  <si>
    <t>047621</t>
  </si>
  <si>
    <t>Fairfield Local</t>
  </si>
  <si>
    <t>047639</t>
  </si>
  <si>
    <t>Lynchburg-Clay Local</t>
  </si>
  <si>
    <t>047688</t>
  </si>
  <si>
    <t>East Holmes Local</t>
  </si>
  <si>
    <t>Holmes</t>
  </si>
  <si>
    <t>047696</t>
  </si>
  <si>
    <t>West Holmes Local</t>
  </si>
  <si>
    <t>047712</t>
  </si>
  <si>
    <t>Monroeville Local</t>
  </si>
  <si>
    <t>047720</t>
  </si>
  <si>
    <t>New London Local</t>
  </si>
  <si>
    <t>047738</t>
  </si>
  <si>
    <t>South Central Local</t>
  </si>
  <si>
    <t>047746</t>
  </si>
  <si>
    <t>Western Reserve Local</t>
  </si>
  <si>
    <t>047761</t>
  </si>
  <si>
    <t>Oak Hill Union Local</t>
  </si>
  <si>
    <t>047787</t>
  </si>
  <si>
    <t>047795</t>
  </si>
  <si>
    <t>Edison Local</t>
  </si>
  <si>
    <t>047803</t>
  </si>
  <si>
    <t>Indian Creek Local</t>
  </si>
  <si>
    <t>047829</t>
  </si>
  <si>
    <t>Centerburg Local</t>
  </si>
  <si>
    <t>047837</t>
  </si>
  <si>
    <t>Danville Local</t>
  </si>
  <si>
    <t>047845</t>
  </si>
  <si>
    <t>East Knox Local</t>
  </si>
  <si>
    <t>047852</t>
  </si>
  <si>
    <t>Fredericktown Local</t>
  </si>
  <si>
    <t>047878</t>
  </si>
  <si>
    <t>Kirtland Local</t>
  </si>
  <si>
    <t>047886</t>
  </si>
  <si>
    <t>047894</t>
  </si>
  <si>
    <t>Riverside Local</t>
  </si>
  <si>
    <t>047902</t>
  </si>
  <si>
    <t>047928</t>
  </si>
  <si>
    <t>Dawson-Bryant Local</t>
  </si>
  <si>
    <t>047936</t>
  </si>
  <si>
    <t>Fairland Local</t>
  </si>
  <si>
    <t>047944</t>
  </si>
  <si>
    <t>Rock Hill Local</t>
  </si>
  <si>
    <t>047951</t>
  </si>
  <si>
    <t>South Point Local</t>
  </si>
  <si>
    <t>047969</t>
  </si>
  <si>
    <t>Symmes Valley Local</t>
  </si>
  <si>
    <t>047985</t>
  </si>
  <si>
    <t>Johnstown-Monroe Local</t>
  </si>
  <si>
    <t>047993</t>
  </si>
  <si>
    <t>Lakewood Local</t>
  </si>
  <si>
    <t>048009</t>
  </si>
  <si>
    <t>Licking Heights Local</t>
  </si>
  <si>
    <t>048017</t>
  </si>
  <si>
    <t>Licking Valley Local</t>
  </si>
  <si>
    <t>048025</t>
  </si>
  <si>
    <t>North Fork Local</t>
  </si>
  <si>
    <t>048033</t>
  </si>
  <si>
    <t>Northridge Local</t>
  </si>
  <si>
    <t>048041</t>
  </si>
  <si>
    <t>Southwest Licking Local</t>
  </si>
  <si>
    <t>048074</t>
  </si>
  <si>
    <t>Benjamin Logan Local</t>
  </si>
  <si>
    <t>048082</t>
  </si>
  <si>
    <t>Indian Lake Local</t>
  </si>
  <si>
    <t>048090</t>
  </si>
  <si>
    <t>048116</t>
  </si>
  <si>
    <t>Avon Local</t>
  </si>
  <si>
    <t>048124</t>
  </si>
  <si>
    <t>Avon Lake City</t>
  </si>
  <si>
    <t>048132</t>
  </si>
  <si>
    <t>Clearview Local</t>
  </si>
  <si>
    <t>048140</t>
  </si>
  <si>
    <t>Columbia Local</t>
  </si>
  <si>
    <t>048157</t>
  </si>
  <si>
    <t>Firelands Local</t>
  </si>
  <si>
    <t>048165</t>
  </si>
  <si>
    <t>Keystone Local</t>
  </si>
  <si>
    <t>048173</t>
  </si>
  <si>
    <t>Midview Local</t>
  </si>
  <si>
    <t>048207</t>
  </si>
  <si>
    <t>Anthony Wayne Local</t>
  </si>
  <si>
    <t>048215</t>
  </si>
  <si>
    <t>Ottawa Hills Local</t>
  </si>
  <si>
    <t>048223</t>
  </si>
  <si>
    <t>Springfield Local</t>
  </si>
  <si>
    <t>048231</t>
  </si>
  <si>
    <t>Washington Local</t>
  </si>
  <si>
    <t>048256</t>
  </si>
  <si>
    <t>Jefferson Local</t>
  </si>
  <si>
    <t>048264</t>
  </si>
  <si>
    <t>Jonathan Alder Local</t>
  </si>
  <si>
    <t>048272</t>
  </si>
  <si>
    <t>Madison-Plains Local</t>
  </si>
  <si>
    <t>048298</t>
  </si>
  <si>
    <t>Austintown Local Schools</t>
  </si>
  <si>
    <t>048306</t>
  </si>
  <si>
    <t>Boardman Local</t>
  </si>
  <si>
    <t>048314</t>
  </si>
  <si>
    <t>Canfield Local</t>
  </si>
  <si>
    <t>048322</t>
  </si>
  <si>
    <t>Jackson-Milton Local</t>
  </si>
  <si>
    <t>048330</t>
  </si>
  <si>
    <t>Lowellville Local</t>
  </si>
  <si>
    <t>048348</t>
  </si>
  <si>
    <t>Poland Local</t>
  </si>
  <si>
    <t>048355</t>
  </si>
  <si>
    <t>Sebring Local</t>
  </si>
  <si>
    <t>048363</t>
  </si>
  <si>
    <t>South Range Local</t>
  </si>
  <si>
    <t>048371</t>
  </si>
  <si>
    <t>048389</t>
  </si>
  <si>
    <t>West Branch Local</t>
  </si>
  <si>
    <t>048397</t>
  </si>
  <si>
    <t>048413</t>
  </si>
  <si>
    <t>Elgin Local</t>
  </si>
  <si>
    <t>048421</t>
  </si>
  <si>
    <t>Pleasant Local</t>
  </si>
  <si>
    <t>048439</t>
  </si>
  <si>
    <t>Ridgedale Local</t>
  </si>
  <si>
    <t>048447</t>
  </si>
  <si>
    <t>River Valley Local</t>
  </si>
  <si>
    <t>048462</t>
  </si>
  <si>
    <t>Black River Local</t>
  </si>
  <si>
    <t>048470</t>
  </si>
  <si>
    <t>048488</t>
  </si>
  <si>
    <t>Cloverleaf Local</t>
  </si>
  <si>
    <t>048496</t>
  </si>
  <si>
    <t>Highland Local</t>
  </si>
  <si>
    <t>048512</t>
  </si>
  <si>
    <t>Meigs</t>
  </si>
  <si>
    <t>048520</t>
  </si>
  <si>
    <t>Meigs Local</t>
  </si>
  <si>
    <t>048538</t>
  </si>
  <si>
    <t>048553</t>
  </si>
  <si>
    <t>Marion Local</t>
  </si>
  <si>
    <t>048579</t>
  </si>
  <si>
    <t>Parkway Local</t>
  </si>
  <si>
    <t>048587</t>
  </si>
  <si>
    <t>St Henry Consolidated Local</t>
  </si>
  <si>
    <t>048595</t>
  </si>
  <si>
    <t>Fort Recovery Local</t>
  </si>
  <si>
    <t>048611</t>
  </si>
  <si>
    <t>Bethel Local</t>
  </si>
  <si>
    <t>048629</t>
  </si>
  <si>
    <t>Miami East Local</t>
  </si>
  <si>
    <t>048637</t>
  </si>
  <si>
    <t>Newton Local</t>
  </si>
  <si>
    <t>048652</t>
  </si>
  <si>
    <t>Switzerland of Ohio Local</t>
  </si>
  <si>
    <t>Monroe</t>
  </si>
  <si>
    <t>048678</t>
  </si>
  <si>
    <t>Brookville Local</t>
  </si>
  <si>
    <t>048686</t>
  </si>
  <si>
    <t>Jefferson Township Local</t>
  </si>
  <si>
    <t>048694</t>
  </si>
  <si>
    <t>Trotwood-Madison City</t>
  </si>
  <si>
    <t>048702</t>
  </si>
  <si>
    <t>Mad River Local</t>
  </si>
  <si>
    <t>048710</t>
  </si>
  <si>
    <t>New Lebanon Local</t>
  </si>
  <si>
    <t>048728</t>
  </si>
  <si>
    <t>Northmont City</t>
  </si>
  <si>
    <t>048736</t>
  </si>
  <si>
    <t>048744</t>
  </si>
  <si>
    <t>Valley View Local</t>
  </si>
  <si>
    <t>048751</t>
  </si>
  <si>
    <t>Huber Heights City</t>
  </si>
  <si>
    <t>048777</t>
  </si>
  <si>
    <t>Morgan Local</t>
  </si>
  <si>
    <t>Morgan</t>
  </si>
  <si>
    <t>048793</t>
  </si>
  <si>
    <t>Cardington-Lincoln Local</t>
  </si>
  <si>
    <t>048801</t>
  </si>
  <si>
    <t>048819</t>
  </si>
  <si>
    <t>Northmor Local</t>
  </si>
  <si>
    <t>048835</t>
  </si>
  <si>
    <t>East Muskingum Local</t>
  </si>
  <si>
    <t>048843</t>
  </si>
  <si>
    <t>Franklin Local</t>
  </si>
  <si>
    <t>048850</t>
  </si>
  <si>
    <t>Maysville Local</t>
  </si>
  <si>
    <t>048876</t>
  </si>
  <si>
    <t>Tri-Valley Local</t>
  </si>
  <si>
    <t>048884</t>
  </si>
  <si>
    <t>West Muskingum Local</t>
  </si>
  <si>
    <t>048900</t>
  </si>
  <si>
    <t>Noble Local</t>
  </si>
  <si>
    <t>048926</t>
  </si>
  <si>
    <t>Benton Carroll Salem Local</t>
  </si>
  <si>
    <t>048934</t>
  </si>
  <si>
    <t>Danbury Local</t>
  </si>
  <si>
    <t>048942</t>
  </si>
  <si>
    <t>Genoa Area Local</t>
  </si>
  <si>
    <t>048975</t>
  </si>
  <si>
    <t>Put-In-Bay Local</t>
  </si>
  <si>
    <t>048991</t>
  </si>
  <si>
    <t>Antwerp Local</t>
  </si>
  <si>
    <t>049031</t>
  </si>
  <si>
    <t>Wayne Trace Local</t>
  </si>
  <si>
    <t>049056</t>
  </si>
  <si>
    <t>Northern Local</t>
  </si>
  <si>
    <t>049064</t>
  </si>
  <si>
    <t>049080</t>
  </si>
  <si>
    <t>Logan Elm Local</t>
  </si>
  <si>
    <t>049098</t>
  </si>
  <si>
    <t>Teays Valley Local</t>
  </si>
  <si>
    <t>049106</t>
  </si>
  <si>
    <t>Westfall Local</t>
  </si>
  <si>
    <t>049122</t>
  </si>
  <si>
    <t>Pike</t>
  </si>
  <si>
    <t>049130</t>
  </si>
  <si>
    <t>Scioto Valley Local</t>
  </si>
  <si>
    <t>049148</t>
  </si>
  <si>
    <t>Waverly City</t>
  </si>
  <si>
    <t>049155</t>
  </si>
  <si>
    <t>Western Local</t>
  </si>
  <si>
    <t>049171</t>
  </si>
  <si>
    <t>Aurora City</t>
  </si>
  <si>
    <t>049189</t>
  </si>
  <si>
    <t>Crestwood Local</t>
  </si>
  <si>
    <t>049197</t>
  </si>
  <si>
    <t>Field Local</t>
  </si>
  <si>
    <t>049205</t>
  </si>
  <si>
    <t>James A Garfield Local</t>
  </si>
  <si>
    <t>049213</t>
  </si>
  <si>
    <t>Rootstown Local</t>
  </si>
  <si>
    <t>049221</t>
  </si>
  <si>
    <t>Southeast Local</t>
  </si>
  <si>
    <t>049239</t>
  </si>
  <si>
    <t>Streetsboro City</t>
  </si>
  <si>
    <t>049247</t>
  </si>
  <si>
    <t>Waterloo Local</t>
  </si>
  <si>
    <t>049270</t>
  </si>
  <si>
    <t>National Trail Local</t>
  </si>
  <si>
    <t>049288</t>
  </si>
  <si>
    <t>Preble Shawnee Local</t>
  </si>
  <si>
    <t>049296</t>
  </si>
  <si>
    <t>Twin Valley Community Local</t>
  </si>
  <si>
    <t>049312</t>
  </si>
  <si>
    <t>Columbus Grove Local</t>
  </si>
  <si>
    <t>Putnam</t>
  </si>
  <si>
    <t>049320</t>
  </si>
  <si>
    <t>Continental Local</t>
  </si>
  <si>
    <t>049338</t>
  </si>
  <si>
    <t>Jennings Local</t>
  </si>
  <si>
    <t>049346</t>
  </si>
  <si>
    <t>Kalida Local</t>
  </si>
  <si>
    <t>049353</t>
  </si>
  <si>
    <t>Leipsic Local</t>
  </si>
  <si>
    <t>049361</t>
  </si>
  <si>
    <t>Miller City-New Cleveland Local School District</t>
  </si>
  <si>
    <t>049379</t>
  </si>
  <si>
    <t>Ottawa-Glandorf Local</t>
  </si>
  <si>
    <t>049387</t>
  </si>
  <si>
    <t>Ottoville Local</t>
  </si>
  <si>
    <t>049395</t>
  </si>
  <si>
    <t>Pandora-Gilboa Local</t>
  </si>
  <si>
    <t>049411</t>
  </si>
  <si>
    <t>Clear Fork Valley Local</t>
  </si>
  <si>
    <t>049429</t>
  </si>
  <si>
    <t>049437</t>
  </si>
  <si>
    <t>Lexington Local</t>
  </si>
  <si>
    <t>049445</t>
  </si>
  <si>
    <t>Lucas Local</t>
  </si>
  <si>
    <t>049452</t>
  </si>
  <si>
    <t>049460</t>
  </si>
  <si>
    <t>Plymouth-Shiloh Local</t>
  </si>
  <si>
    <t>049478</t>
  </si>
  <si>
    <t>Ontario Local</t>
  </si>
  <si>
    <t>049494</t>
  </si>
  <si>
    <t>Adena Local</t>
  </si>
  <si>
    <t>049502</t>
  </si>
  <si>
    <t>Huntington Local</t>
  </si>
  <si>
    <t>049510</t>
  </si>
  <si>
    <t>Paint Valley Local</t>
  </si>
  <si>
    <t>049528</t>
  </si>
  <si>
    <t>049536</t>
  </si>
  <si>
    <t>Union-Scioto Local</t>
  </si>
  <si>
    <t>049544</t>
  </si>
  <si>
    <t>Zane Trace Local</t>
  </si>
  <si>
    <t>049569</t>
  </si>
  <si>
    <t>049577</t>
  </si>
  <si>
    <t>Woodmore Local</t>
  </si>
  <si>
    <t>049593</t>
  </si>
  <si>
    <t>Bloom-Vernon Local</t>
  </si>
  <si>
    <t>049601</t>
  </si>
  <si>
    <t>Clay Local</t>
  </si>
  <si>
    <t>049619</t>
  </si>
  <si>
    <t>Green Local</t>
  </si>
  <si>
    <t>049627</t>
  </si>
  <si>
    <t>Minford Local</t>
  </si>
  <si>
    <t>049635</t>
  </si>
  <si>
    <t>049643</t>
  </si>
  <si>
    <t>Valley Local</t>
  </si>
  <si>
    <t>049650</t>
  </si>
  <si>
    <t>Washington-Nile Local</t>
  </si>
  <si>
    <t>049668</t>
  </si>
  <si>
    <t>Wheelersburg Local</t>
  </si>
  <si>
    <t>049684</t>
  </si>
  <si>
    <t>Seneca East Local</t>
  </si>
  <si>
    <t>049700</t>
  </si>
  <si>
    <t>Hopewell-Loudon Local</t>
  </si>
  <si>
    <t>049718</t>
  </si>
  <si>
    <t>New Riegel Local</t>
  </si>
  <si>
    <t>049726</t>
  </si>
  <si>
    <t>Old Fort Local</t>
  </si>
  <si>
    <t>049759</t>
  </si>
  <si>
    <t>Anna Local</t>
  </si>
  <si>
    <t>049767</t>
  </si>
  <si>
    <t>Botkins Local</t>
  </si>
  <si>
    <t>049775</t>
  </si>
  <si>
    <t>Fairlawn Local</t>
  </si>
  <si>
    <t>049783</t>
  </si>
  <si>
    <t>Fort Loramie Local</t>
  </si>
  <si>
    <t>049791</t>
  </si>
  <si>
    <t>Hardin-Houston Local</t>
  </si>
  <si>
    <t>049817</t>
  </si>
  <si>
    <t>Russia Local</t>
  </si>
  <si>
    <t>049833</t>
  </si>
  <si>
    <t>Canton Local</t>
  </si>
  <si>
    <t>049841</t>
  </si>
  <si>
    <t>Fairless Local</t>
  </si>
  <si>
    <t>049858</t>
  </si>
  <si>
    <t>Jackson Local</t>
  </si>
  <si>
    <t>049866</t>
  </si>
  <si>
    <t>Lake Local</t>
  </si>
  <si>
    <t>049874</t>
  </si>
  <si>
    <t>Louisville City</t>
  </si>
  <si>
    <t>049882</t>
  </si>
  <si>
    <t>Marlington Local</t>
  </si>
  <si>
    <t>049890</t>
  </si>
  <si>
    <t>Minerva Local</t>
  </si>
  <si>
    <t>049908</t>
  </si>
  <si>
    <t>049916</t>
  </si>
  <si>
    <t>Osnaburg Local</t>
  </si>
  <si>
    <t>049924</t>
  </si>
  <si>
    <t>049932</t>
  </si>
  <si>
    <t>Plain Local</t>
  </si>
  <si>
    <t>049940</t>
  </si>
  <si>
    <t>Sandy Valley Local</t>
  </si>
  <si>
    <t>049957</t>
  </si>
  <si>
    <t>Tuslaw Local</t>
  </si>
  <si>
    <t>049973</t>
  </si>
  <si>
    <t>Woodridge Local</t>
  </si>
  <si>
    <t>049981</t>
  </si>
  <si>
    <t>Copley-Fairlawn City</t>
  </si>
  <si>
    <t>049999</t>
  </si>
  <si>
    <t>Coventry Local</t>
  </si>
  <si>
    <t>050005</t>
  </si>
  <si>
    <t>050013</t>
  </si>
  <si>
    <t>050021</t>
  </si>
  <si>
    <t>Hudson City</t>
  </si>
  <si>
    <t>050039</t>
  </si>
  <si>
    <t>Mogadore Local</t>
  </si>
  <si>
    <t>050047</t>
  </si>
  <si>
    <t>Nordonia Hills City</t>
  </si>
  <si>
    <t>050054</t>
  </si>
  <si>
    <t>Revere Local</t>
  </si>
  <si>
    <t>050062</t>
  </si>
  <si>
    <t>050070</t>
  </si>
  <si>
    <t>Twinsburg City</t>
  </si>
  <si>
    <t>050096</t>
  </si>
  <si>
    <t>Bloomfield-Mespo Local</t>
  </si>
  <si>
    <t>050112</t>
  </si>
  <si>
    <t>Bristol Local</t>
  </si>
  <si>
    <t>050120</t>
  </si>
  <si>
    <t>Brookfield Local</t>
  </si>
  <si>
    <t>050138</t>
  </si>
  <si>
    <t>Champion Local</t>
  </si>
  <si>
    <t>050153</t>
  </si>
  <si>
    <t>Mathews Local</t>
  </si>
  <si>
    <t>050161</t>
  </si>
  <si>
    <t>Howland Local</t>
  </si>
  <si>
    <t>050179</t>
  </si>
  <si>
    <t>Joseph Badger Local</t>
  </si>
  <si>
    <t>050187</t>
  </si>
  <si>
    <t>Lakeview Local</t>
  </si>
  <si>
    <t>050195</t>
  </si>
  <si>
    <t>Liberty Local</t>
  </si>
  <si>
    <t>050203</t>
  </si>
  <si>
    <t>Lordstown Local</t>
  </si>
  <si>
    <t>050211</t>
  </si>
  <si>
    <t>Maplewood Local</t>
  </si>
  <si>
    <t>050229</t>
  </si>
  <si>
    <t>McDonald Local</t>
  </si>
  <si>
    <t>050237</t>
  </si>
  <si>
    <t>Southington Local</t>
  </si>
  <si>
    <t>050245</t>
  </si>
  <si>
    <t>LaBrae Local</t>
  </si>
  <si>
    <t>050252</t>
  </si>
  <si>
    <t>Weathersfield Local</t>
  </si>
  <si>
    <t>050278</t>
  </si>
  <si>
    <t>Garaway Local</t>
  </si>
  <si>
    <t>050286</t>
  </si>
  <si>
    <t>Indian Valley Local Schools</t>
  </si>
  <si>
    <t>050294</t>
  </si>
  <si>
    <t>Strasburg-Franklin Local</t>
  </si>
  <si>
    <t>050302</t>
  </si>
  <si>
    <t>Tuscarawas Valley Local</t>
  </si>
  <si>
    <t>050328</t>
  </si>
  <si>
    <t>Fairbanks Local</t>
  </si>
  <si>
    <t>050336</t>
  </si>
  <si>
    <t>North Union Local</t>
  </si>
  <si>
    <t>050351</t>
  </si>
  <si>
    <t>050369</t>
  </si>
  <si>
    <t>Lincolnview Local</t>
  </si>
  <si>
    <t>050393</t>
  </si>
  <si>
    <t>Vinton County Local</t>
  </si>
  <si>
    <t>Vinton</t>
  </si>
  <si>
    <t>050419</t>
  </si>
  <si>
    <t>Carlisle Local</t>
  </si>
  <si>
    <t>050427</t>
  </si>
  <si>
    <t>Springboro Community City</t>
  </si>
  <si>
    <t>050435</t>
  </si>
  <si>
    <t>Kings Local</t>
  </si>
  <si>
    <t>050443</t>
  </si>
  <si>
    <t>Little Miami Local</t>
  </si>
  <si>
    <t>050450</t>
  </si>
  <si>
    <t>Mason City School District</t>
  </si>
  <si>
    <t>050468</t>
  </si>
  <si>
    <t>Wayne Local</t>
  </si>
  <si>
    <t>050484</t>
  </si>
  <si>
    <t>Fort Frye Local</t>
  </si>
  <si>
    <t>050492</t>
  </si>
  <si>
    <t>Frontier Local</t>
  </si>
  <si>
    <t>050500</t>
  </si>
  <si>
    <t>Warren Local</t>
  </si>
  <si>
    <t>050518</t>
  </si>
  <si>
    <t>Wolf Creek Local</t>
  </si>
  <si>
    <t>050534</t>
  </si>
  <si>
    <t>Chippewa Local</t>
  </si>
  <si>
    <t>050542</t>
  </si>
  <si>
    <t>Dalton Local</t>
  </si>
  <si>
    <t>050559</t>
  </si>
  <si>
    <t>050567</t>
  </si>
  <si>
    <t>Norwayne Local</t>
  </si>
  <si>
    <t>050575</t>
  </si>
  <si>
    <t>050583</t>
  </si>
  <si>
    <t>050591</t>
  </si>
  <si>
    <t>Triway Local</t>
  </si>
  <si>
    <t>050617</t>
  </si>
  <si>
    <t>Edgerton Local</t>
  </si>
  <si>
    <t>050625</t>
  </si>
  <si>
    <t>Edon Northwest Local</t>
  </si>
  <si>
    <t>050633</t>
  </si>
  <si>
    <t>Millcreek-West Unity Local</t>
  </si>
  <si>
    <t>050641</t>
  </si>
  <si>
    <t>North Central Local</t>
  </si>
  <si>
    <t>050658</t>
  </si>
  <si>
    <t>Stryker Local</t>
  </si>
  <si>
    <t>050674</t>
  </si>
  <si>
    <t>Eastwood Local</t>
  </si>
  <si>
    <t>050682</t>
  </si>
  <si>
    <t>Elmwood Local</t>
  </si>
  <si>
    <t>050690</t>
  </si>
  <si>
    <t>050708</t>
  </si>
  <si>
    <t>North Baltimore Local</t>
  </si>
  <si>
    <t>050716</t>
  </si>
  <si>
    <t>Northwood Local Schools</t>
  </si>
  <si>
    <t>050724</t>
  </si>
  <si>
    <t>Otsego Local</t>
  </si>
  <si>
    <t>050740</t>
  </si>
  <si>
    <t>Mohawk Local</t>
  </si>
  <si>
    <t>050773</t>
  </si>
  <si>
    <t>Apollo</t>
  </si>
  <si>
    <t>050799</t>
  </si>
  <si>
    <t>Southern Hills</t>
  </si>
  <si>
    <t>050815</t>
  </si>
  <si>
    <t>Ashtabula County Technical and Career Center</t>
  </si>
  <si>
    <t>050856</t>
  </si>
  <si>
    <t>Belmont-Harrison</t>
  </si>
  <si>
    <t>050880</t>
  </si>
  <si>
    <t>Butler Technology &amp; Career Development Schools</t>
  </si>
  <si>
    <t>050906</t>
  </si>
  <si>
    <t>Columbiana County</t>
  </si>
  <si>
    <t>050922</t>
  </si>
  <si>
    <t>Cuyahoga Valley Career Center</t>
  </si>
  <si>
    <t>050948</t>
  </si>
  <si>
    <t>Polaris</t>
  </si>
  <si>
    <t>050963</t>
  </si>
  <si>
    <t>Four County Career Center</t>
  </si>
  <si>
    <t>050989</t>
  </si>
  <si>
    <t>Delaware Area Career Center</t>
  </si>
  <si>
    <t>051003</t>
  </si>
  <si>
    <t>Eastland-Fairfield Career/Tech</t>
  </si>
  <si>
    <t>051029</t>
  </si>
  <si>
    <t>EHOVE Career Center</t>
  </si>
  <si>
    <t>051045</t>
  </si>
  <si>
    <t>Greene County Vocational School District</t>
  </si>
  <si>
    <t>051060</t>
  </si>
  <si>
    <t>Great Oaks Career Campuses</t>
  </si>
  <si>
    <t>051128</t>
  </si>
  <si>
    <t>Jefferson County</t>
  </si>
  <si>
    <t>051144</t>
  </si>
  <si>
    <t>Knox County JVSD</t>
  </si>
  <si>
    <t>051169</t>
  </si>
  <si>
    <t>Auburn</t>
  </si>
  <si>
    <t>051185</t>
  </si>
  <si>
    <t>Lawrence County</t>
  </si>
  <si>
    <t>051201</t>
  </si>
  <si>
    <t>Career and Technology Educational Centers</t>
  </si>
  <si>
    <t>051227</t>
  </si>
  <si>
    <t>Lorain County JVS</t>
  </si>
  <si>
    <t>051243</t>
  </si>
  <si>
    <t>Mahoning Co Career &amp; Tech Ctr</t>
  </si>
  <si>
    <t>051284</t>
  </si>
  <si>
    <t>Miami Valley Career Tech</t>
  </si>
  <si>
    <t>051300</t>
  </si>
  <si>
    <t>Mid-East Career and Technology Centers</t>
  </si>
  <si>
    <t>051334</t>
  </si>
  <si>
    <t>Ohio Hi-Point Career Center</t>
  </si>
  <si>
    <t>051359</t>
  </si>
  <si>
    <t>Penta Career Center - District</t>
  </si>
  <si>
    <t>051375</t>
  </si>
  <si>
    <t>Pike County Area</t>
  </si>
  <si>
    <t>051391</t>
  </si>
  <si>
    <t>Maplewood Career Center</t>
  </si>
  <si>
    <t>051417</t>
  </si>
  <si>
    <t>Pioneer Career &amp; Technology</t>
  </si>
  <si>
    <t>051433</t>
  </si>
  <si>
    <t>Pickaway-Ross County JVSD</t>
  </si>
  <si>
    <t>051458</t>
  </si>
  <si>
    <t>Vanguard-Sentinel Career &amp; Technology Centers</t>
  </si>
  <si>
    <t>051474</t>
  </si>
  <si>
    <t>Warren County Vocational School</t>
  </si>
  <si>
    <t>051490</t>
  </si>
  <si>
    <t>Scioto County Career Technical Center</t>
  </si>
  <si>
    <t>051532</t>
  </si>
  <si>
    <t>Springfield-Clark County</t>
  </si>
  <si>
    <t>051607</t>
  </si>
  <si>
    <t>Tri-County Career Center</t>
  </si>
  <si>
    <t>051631</t>
  </si>
  <si>
    <t>Trumbull Career &amp; Tech Ctr</t>
  </si>
  <si>
    <t>051656</t>
  </si>
  <si>
    <t>Buckeye</t>
  </si>
  <si>
    <t>051672</t>
  </si>
  <si>
    <t>Vantage Career Center</t>
  </si>
  <si>
    <t>051698</t>
  </si>
  <si>
    <t>Washington County Career Center</t>
  </si>
  <si>
    <t>051714</t>
  </si>
  <si>
    <t>Wayne County JVSD</t>
  </si>
  <si>
    <t>061903</t>
  </si>
  <si>
    <t>Adams County/Ohio Valley Local</t>
  </si>
  <si>
    <t>062026</t>
  </si>
  <si>
    <t>Stark County Area</t>
  </si>
  <si>
    <t>062042</t>
  </si>
  <si>
    <t>Ashland County-West Holmes</t>
  </si>
  <si>
    <t>062067</t>
  </si>
  <si>
    <t>Gallia-Jackson-Vinton</t>
  </si>
  <si>
    <t>062109</t>
  </si>
  <si>
    <t>Medina County Joint Vocational School District</t>
  </si>
  <si>
    <t>062125</t>
  </si>
  <si>
    <t>Upper Valley Career Center</t>
  </si>
  <si>
    <t>062802</t>
  </si>
  <si>
    <t>U S Grant</t>
  </si>
  <si>
    <t>063495</t>
  </si>
  <si>
    <t>Portage Lakes</t>
  </si>
  <si>
    <t>063511</t>
  </si>
  <si>
    <t>Tolles Career &amp; Technical Center</t>
  </si>
  <si>
    <t>064964</t>
  </si>
  <si>
    <t>College Corner Local</t>
  </si>
  <si>
    <t>065227</t>
  </si>
  <si>
    <t>Coshocton County</t>
  </si>
  <si>
    <t>065268</t>
  </si>
  <si>
    <t>Tri-Rivers</t>
  </si>
  <si>
    <t>065680</t>
  </si>
  <si>
    <t>Gallia County Local</t>
  </si>
  <si>
    <t>069682</t>
  </si>
  <si>
    <t>East Guernsey Local</t>
  </si>
  <si>
    <t>091397</t>
  </si>
  <si>
    <t>Tri-County North Local</t>
  </si>
  <si>
    <t>139303</t>
  </si>
  <si>
    <t>Monroe Local School District</t>
  </si>
  <si>
    <t>2013 Total Expenditures (5.050)</t>
  </si>
  <si>
    <t>2013 Ending Cash Balance (Line 7.020)</t>
  </si>
  <si>
    <t>2013% of Budget</t>
  </si>
  <si>
    <t>2014 Total Expenditures (5.050)</t>
  </si>
  <si>
    <t>2014 Ending Cash Balance (Line 7.020)</t>
  </si>
  <si>
    <t>2014% of Budget</t>
  </si>
  <si>
    <t>2015 Total Expenditures (5.050)</t>
  </si>
  <si>
    <t>2015 Ending Cash Balance (Line 7.020)</t>
  </si>
  <si>
    <t>2015% of Budget</t>
  </si>
  <si>
    <t>2016 Total Expenditures (5.050)</t>
  </si>
  <si>
    <t>2016 Ending Cash Balance (Line 7.020)</t>
  </si>
  <si>
    <t>2016% of Budget</t>
  </si>
  <si>
    <t>Typology</t>
  </si>
  <si>
    <t>Description</t>
  </si>
  <si>
    <t>Count</t>
  </si>
  <si>
    <t>Avg</t>
  </si>
  <si>
    <t>County Averages</t>
  </si>
  <si>
    <t>County Percent Average</t>
  </si>
  <si>
    <t>Percentage Range</t>
  </si>
  <si>
    <t>IRN</t>
  </si>
  <si>
    <t>District</t>
  </si>
  <si>
    <t>County</t>
  </si>
  <si>
    <t>Overall</t>
  </si>
  <si>
    <t>043901</t>
  </si>
  <si>
    <t>049809</t>
  </si>
  <si>
    <t>East Cleveland City School District</t>
  </si>
  <si>
    <t>Grandview Heights City</t>
  </si>
  <si>
    <t>Kettering City</t>
  </si>
  <si>
    <t>Austintown Local</t>
  </si>
  <si>
    <t>Miller City-New Cleveland Local</t>
  </si>
  <si>
    <t>Jackson Center Local</t>
  </si>
  <si>
    <t>Edon-Northwest Local</t>
  </si>
  <si>
    <t>Great Oaks Inst Of Technology</t>
  </si>
  <si>
    <t>Rural - High Poverty/Small Population</t>
  </si>
  <si>
    <t>Small Town - Low Poverty/Small Population</t>
  </si>
  <si>
    <t>Small Town - High Poverty/Avg. Population</t>
  </si>
  <si>
    <t>Suburban - Low Poverty/Avg. Population</t>
  </si>
  <si>
    <t>Suburban - Low Poverty/Large Population</t>
  </si>
  <si>
    <t>Urban - High Poverty/Avg. Population</t>
  </si>
  <si>
    <t>Urban - High Poverty/Very Large Population</t>
  </si>
  <si>
    <t>5-Year Average</t>
  </si>
  <si>
    <t>-</t>
  </si>
  <si>
    <t>FY13 Expenditures</t>
  </si>
  <si>
    <t>FY13 Ending Cash</t>
  </si>
  <si>
    <t>FY14 Expenditures</t>
  </si>
  <si>
    <t>FY15 Expenditures</t>
  </si>
  <si>
    <t>FY14 Ending Cash</t>
  </si>
  <si>
    <t>FY15 Ending Cash</t>
  </si>
  <si>
    <t>FY13 Cash as a % of Expenses</t>
  </si>
  <si>
    <t>FY14 Cash as a % of Expenses</t>
  </si>
  <si>
    <t>FY15 Cash as a % of Expenses</t>
  </si>
  <si>
    <t>Statewide Totals for JVSD</t>
  </si>
  <si>
    <t>Statewide Total for Traditional School Districts</t>
  </si>
  <si>
    <t>East Cleveland</t>
  </si>
  <si>
    <t>North Bass</t>
  </si>
  <si>
    <t>Jackson Center</t>
  </si>
  <si>
    <t>2011 Total Expenditures (5.050)</t>
  </si>
  <si>
    <t>2011 Ending Cash Balance (Line 7.020)</t>
  </si>
  <si>
    <t>2011% of Budget</t>
  </si>
  <si>
    <t>2012 Total Expenditures (5.050)</t>
  </si>
  <si>
    <t>2012 Ending Cash Balance (Line 7.020)</t>
  </si>
  <si>
    <t>2012% of Budget</t>
  </si>
  <si>
    <t>School District</t>
  </si>
  <si>
    <t>FY16 Expenditures</t>
  </si>
  <si>
    <t>FY16 Ending Cash</t>
  </si>
  <si>
    <t>FY16 Cash as a % of Expenses</t>
  </si>
  <si>
    <t>Rural - Avg. Poverty/Very Small Population</t>
  </si>
  <si>
    <t>2017 Total Expenditures (5.050)</t>
  </si>
  <si>
    <t>2017 Ending Cash Balance (Line 7.020)</t>
  </si>
  <si>
    <t>2017 % of Budget</t>
  </si>
  <si>
    <t>FY17</t>
  </si>
  <si>
    <t>FY17 Expenditures</t>
  </si>
  <si>
    <t>FY17 Ending Cash</t>
  </si>
  <si>
    <t>FY17 Cash as a % of Expenses</t>
  </si>
  <si>
    <t xml:space="preserve">Manchester Local </t>
  </si>
  <si>
    <t>FY18 Expenditure</t>
  </si>
  <si>
    <t>FY18 Ending Cash</t>
  </si>
  <si>
    <t>FY18 Cash as % of Expenses</t>
  </si>
  <si>
    <t>FY18 Expenditures</t>
  </si>
  <si>
    <t>FY18 Cash as a % of Expenses</t>
  </si>
  <si>
    <t>FY18</t>
  </si>
  <si>
    <t>2018 Total Expenditures (5.050)</t>
  </si>
  <si>
    <t>2018 Ending Cash Balance (Line 7.020)</t>
  </si>
  <si>
    <t>2018 % of Budget</t>
  </si>
  <si>
    <t>2019 Total Expenditures (5.050)</t>
  </si>
  <si>
    <t>2019 Ending Cash Balance (Line 7.020)</t>
  </si>
  <si>
    <t>2019 % of Budget</t>
  </si>
  <si>
    <t>FY19 Expenditure</t>
  </si>
  <si>
    <t>FY19 Ending Cash</t>
  </si>
  <si>
    <t>FY19 Cash as % of Expenses</t>
  </si>
  <si>
    <t>FY19 Expenditures</t>
  </si>
  <si>
    <t>FY19 Cash as a % of Expenses</t>
  </si>
  <si>
    <t>FY19</t>
  </si>
  <si>
    <t>FY20 Expenditure</t>
  </si>
  <si>
    <t>FY20 Cash as % of Expense</t>
  </si>
  <si>
    <t>2020 Total Expenditures (5.050)</t>
  </si>
  <si>
    <t>20120 Ending Cash Balance (Line 7.020)</t>
  </si>
  <si>
    <t>2020 % of Budget</t>
  </si>
  <si>
    <t>FY20 Ending Cash</t>
  </si>
  <si>
    <t>FY20 Cash as a % of Expense</t>
  </si>
  <si>
    <t>FY20</t>
  </si>
  <si>
    <t>1</t>
  </si>
  <si>
    <t>8</t>
  </si>
  <si>
    <t>7</t>
  </si>
  <si>
    <t>4</t>
  </si>
  <si>
    <t>5</t>
  </si>
  <si>
    <t>6</t>
  </si>
  <si>
    <t>3</t>
  </si>
  <si>
    <t>2</t>
  </si>
  <si>
    <t xml:space="preserve">County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</si>
</sst>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$&quot;#,##0"/>
    <numFmt numFmtId="167" formatCode="&quot;$&quot;#,##0.0"/>
    <numFmt numFmtId="168" formatCode="000000"/>
    <numFmt numFmtId="169" formatCode="&quot;$&quot;#,##0.00"/>
    <numFmt numFmtId="170" formatCode="0.00000000"/>
  </numFmts>
  <fonts count="8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b/>
      <u/>
      <sz val="10"/>
      <name val="MS Sans Serif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8">
    <xf numFmtId="0" fontId="0" fillId="0" borderId="0" xfId="0"/>
    <xf numFmtId="10" fontId="0" fillId="0" borderId="0" xfId="0" applyNumberFormat="1"/>
    <xf numFmtId="0" fontId="4" fillId="0" borderId="0" xfId="0" applyFont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Border="1"/>
    <xf numFmtId="0" fontId="0" fillId="0" borderId="2" xfId="0" applyFill="1" applyBorder="1"/>
    <xf numFmtId="10" fontId="0" fillId="0" borderId="0" xfId="5" applyNumberFormat="1" applyFont="1"/>
    <xf numFmtId="167" fontId="0" fillId="0" borderId="4" xfId="0" applyNumberFormat="1" applyFill="1" applyBorder="1"/>
    <xf numFmtId="164" fontId="0" fillId="0" borderId="4" xfId="0" applyNumberFormat="1" applyFill="1" applyBorder="1"/>
    <xf numFmtId="166" fontId="0" fillId="0" borderId="4" xfId="0" applyNumberFormat="1" applyFill="1" applyBorder="1" applyAlignment="1">
      <alignment horizontal="right"/>
    </xf>
    <xf numFmtId="10" fontId="0" fillId="0" borderId="4" xfId="0" applyNumberFormat="1" applyFill="1" applyBorder="1" applyAlignment="1">
      <alignment horizontal="right"/>
    </xf>
    <xf numFmtId="166" fontId="4" fillId="0" borderId="0" xfId="3" applyNumberFormat="1" applyFont="1" applyFill="1" applyBorder="1" applyAlignment="1">
      <alignment horizontal="right"/>
    </xf>
    <xf numFmtId="10" fontId="4" fillId="0" borderId="0" xfId="4" applyNumberFormat="1" applyFill="1" applyBorder="1" applyAlignment="1">
      <alignment horizontal="right"/>
    </xf>
    <xf numFmtId="166" fontId="4" fillId="0" borderId="4" xfId="0" applyNumberFormat="1" applyFont="1" applyFill="1" applyBorder="1" applyAlignment="1">
      <alignment horizontal="right"/>
    </xf>
    <xf numFmtId="10" fontId="4" fillId="0" borderId="4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 applyBorder="1"/>
    <xf numFmtId="1" fontId="6" fillId="0" borderId="0" xfId="3" applyNumberFormat="1" applyFont="1" applyFill="1" applyBorder="1" applyAlignment="1">
      <alignment horizontal="center"/>
    </xf>
    <xf numFmtId="165" fontId="6" fillId="0" borderId="0" xfId="2" applyNumberFormat="1" applyFont="1"/>
    <xf numFmtId="10" fontId="6" fillId="0" borderId="0" xfId="5" applyNumberFormat="1" applyFont="1"/>
    <xf numFmtId="164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166" fontId="6" fillId="0" borderId="10" xfId="3" applyNumberFormat="1" applyFont="1" applyFill="1" applyBorder="1" applyAlignment="1">
      <alignment horizontal="right"/>
    </xf>
    <xf numFmtId="0" fontId="6" fillId="0" borderId="10" xfId="0" applyFont="1" applyFill="1" applyBorder="1"/>
    <xf numFmtId="165" fontId="6" fillId="0" borderId="10" xfId="2" applyNumberFormat="1" applyFont="1" applyBorder="1"/>
    <xf numFmtId="10" fontId="6" fillId="0" borderId="10" xfId="5" applyNumberFormat="1" applyFont="1" applyBorder="1"/>
    <xf numFmtId="165" fontId="5" fillId="0" borderId="10" xfId="0" applyNumberFormat="1" applyFont="1" applyFill="1" applyBorder="1" applyAlignment="1"/>
    <xf numFmtId="10" fontId="5" fillId="0" borderId="10" xfId="0" applyNumberFormat="1" applyFont="1" applyFill="1" applyBorder="1" applyAlignment="1"/>
    <xf numFmtId="166" fontId="5" fillId="0" borderId="10" xfId="3" applyNumberFormat="1" applyFont="1" applyFill="1" applyBorder="1" applyAlignment="1">
      <alignment horizontal="right"/>
    </xf>
    <xf numFmtId="165" fontId="6" fillId="0" borderId="10" xfId="2" applyNumberFormat="1" applyFont="1" applyFill="1" applyBorder="1" applyAlignment="1">
      <alignment horizontal="center"/>
    </xf>
    <xf numFmtId="1" fontId="6" fillId="0" borderId="10" xfId="3" applyNumberFormat="1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right"/>
    </xf>
    <xf numFmtId="165" fontId="6" fillId="0" borderId="0" xfId="2" applyNumberFormat="1" applyFont="1" applyBorder="1"/>
    <xf numFmtId="10" fontId="6" fillId="0" borderId="0" xfId="5" applyNumberFormat="1" applyFont="1" applyBorder="1"/>
    <xf numFmtId="164" fontId="6" fillId="0" borderId="0" xfId="5" applyNumberFormat="1" applyFont="1"/>
    <xf numFmtId="0" fontId="6" fillId="0" borderId="0" xfId="0" applyFont="1" applyFill="1"/>
    <xf numFmtId="10" fontId="6" fillId="0" borderId="10" xfId="5" applyNumberFormat="1" applyFont="1" applyFill="1" applyBorder="1" applyAlignment="1">
      <alignment horizontal="center"/>
    </xf>
    <xf numFmtId="10" fontId="6" fillId="0" borderId="0" xfId="5" applyNumberFormat="1" applyFont="1" applyFill="1" applyBorder="1" applyAlignment="1">
      <alignment horizontal="center"/>
    </xf>
    <xf numFmtId="10" fontId="5" fillId="0" borderId="10" xfId="5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0" fontId="6" fillId="0" borderId="0" xfId="5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7" applyFont="1" applyFill="1" applyAlignment="1">
      <alignment horizontal="center"/>
    </xf>
    <xf numFmtId="166" fontId="6" fillId="0" borderId="0" xfId="5" applyNumberFormat="1" applyFont="1" applyFill="1" applyAlignment="1">
      <alignment horizontal="center"/>
    </xf>
    <xf numFmtId="164" fontId="6" fillId="0" borderId="0" xfId="5" applyNumberFormat="1" applyFont="1" applyFill="1" applyAlignment="1">
      <alignment horizontal="center"/>
    </xf>
    <xf numFmtId="43" fontId="6" fillId="0" borderId="0" xfId="5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5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wrapText="1"/>
    </xf>
    <xf numFmtId="165" fontId="3" fillId="0" borderId="1" xfId="2" applyNumberFormat="1" applyFont="1" applyFill="1" applyBorder="1" applyAlignment="1">
      <alignment wrapText="1"/>
    </xf>
    <xf numFmtId="0" fontId="0" fillId="0" borderId="0" xfId="0" applyFill="1"/>
    <xf numFmtId="0" fontId="0" fillId="0" borderId="0" xfId="0" quotePrefix="1" applyNumberFormat="1" applyFill="1"/>
    <xf numFmtId="166" fontId="0" fillId="0" borderId="5" xfId="0" applyNumberFormat="1" applyFill="1" applyBorder="1" applyAlignment="1">
      <alignment horizontal="right"/>
    </xf>
    <xf numFmtId="10" fontId="0" fillId="0" borderId="5" xfId="0" applyNumberFormat="1" applyFill="1" applyBorder="1" applyAlignment="1">
      <alignment horizontal="right"/>
    </xf>
    <xf numFmtId="165" fontId="2" fillId="0" borderId="7" xfId="2" applyNumberFormat="1" applyFont="1" applyFill="1" applyBorder="1"/>
    <xf numFmtId="165" fontId="2" fillId="0" borderId="9" xfId="2" applyNumberFormat="1" applyFont="1" applyFill="1" applyBorder="1"/>
    <xf numFmtId="10" fontId="0" fillId="0" borderId="0" xfId="0" applyNumberFormat="1" applyFill="1"/>
    <xf numFmtId="164" fontId="0" fillId="0" borderId="0" xfId="0" applyNumberFormat="1" applyFill="1"/>
    <xf numFmtId="166" fontId="0" fillId="0" borderId="0" xfId="0" applyNumberFormat="1" applyFill="1"/>
    <xf numFmtId="164" fontId="0" fillId="0" borderId="0" xfId="5" applyNumberFormat="1" applyFont="1" applyFill="1"/>
    <xf numFmtId="165" fontId="2" fillId="0" borderId="8" xfId="2" applyNumberFormat="1" applyFont="1" applyFill="1" applyBorder="1"/>
    <xf numFmtId="165" fontId="0" fillId="0" borderId="0" xfId="2" applyNumberFormat="1" applyFont="1" applyFill="1"/>
    <xf numFmtId="165" fontId="0" fillId="0" borderId="7" xfId="2" applyNumberFormat="1" applyFont="1" applyFill="1" applyBorder="1"/>
    <xf numFmtId="165" fontId="0" fillId="0" borderId="9" xfId="2" applyNumberFormat="1" applyFont="1" applyFill="1" applyBorder="1"/>
    <xf numFmtId="165" fontId="2" fillId="0" borderId="0" xfId="2" applyNumberFormat="1" applyFont="1" applyFill="1"/>
    <xf numFmtId="166" fontId="4" fillId="0" borderId="4" xfId="4" applyNumberFormat="1" applyFill="1" applyBorder="1"/>
    <xf numFmtId="164" fontId="4" fillId="0" borderId="4" xfId="4" applyNumberFormat="1" applyFill="1" applyBorder="1"/>
    <xf numFmtId="166" fontId="0" fillId="0" borderId="0" xfId="0" applyNumberFormat="1" applyFill="1" applyBorder="1"/>
    <xf numFmtId="168" fontId="0" fillId="0" borderId="0" xfId="0" quotePrefix="1" applyNumberFormat="1" applyFill="1" applyAlignment="1">
      <alignment horizontal="left"/>
    </xf>
    <xf numFmtId="166" fontId="0" fillId="0" borderId="6" xfId="0" applyNumberFormat="1" applyFill="1" applyBorder="1" applyAlignment="1">
      <alignment horizontal="right"/>
    </xf>
    <xf numFmtId="10" fontId="0" fillId="0" borderId="6" xfId="0" applyNumberFormat="1" applyFill="1" applyBorder="1" applyAlignment="1">
      <alignment horizontal="right"/>
    </xf>
    <xf numFmtId="44" fontId="5" fillId="0" borderId="10" xfId="2" applyFont="1" applyFill="1" applyBorder="1" applyAlignment="1">
      <alignment horizontal="center" wrapText="1"/>
    </xf>
    <xf numFmtId="44" fontId="6" fillId="0" borderId="10" xfId="2" applyFont="1" applyFill="1" applyBorder="1" applyAlignment="1">
      <alignment horizontal="right"/>
    </xf>
    <xf numFmtId="44" fontId="6" fillId="0" borderId="0" xfId="2" applyFont="1" applyFill="1" applyAlignment="1">
      <alignment horizontal="center"/>
    </xf>
    <xf numFmtId="44" fontId="5" fillId="0" borderId="10" xfId="2" applyFont="1" applyFill="1" applyBorder="1" applyAlignment="1">
      <alignment horizontal="right"/>
    </xf>
    <xf numFmtId="44" fontId="6" fillId="0" borderId="0" xfId="2" applyFont="1"/>
    <xf numFmtId="164" fontId="5" fillId="0" borderId="10" xfId="0" applyNumberFormat="1" applyFont="1" applyFill="1" applyBorder="1" applyAlignment="1">
      <alignment horizontal="right"/>
    </xf>
    <xf numFmtId="1" fontId="5" fillId="0" borderId="10" xfId="3" applyNumberFormat="1" applyFont="1" applyFill="1" applyBorder="1" applyAlignment="1">
      <alignment horizontal="center"/>
    </xf>
    <xf numFmtId="165" fontId="6" fillId="2" borderId="10" xfId="2" applyNumberFormat="1" applyFont="1" applyFill="1" applyBorder="1" applyAlignment="1">
      <alignment horizontal="center"/>
    </xf>
    <xf numFmtId="10" fontId="6" fillId="2" borderId="10" xfId="5" applyNumberFormat="1" applyFont="1" applyFill="1" applyBorder="1" applyAlignment="1">
      <alignment horizontal="center"/>
    </xf>
    <xf numFmtId="166" fontId="6" fillId="2" borderId="10" xfId="3" applyNumberFormat="1" applyFont="1" applyFill="1" applyBorder="1" applyAlignment="1">
      <alignment horizontal="right"/>
    </xf>
    <xf numFmtId="164" fontId="6" fillId="2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166" fontId="5" fillId="0" borderId="10" xfId="2" applyNumberFormat="1" applyFont="1" applyFill="1" applyBorder="1" applyAlignment="1">
      <alignment horizontal="right"/>
    </xf>
    <xf numFmtId="169" fontId="0" fillId="0" borderId="0" xfId="0" applyNumberFormat="1" applyFill="1"/>
    <xf numFmtId="166" fontId="7" fillId="2" borderId="10" xfId="3" applyNumberFormat="1" applyFont="1" applyFill="1" applyBorder="1" applyAlignment="1">
      <alignment horizontal="right"/>
    </xf>
    <xf numFmtId="164" fontId="7" fillId="2" borderId="10" xfId="0" applyNumberFormat="1" applyFont="1" applyFill="1" applyBorder="1" applyAlignment="1">
      <alignment horizontal="right"/>
    </xf>
    <xf numFmtId="166" fontId="0" fillId="0" borderId="0" xfId="0" applyNumberFormat="1"/>
    <xf numFmtId="4" fontId="5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/>
    </xf>
    <xf numFmtId="4" fontId="6" fillId="0" borderId="0" xfId="5" applyNumberFormat="1" applyFont="1" applyFill="1" applyAlignment="1">
      <alignment horizontal="center"/>
    </xf>
    <xf numFmtId="4" fontId="5" fillId="0" borderId="10" xfId="2" applyNumberFormat="1" applyFont="1" applyFill="1" applyBorder="1" applyAlignment="1">
      <alignment horizontal="center" wrapText="1"/>
    </xf>
    <xf numFmtId="4" fontId="6" fillId="0" borderId="0" xfId="5" applyNumberFormat="1" applyFont="1"/>
    <xf numFmtId="169" fontId="5" fillId="0" borderId="10" xfId="0" applyNumberFormat="1" applyFont="1" applyFill="1" applyBorder="1" applyAlignment="1">
      <alignment horizontal="right"/>
    </xf>
    <xf numFmtId="9" fontId="5" fillId="0" borderId="10" xfId="5" applyFont="1" applyFill="1" applyBorder="1" applyAlignment="1">
      <alignment horizontal="right"/>
    </xf>
    <xf numFmtId="165" fontId="6" fillId="0" borderId="10" xfId="2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0" fontId="0" fillId="0" borderId="0" xfId="5" applyNumberFormat="1" applyFont="1" applyFill="1"/>
    <xf numFmtId="170" fontId="0" fillId="0" borderId="0" xfId="0" applyNumberFormat="1" applyFill="1"/>
    <xf numFmtId="164" fontId="6" fillId="0" borderId="0" xfId="0" applyNumberFormat="1" applyFont="1" applyFill="1" applyAlignment="1">
      <alignment horizontal="center"/>
    </xf>
  </cellXfs>
  <cellStyles count="8">
    <cellStyle name="Comma" xfId="7" builtinId="3"/>
    <cellStyle name="Comma 2" xfId="1" xr:uid="{00000000-0005-0000-0000-000001000000}"/>
    <cellStyle name="Currency" xfId="2" builtinId="4"/>
    <cellStyle name="Currency 2" xfId="3" xr:uid="{00000000-0005-0000-0000-000003000000}"/>
    <cellStyle name="Normal" xfId="0" builtinId="0"/>
    <cellStyle name="Normal 2" xfId="4" xr:uid="{00000000-0005-0000-0000-000005000000}"/>
    <cellStyle name="Percent" xfId="5" builtinId="5"/>
    <cellStyle name="Percent 2" xfId="6" xr:uid="{00000000-0005-0000-0000-000007000000}"/>
  </cellStyles>
  <dxfs count="6">
    <dxf>
      <font>
        <b/>
        <i val="0"/>
      </font>
      <fill>
        <patternFill>
          <bgColor rgb="FFF3F8B8"/>
        </patternFill>
      </fill>
    </dxf>
    <dxf>
      <font>
        <b/>
        <i val="0"/>
      </font>
      <fill>
        <patternFill>
          <bgColor rgb="FFF78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3F8B8"/>
        </patternFill>
      </fill>
    </dxf>
    <dxf>
      <font>
        <b/>
        <i val="0"/>
      </font>
      <fill>
        <patternFill>
          <bgColor rgb="FFF78885"/>
        </patternFill>
      </fill>
    </dxf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EA8A8"/>
      <color rgb="FFFBADAB"/>
      <color rgb="FFF788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22"/>
  <sheetViews>
    <sheetView tabSelected="1" workbookViewId="0">
      <pane xSplit="3" ySplit="1" topLeftCell="Y2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5" x14ac:dyDescent="0.25"/>
  <cols>
    <col min="1" max="1" width="10.7109375" style="38" customWidth="1"/>
    <col min="2" max="2" width="35.85546875" style="38" bestFit="1" customWidth="1"/>
    <col min="3" max="3" width="11.5703125" style="38" bestFit="1" customWidth="1"/>
    <col min="4" max="4" width="17.28515625" style="44" hidden="1" customWidth="1"/>
    <col min="5" max="5" width="20.85546875" style="44" hidden="1" customWidth="1"/>
    <col min="6" max="6" width="20.140625" style="43" hidden="1" customWidth="1"/>
    <col min="7" max="7" width="17.28515625" style="44" hidden="1" customWidth="1"/>
    <col min="8" max="8" width="20.85546875" style="44" hidden="1" customWidth="1"/>
    <col min="9" max="9" width="22.5703125" style="43" hidden="1" customWidth="1"/>
    <col min="10" max="10" width="17.28515625" style="44" hidden="1" customWidth="1"/>
    <col min="11" max="11" width="16.140625" style="44" hidden="1" customWidth="1"/>
    <col min="12" max="12" width="18.28515625" style="43" hidden="1" customWidth="1"/>
    <col min="13" max="13" width="17.28515625" style="43" hidden="1" customWidth="1"/>
    <col min="14" max="14" width="16.140625" style="43" hidden="1" customWidth="1"/>
    <col min="15" max="15" width="6.42578125" style="43" hidden="1" customWidth="1"/>
    <col min="16" max="16" width="14.7109375" style="77" hidden="1" customWidth="1"/>
    <col min="17" max="17" width="14.28515625" style="77" hidden="1" customWidth="1"/>
    <col min="18" max="18" width="14.28515625" style="43" hidden="1" customWidth="1"/>
    <col min="19" max="19" width="19" style="77" hidden="1" customWidth="1"/>
    <col min="20" max="20" width="18.28515625" style="43" hidden="1" customWidth="1"/>
    <col min="21" max="21" width="14.28515625" style="43" hidden="1" customWidth="1"/>
    <col min="22" max="22" width="19" style="96" hidden="1" customWidth="1"/>
    <col min="23" max="23" width="18" style="96" hidden="1" customWidth="1"/>
    <col min="24" max="24" width="14.28515625" style="43" hidden="1" customWidth="1"/>
    <col min="25" max="25" width="19.140625" style="43" customWidth="1"/>
    <col min="26" max="26" width="17.42578125" style="43" customWidth="1"/>
    <col min="27" max="27" width="14.28515625" style="43" customWidth="1"/>
    <col min="28" max="28" width="11.140625" style="44" customWidth="1"/>
    <col min="29" max="29" width="13.28515625" style="44" bestFit="1" customWidth="1"/>
    <col min="30" max="16384" width="8.85546875" style="38"/>
  </cols>
  <sheetData>
    <row r="1" spans="1:29" ht="34.9" customHeight="1" x14ac:dyDescent="0.25">
      <c r="A1" s="23" t="s">
        <v>1395</v>
      </c>
      <c r="B1" s="23" t="s">
        <v>1438</v>
      </c>
      <c r="C1" s="23" t="s">
        <v>1397</v>
      </c>
      <c r="D1" s="23" t="s">
        <v>1418</v>
      </c>
      <c r="E1" s="23" t="s">
        <v>1419</v>
      </c>
      <c r="F1" s="23" t="s">
        <v>1424</v>
      </c>
      <c r="G1" s="23" t="s">
        <v>1420</v>
      </c>
      <c r="H1" s="23" t="s">
        <v>1422</v>
      </c>
      <c r="I1" s="23" t="s">
        <v>1425</v>
      </c>
      <c r="J1" s="23" t="s">
        <v>1421</v>
      </c>
      <c r="K1" s="23" t="s">
        <v>1423</v>
      </c>
      <c r="L1" s="23" t="s">
        <v>1426</v>
      </c>
      <c r="M1" s="23" t="s">
        <v>1439</v>
      </c>
      <c r="N1" s="23" t="s">
        <v>1440</v>
      </c>
      <c r="O1" s="23" t="s">
        <v>1441</v>
      </c>
      <c r="P1" s="75" t="s">
        <v>1447</v>
      </c>
      <c r="Q1" s="75" t="s">
        <v>1448</v>
      </c>
      <c r="R1" s="23" t="s">
        <v>1449</v>
      </c>
      <c r="S1" s="75" t="s">
        <v>1451</v>
      </c>
      <c r="T1" s="23" t="s">
        <v>1452</v>
      </c>
      <c r="U1" s="23" t="s">
        <v>1453</v>
      </c>
      <c r="V1" s="94" t="s">
        <v>1463</v>
      </c>
      <c r="W1" s="94" t="s">
        <v>1464</v>
      </c>
      <c r="X1" s="23" t="s">
        <v>1465</v>
      </c>
      <c r="Y1" s="23" t="s">
        <v>1469</v>
      </c>
      <c r="Z1" s="23" t="s">
        <v>1474</v>
      </c>
      <c r="AA1" s="23" t="s">
        <v>1470</v>
      </c>
      <c r="AB1" s="23" t="s">
        <v>1416</v>
      </c>
      <c r="AC1" s="23" t="s">
        <v>1388</v>
      </c>
    </row>
    <row r="2" spans="1:29" ht="12.75" customHeight="1" x14ac:dyDescent="0.25">
      <c r="A2" s="25" t="s">
        <v>3</v>
      </c>
      <c r="B2" s="25" t="s">
        <v>1450</v>
      </c>
      <c r="C2" s="25" t="s">
        <v>5</v>
      </c>
      <c r="D2" s="31">
        <f t="shared" ref="D2:D44" si="0">VLOOKUP(A2, Master, 10, FALSE)</f>
        <v>11144580</v>
      </c>
      <c r="E2" s="31">
        <f t="shared" ref="E2:E10" si="1">VLOOKUP(A2, Master, 11, FALSE)</f>
        <v>5166670</v>
      </c>
      <c r="F2" s="39">
        <f t="shared" ref="F2:F10" si="2">VLOOKUP(A2, Master, 12, FALSE)</f>
        <v>0.46360383253563614</v>
      </c>
      <c r="G2" s="31">
        <f t="shared" ref="G2:G44" si="3">VLOOKUP(A2, Master, 13, FALSE)</f>
        <v>12574415</v>
      </c>
      <c r="H2" s="31">
        <f t="shared" ref="H2:H10" si="4">VLOOKUP(A2, Master, 14, FALSE)</f>
        <v>4943390</v>
      </c>
      <c r="I2" s="39">
        <f t="shared" ref="I2:I10" si="5">VLOOKUP(A2, Master, 15, FALSE)</f>
        <v>0.39313081364023694</v>
      </c>
      <c r="J2" s="24">
        <f t="shared" ref="J2:J44" si="6">VLOOKUP(A2, Master, 16, FALSE)</f>
        <v>13000562</v>
      </c>
      <c r="K2" s="24">
        <f t="shared" ref="K2:K10" si="7">VLOOKUP(A2, Master, 17, FALSE)</f>
        <v>4678901</v>
      </c>
      <c r="L2" s="22">
        <f t="shared" ref="L2:L10" si="8">VLOOKUP(A2, Master, 18, FALSE)</f>
        <v>0.35989990278881789</v>
      </c>
      <c r="M2" s="24">
        <f t="shared" ref="M2:M36" si="9">VLOOKUP(A2, Master, 19, FALSE)</f>
        <v>12980837</v>
      </c>
      <c r="N2" s="24">
        <f t="shared" ref="N2:N36" si="10">VLOOKUP(A2, Master, 20, FALSE)</f>
        <v>4647320</v>
      </c>
      <c r="O2" s="22">
        <f t="shared" ref="O2:O36" si="11">VLOOKUP(A2, Master, 21, FALSE)</f>
        <v>0.35801389386524152</v>
      </c>
      <c r="P2" s="24">
        <f t="shared" ref="P2:P65" si="12">VLOOKUP(A2, Master, 22, FALSE)</f>
        <v>12901777</v>
      </c>
      <c r="Q2" s="24">
        <f>VLOOKUP(A2, Master, 23,FALSE)</f>
        <v>4204176</v>
      </c>
      <c r="R2" s="22">
        <f t="shared" ref="R2:R65" si="13">VLOOKUP(A2, Master, 24, FALSE)</f>
        <v>0.32586022840109546</v>
      </c>
      <c r="S2" s="24">
        <f t="shared" ref="S2:S65" si="14">VLOOKUP(A2, Master, 25, FALSE)</f>
        <v>11268305</v>
      </c>
      <c r="T2" s="24">
        <f t="shared" ref="T2:T65" si="15">VLOOKUP(A2, Master, 26, FALSE)</f>
        <v>6124149</v>
      </c>
      <c r="U2" s="22">
        <f t="shared" ref="U2:U65" si="16">VLOOKUP(A2, Master, 27, FALSE)</f>
        <v>0.54348449034703972</v>
      </c>
      <c r="V2" s="101">
        <f t="shared" ref="V2:V65" si="17">VLOOKUP(A2, Master, 28, FALSE)</f>
        <v>10740834</v>
      </c>
      <c r="W2" s="101">
        <f t="shared" ref="W2:W65" si="18">VLOOKUP(A2, Master, 29, FALSE)</f>
        <v>6753199</v>
      </c>
      <c r="X2" s="22">
        <f t="shared" ref="X2:X65" si="19">VLOOKUP(A2, Master, 30, FALSE)</f>
        <v>0.62874065458976458</v>
      </c>
      <c r="Y2" s="76">
        <f t="shared" ref="Y2:Y65" si="20">VLOOKUP(A2, Master, 31, FALSE)</f>
        <v>10098802</v>
      </c>
      <c r="Z2" s="76">
        <f t="shared" ref="Z2:Z65" si="21">VLOOKUP(A2, Master, 32, FALSE)</f>
        <v>6330480</v>
      </c>
      <c r="AA2" s="22">
        <f t="shared" ref="AA2:AA65" si="22">VLOOKUP(A2, Master, 33, FALSE)</f>
        <v>0.62685455165870196</v>
      </c>
      <c r="AB2" s="22">
        <f>AVERAGE(O2,R2, U2, X2, AA2)</f>
        <v>0.49659076377236866</v>
      </c>
      <c r="AC2" s="32" t="s">
        <v>1477</v>
      </c>
    </row>
    <row r="3" spans="1:29" ht="12.75" customHeight="1" x14ac:dyDescent="0.25">
      <c r="A3" s="25" t="s">
        <v>6</v>
      </c>
      <c r="B3" s="25" t="s">
        <v>7</v>
      </c>
      <c r="C3" s="25" t="s">
        <v>8</v>
      </c>
      <c r="D3" s="31">
        <f t="shared" si="0"/>
        <v>290152683</v>
      </c>
      <c r="E3" s="31">
        <f t="shared" si="1"/>
        <v>13609025</v>
      </c>
      <c r="F3" s="39">
        <f t="shared" si="2"/>
        <v>4.690297831917687E-2</v>
      </c>
      <c r="G3" s="31">
        <f t="shared" si="3"/>
        <v>299934191</v>
      </c>
      <c r="H3" s="31">
        <f t="shared" si="4"/>
        <v>23285121</v>
      </c>
      <c r="I3" s="39">
        <f t="shared" si="5"/>
        <v>7.7634100074972776E-2</v>
      </c>
      <c r="J3" s="24">
        <f t="shared" si="6"/>
        <v>312078865</v>
      </c>
      <c r="K3" s="24">
        <f t="shared" si="7"/>
        <v>34806656</v>
      </c>
      <c r="L3" s="22">
        <f t="shared" si="8"/>
        <v>0.11153160275688646</v>
      </c>
      <c r="M3" s="24">
        <f t="shared" si="9"/>
        <v>320908322</v>
      </c>
      <c r="N3" s="24">
        <f t="shared" si="10"/>
        <v>47907093</v>
      </c>
      <c r="O3" s="22">
        <f t="shared" si="11"/>
        <v>0.14928591661764384</v>
      </c>
      <c r="P3" s="24">
        <f t="shared" si="12"/>
        <v>332751105</v>
      </c>
      <c r="Q3" s="24">
        <f t="shared" ref="Q3:Q66" si="23">VLOOKUP(A3, Master, 23, FALSE)</f>
        <v>49236513</v>
      </c>
      <c r="R3" s="22">
        <f t="shared" si="13"/>
        <v>0.14796799247293257</v>
      </c>
      <c r="S3" s="24">
        <f t="shared" si="14"/>
        <v>338597822</v>
      </c>
      <c r="T3" s="24">
        <f t="shared" si="15"/>
        <v>57459580</v>
      </c>
      <c r="U3" s="22">
        <f t="shared" si="16"/>
        <v>0.16969861076070358</v>
      </c>
      <c r="V3" s="101">
        <f t="shared" si="17"/>
        <v>347125855</v>
      </c>
      <c r="W3" s="101">
        <f t="shared" si="18"/>
        <v>62100704</v>
      </c>
      <c r="X3" s="22">
        <f t="shared" si="19"/>
        <v>0.17889967890752476</v>
      </c>
      <c r="Y3" s="76">
        <f t="shared" si="20"/>
        <v>345400922</v>
      </c>
      <c r="Z3" s="76">
        <f t="shared" si="21"/>
        <v>67242284</v>
      </c>
      <c r="AA3" s="22">
        <f t="shared" si="22"/>
        <v>0.194678936033645</v>
      </c>
      <c r="AB3" s="22">
        <f t="shared" ref="AB3:AB66" si="24">AVERAGE(O3,R3, U3, X3, AA3)</f>
        <v>0.16810622695848995</v>
      </c>
      <c r="AC3" s="32" t="s">
        <v>1478</v>
      </c>
    </row>
    <row r="4" spans="1:29" ht="12.75" customHeight="1" x14ac:dyDescent="0.25">
      <c r="A4" s="25" t="s">
        <v>9</v>
      </c>
      <c r="B4" s="25" t="s">
        <v>10</v>
      </c>
      <c r="C4" s="25" t="s">
        <v>11</v>
      </c>
      <c r="D4" s="31">
        <f t="shared" si="0"/>
        <v>27725503</v>
      </c>
      <c r="E4" s="31">
        <f t="shared" si="1"/>
        <v>5127283</v>
      </c>
      <c r="F4" s="39">
        <f t="shared" si="2"/>
        <v>0.18493020667650287</v>
      </c>
      <c r="G4" s="31">
        <f t="shared" si="3"/>
        <v>29048667</v>
      </c>
      <c r="H4" s="31">
        <f t="shared" si="4"/>
        <v>4447435</v>
      </c>
      <c r="I4" s="39">
        <f t="shared" si="5"/>
        <v>0.15310289453213119</v>
      </c>
      <c r="J4" s="24">
        <f t="shared" si="6"/>
        <v>29601911</v>
      </c>
      <c r="K4" s="24">
        <f t="shared" si="7"/>
        <v>5408692</v>
      </c>
      <c r="L4" s="22">
        <f t="shared" si="8"/>
        <v>0.18271428489870131</v>
      </c>
      <c r="M4" s="24">
        <f t="shared" si="9"/>
        <v>30759650</v>
      </c>
      <c r="N4" s="24">
        <f t="shared" si="10"/>
        <v>6690259</v>
      </c>
      <c r="O4" s="22">
        <f t="shared" si="11"/>
        <v>0.21750114191806474</v>
      </c>
      <c r="P4" s="24">
        <f t="shared" si="12"/>
        <v>32627532</v>
      </c>
      <c r="Q4" s="24">
        <f t="shared" si="23"/>
        <v>8682880</v>
      </c>
      <c r="R4" s="22">
        <f t="shared" si="13"/>
        <v>0.26612126225176946</v>
      </c>
      <c r="S4" s="24">
        <f t="shared" si="14"/>
        <v>35644152</v>
      </c>
      <c r="T4" s="24">
        <f t="shared" si="15"/>
        <v>9037889</v>
      </c>
      <c r="U4" s="22">
        <f t="shared" si="16"/>
        <v>0.25355881660475471</v>
      </c>
      <c r="V4" s="101">
        <f t="shared" si="17"/>
        <v>36355593</v>
      </c>
      <c r="W4" s="101">
        <f t="shared" si="18"/>
        <v>10018513</v>
      </c>
      <c r="X4" s="22">
        <f t="shared" si="19"/>
        <v>0.27557006153083519</v>
      </c>
      <c r="Y4" s="76">
        <f t="shared" si="20"/>
        <v>37405394</v>
      </c>
      <c r="Z4" s="76">
        <f t="shared" si="21"/>
        <v>10073165</v>
      </c>
      <c r="AA4" s="22">
        <f t="shared" si="22"/>
        <v>0.26929712329724398</v>
      </c>
      <c r="AB4" s="22">
        <f t="shared" si="24"/>
        <v>0.25640968112053358</v>
      </c>
      <c r="AC4" s="32" t="s">
        <v>1479</v>
      </c>
    </row>
    <row r="5" spans="1:29" ht="12.75" customHeight="1" x14ac:dyDescent="0.25">
      <c r="A5" s="25" t="s">
        <v>12</v>
      </c>
      <c r="B5" s="25" t="s">
        <v>13</v>
      </c>
      <c r="C5" s="25" t="s">
        <v>14</v>
      </c>
      <c r="D5" s="31">
        <f t="shared" si="0"/>
        <v>30413751</v>
      </c>
      <c r="E5" s="31">
        <f t="shared" si="1"/>
        <v>4539994</v>
      </c>
      <c r="F5" s="39">
        <f t="shared" si="2"/>
        <v>0.14927438578687646</v>
      </c>
      <c r="G5" s="31">
        <f t="shared" si="3"/>
        <v>29636714</v>
      </c>
      <c r="H5" s="31">
        <f t="shared" si="4"/>
        <v>5134974</v>
      </c>
      <c r="I5" s="39">
        <f t="shared" si="5"/>
        <v>0.17326394552378513</v>
      </c>
      <c r="J5" s="24">
        <f t="shared" si="6"/>
        <v>30454411</v>
      </c>
      <c r="K5" s="24">
        <f t="shared" si="7"/>
        <v>7219757</v>
      </c>
      <c r="L5" s="22">
        <f t="shared" si="8"/>
        <v>0.23706769439737319</v>
      </c>
      <c r="M5" s="24">
        <f t="shared" si="9"/>
        <v>32323460</v>
      </c>
      <c r="N5" s="24">
        <f t="shared" si="10"/>
        <v>10324770</v>
      </c>
      <c r="O5" s="22">
        <f t="shared" si="11"/>
        <v>0.31942032195810721</v>
      </c>
      <c r="P5" s="24">
        <f t="shared" si="12"/>
        <v>31359572</v>
      </c>
      <c r="Q5" s="24">
        <f t="shared" si="23"/>
        <v>12049283</v>
      </c>
      <c r="R5" s="22">
        <f t="shared" si="13"/>
        <v>0.38422982941221262</v>
      </c>
      <c r="S5" s="24">
        <f t="shared" si="14"/>
        <v>33975696</v>
      </c>
      <c r="T5" s="24">
        <f t="shared" si="15"/>
        <v>12744214</v>
      </c>
      <c r="U5" s="22">
        <f t="shared" si="16"/>
        <v>0.37509795237160115</v>
      </c>
      <c r="V5" s="101">
        <f t="shared" si="17"/>
        <v>37206089</v>
      </c>
      <c r="W5" s="101">
        <f t="shared" si="18"/>
        <v>10992299</v>
      </c>
      <c r="X5" s="22">
        <f t="shared" si="19"/>
        <v>0.29544354957598473</v>
      </c>
      <c r="Y5" s="76">
        <f t="shared" si="20"/>
        <v>43593473</v>
      </c>
      <c r="Z5" s="76">
        <f t="shared" si="21"/>
        <v>3422420</v>
      </c>
      <c r="AA5" s="22">
        <f t="shared" si="22"/>
        <v>7.8507624295040698E-2</v>
      </c>
      <c r="AB5" s="22">
        <f t="shared" si="24"/>
        <v>0.29053985552258926</v>
      </c>
      <c r="AC5" s="32" t="s">
        <v>1480</v>
      </c>
    </row>
    <row r="6" spans="1:29" ht="12.75" customHeight="1" x14ac:dyDescent="0.25">
      <c r="A6" s="25" t="s">
        <v>15</v>
      </c>
      <c r="B6" s="25" t="s">
        <v>16</v>
      </c>
      <c r="C6" s="25" t="s">
        <v>17</v>
      </c>
      <c r="D6" s="31">
        <f t="shared" si="0"/>
        <v>33885219</v>
      </c>
      <c r="E6" s="31">
        <f t="shared" si="1"/>
        <v>1696227</v>
      </c>
      <c r="F6" s="39">
        <f t="shared" si="2"/>
        <v>5.0058020873348937E-2</v>
      </c>
      <c r="G6" s="31">
        <f t="shared" si="3"/>
        <v>33604791</v>
      </c>
      <c r="H6" s="31">
        <f t="shared" si="4"/>
        <v>3891421</v>
      </c>
      <c r="I6" s="39">
        <f t="shared" si="5"/>
        <v>0.11579958940973625</v>
      </c>
      <c r="J6" s="24">
        <f t="shared" si="6"/>
        <v>34773166</v>
      </c>
      <c r="K6" s="24">
        <f t="shared" si="7"/>
        <v>7658753</v>
      </c>
      <c r="L6" s="22">
        <f t="shared" si="8"/>
        <v>0.22024894138198403</v>
      </c>
      <c r="M6" s="24">
        <f t="shared" si="9"/>
        <v>37047883</v>
      </c>
      <c r="N6" s="24">
        <f t="shared" si="10"/>
        <v>10566424</v>
      </c>
      <c r="O6" s="22">
        <f t="shared" si="11"/>
        <v>0.28520992683981428</v>
      </c>
      <c r="P6" s="24">
        <f t="shared" si="12"/>
        <v>39178840</v>
      </c>
      <c r="Q6" s="24">
        <f t="shared" si="23"/>
        <v>11368264</v>
      </c>
      <c r="R6" s="22">
        <f t="shared" si="13"/>
        <v>0.2901633636932589</v>
      </c>
      <c r="S6" s="24">
        <f t="shared" si="14"/>
        <v>40853114</v>
      </c>
      <c r="T6" s="24">
        <f t="shared" si="15"/>
        <v>11201344</v>
      </c>
      <c r="U6" s="22">
        <f t="shared" si="16"/>
        <v>0.27418580625212563</v>
      </c>
      <c r="V6" s="101">
        <f t="shared" si="17"/>
        <v>42729560</v>
      </c>
      <c r="W6" s="101">
        <f t="shared" si="18"/>
        <v>11828022</v>
      </c>
      <c r="X6" s="22">
        <f t="shared" si="19"/>
        <v>0.27681122857338103</v>
      </c>
      <c r="Y6" s="76">
        <f t="shared" si="20"/>
        <v>43347233</v>
      </c>
      <c r="Z6" s="76">
        <f t="shared" si="21"/>
        <v>9326860</v>
      </c>
      <c r="AA6" s="22">
        <f t="shared" si="22"/>
        <v>0.21516621372349201</v>
      </c>
      <c r="AB6" s="22">
        <f t="shared" si="24"/>
        <v>0.26830730781641432</v>
      </c>
      <c r="AC6" s="32" t="s">
        <v>1480</v>
      </c>
    </row>
    <row r="7" spans="1:29" ht="12.75" customHeight="1" x14ac:dyDescent="0.25">
      <c r="A7" s="25" t="s">
        <v>18</v>
      </c>
      <c r="B7" s="25" t="s">
        <v>19</v>
      </c>
      <c r="C7" s="25" t="s">
        <v>20</v>
      </c>
      <c r="D7" s="31">
        <f t="shared" si="0"/>
        <v>30045651</v>
      </c>
      <c r="E7" s="31">
        <f t="shared" si="1"/>
        <v>7653620</v>
      </c>
      <c r="F7" s="39">
        <f t="shared" si="2"/>
        <v>0.25473303940061076</v>
      </c>
      <c r="G7" s="31">
        <f t="shared" si="3"/>
        <v>30704406</v>
      </c>
      <c r="H7" s="31">
        <f t="shared" si="4"/>
        <v>7221602</v>
      </c>
      <c r="I7" s="39">
        <f t="shared" si="5"/>
        <v>0.23519758043845565</v>
      </c>
      <c r="J7" s="24">
        <f t="shared" si="6"/>
        <v>30589221</v>
      </c>
      <c r="K7" s="24">
        <f t="shared" si="7"/>
        <v>7259723</v>
      </c>
      <c r="L7" s="22">
        <f t="shared" si="8"/>
        <v>0.23732945013539247</v>
      </c>
      <c r="M7" s="24">
        <f t="shared" si="9"/>
        <v>30426791</v>
      </c>
      <c r="N7" s="24">
        <f t="shared" si="10"/>
        <v>8012320</v>
      </c>
      <c r="O7" s="22">
        <f t="shared" si="11"/>
        <v>0.26333108871060373</v>
      </c>
      <c r="P7" s="24">
        <f t="shared" si="12"/>
        <v>30682797</v>
      </c>
      <c r="Q7" s="24">
        <f t="shared" si="23"/>
        <v>8963854</v>
      </c>
      <c r="R7" s="22">
        <f t="shared" si="13"/>
        <v>0.29214592137737638</v>
      </c>
      <c r="S7" s="24">
        <f t="shared" si="14"/>
        <v>31070161</v>
      </c>
      <c r="T7" s="24">
        <f t="shared" si="15"/>
        <v>10541990</v>
      </c>
      <c r="U7" s="22">
        <f t="shared" si="16"/>
        <v>0.3392962785097895</v>
      </c>
      <c r="V7" s="101">
        <f t="shared" si="17"/>
        <v>32295814</v>
      </c>
      <c r="W7" s="101">
        <f t="shared" si="18"/>
        <v>10676266</v>
      </c>
      <c r="X7" s="22">
        <f t="shared" si="19"/>
        <v>0.33057739309496892</v>
      </c>
      <c r="Y7" s="76">
        <f t="shared" si="20"/>
        <v>31580471</v>
      </c>
      <c r="Z7" s="76">
        <f t="shared" si="21"/>
        <v>11201708</v>
      </c>
      <c r="AA7" s="22">
        <f t="shared" si="22"/>
        <v>0.35470363947390099</v>
      </c>
      <c r="AB7" s="22">
        <f t="shared" si="24"/>
        <v>0.31601086423332786</v>
      </c>
      <c r="AC7" s="32" t="s">
        <v>1481</v>
      </c>
    </row>
    <row r="8" spans="1:29" ht="12.75" customHeight="1" x14ac:dyDescent="0.25">
      <c r="A8" s="25" t="s">
        <v>21</v>
      </c>
      <c r="B8" s="25" t="s">
        <v>22</v>
      </c>
      <c r="C8" s="25" t="s">
        <v>8</v>
      </c>
      <c r="D8" s="31">
        <f t="shared" si="0"/>
        <v>36935900</v>
      </c>
      <c r="E8" s="31">
        <f t="shared" si="1"/>
        <v>4756254</v>
      </c>
      <c r="F8" s="39">
        <f t="shared" si="2"/>
        <v>0.12877049158136122</v>
      </c>
      <c r="G8" s="31">
        <f t="shared" si="3"/>
        <v>37010987</v>
      </c>
      <c r="H8" s="31">
        <f t="shared" si="4"/>
        <v>7813991</v>
      </c>
      <c r="I8" s="39">
        <f t="shared" si="5"/>
        <v>0.21112625286107609</v>
      </c>
      <c r="J8" s="24">
        <f t="shared" si="6"/>
        <v>39334300</v>
      </c>
      <c r="K8" s="24">
        <f t="shared" si="7"/>
        <v>12107521</v>
      </c>
      <c r="L8" s="22">
        <f t="shared" si="8"/>
        <v>0.30781076566762344</v>
      </c>
      <c r="M8" s="24">
        <f t="shared" si="9"/>
        <v>41264591</v>
      </c>
      <c r="N8" s="24">
        <f t="shared" si="10"/>
        <v>17425559</v>
      </c>
      <c r="O8" s="22">
        <f t="shared" si="11"/>
        <v>0.42228842156705249</v>
      </c>
      <c r="P8" s="24">
        <f t="shared" si="12"/>
        <v>44306482</v>
      </c>
      <c r="Q8" s="24">
        <f t="shared" si="23"/>
        <v>21011632</v>
      </c>
      <c r="R8" s="22">
        <f t="shared" si="13"/>
        <v>0.47423381526883585</v>
      </c>
      <c r="S8" s="24">
        <f t="shared" si="14"/>
        <v>45784347</v>
      </c>
      <c r="T8" s="24">
        <f t="shared" si="15"/>
        <v>24765366</v>
      </c>
      <c r="U8" s="22">
        <f t="shared" si="16"/>
        <v>0.54091338247108778</v>
      </c>
      <c r="V8" s="101">
        <f t="shared" si="17"/>
        <v>49248968</v>
      </c>
      <c r="W8" s="101">
        <f t="shared" si="18"/>
        <v>19820944</v>
      </c>
      <c r="X8" s="22">
        <f t="shared" si="19"/>
        <v>0.40246414909648465</v>
      </c>
      <c r="Y8" s="76">
        <f t="shared" si="20"/>
        <v>50613285</v>
      </c>
      <c r="Z8" s="76">
        <f t="shared" si="21"/>
        <v>23583514</v>
      </c>
      <c r="AA8" s="22">
        <f t="shared" si="22"/>
        <v>0.465955015565577</v>
      </c>
      <c r="AB8" s="22">
        <f t="shared" si="24"/>
        <v>0.46117095679380754</v>
      </c>
      <c r="AC8" s="32" t="s">
        <v>1479</v>
      </c>
    </row>
    <row r="9" spans="1:29" ht="12.75" customHeight="1" x14ac:dyDescent="0.25">
      <c r="A9" s="25" t="s">
        <v>23</v>
      </c>
      <c r="B9" s="25" t="s">
        <v>24</v>
      </c>
      <c r="C9" s="25" t="s">
        <v>25</v>
      </c>
      <c r="D9" s="31">
        <f t="shared" si="0"/>
        <v>29346748</v>
      </c>
      <c r="E9" s="31">
        <f t="shared" si="1"/>
        <v>9518449</v>
      </c>
      <c r="F9" s="39">
        <f t="shared" si="2"/>
        <v>0.32434425102229386</v>
      </c>
      <c r="G9" s="31">
        <f t="shared" si="3"/>
        <v>29737406</v>
      </c>
      <c r="H9" s="31">
        <f t="shared" si="4"/>
        <v>10523773</v>
      </c>
      <c r="I9" s="39">
        <f t="shared" si="5"/>
        <v>0.35389008039235165</v>
      </c>
      <c r="J9" s="24">
        <f t="shared" si="6"/>
        <v>30759230</v>
      </c>
      <c r="K9" s="24">
        <f t="shared" si="7"/>
        <v>12079037</v>
      </c>
      <c r="L9" s="22">
        <f t="shared" si="8"/>
        <v>0.39269633862746239</v>
      </c>
      <c r="M9" s="24">
        <f t="shared" si="9"/>
        <v>31507700</v>
      </c>
      <c r="N9" s="24">
        <f t="shared" si="10"/>
        <v>12445424</v>
      </c>
      <c r="O9" s="22">
        <f t="shared" si="11"/>
        <v>0.39499627075286359</v>
      </c>
      <c r="P9" s="24">
        <f t="shared" si="12"/>
        <v>32029146</v>
      </c>
      <c r="Q9" s="24">
        <f t="shared" si="23"/>
        <v>14755094</v>
      </c>
      <c r="R9" s="22">
        <f t="shared" si="13"/>
        <v>0.46067709704155085</v>
      </c>
      <c r="S9" s="24">
        <f t="shared" si="14"/>
        <v>33951440</v>
      </c>
      <c r="T9" s="24">
        <f t="shared" si="15"/>
        <v>17350857</v>
      </c>
      <c r="U9" s="22">
        <f t="shared" si="16"/>
        <v>0.51104922206539694</v>
      </c>
      <c r="V9" s="101">
        <f t="shared" si="17"/>
        <v>35775876</v>
      </c>
      <c r="W9" s="101">
        <f t="shared" si="18"/>
        <v>16878504</v>
      </c>
      <c r="X9" s="22">
        <f t="shared" si="19"/>
        <v>0.47178450640873199</v>
      </c>
      <c r="Y9" s="76">
        <f t="shared" si="20"/>
        <v>36871388</v>
      </c>
      <c r="Z9" s="76">
        <f t="shared" si="21"/>
        <v>16106771</v>
      </c>
      <c r="AA9" s="22">
        <f t="shared" si="22"/>
        <v>0.43683657908403101</v>
      </c>
      <c r="AB9" s="22">
        <f t="shared" si="24"/>
        <v>0.45506873507051493</v>
      </c>
      <c r="AC9" s="32" t="s">
        <v>1482</v>
      </c>
    </row>
    <row r="10" spans="1:29" ht="12.75" customHeight="1" x14ac:dyDescent="0.25">
      <c r="A10" s="25" t="s">
        <v>26</v>
      </c>
      <c r="B10" s="25" t="s">
        <v>27</v>
      </c>
      <c r="C10" s="25" t="s">
        <v>25</v>
      </c>
      <c r="D10" s="31">
        <f t="shared" si="0"/>
        <v>31489915</v>
      </c>
      <c r="E10" s="31">
        <f t="shared" si="1"/>
        <v>18917642</v>
      </c>
      <c r="F10" s="39">
        <f t="shared" si="2"/>
        <v>0.60075239961746485</v>
      </c>
      <c r="G10" s="31">
        <f t="shared" si="3"/>
        <v>31908293</v>
      </c>
      <c r="H10" s="31">
        <f t="shared" si="4"/>
        <v>22357639</v>
      </c>
      <c r="I10" s="39">
        <f t="shared" si="5"/>
        <v>0.70068427038701198</v>
      </c>
      <c r="J10" s="24">
        <f t="shared" si="6"/>
        <v>34964141</v>
      </c>
      <c r="K10" s="24">
        <f t="shared" si="7"/>
        <v>19162973</v>
      </c>
      <c r="L10" s="22">
        <f t="shared" si="8"/>
        <v>0.54807504065379442</v>
      </c>
      <c r="M10" s="24">
        <f t="shared" si="9"/>
        <v>31798459</v>
      </c>
      <c r="N10" s="24">
        <f t="shared" si="10"/>
        <v>19612414</v>
      </c>
      <c r="O10" s="22">
        <f t="shared" si="11"/>
        <v>0.61677246686702647</v>
      </c>
      <c r="P10" s="24">
        <f t="shared" si="12"/>
        <v>32673885</v>
      </c>
      <c r="Q10" s="24">
        <f t="shared" si="23"/>
        <v>21445659</v>
      </c>
      <c r="R10" s="22">
        <f t="shared" si="13"/>
        <v>0.65635473100306252</v>
      </c>
      <c r="S10" s="24">
        <f t="shared" si="14"/>
        <v>34922595</v>
      </c>
      <c r="T10" s="24">
        <f t="shared" si="15"/>
        <v>21133672</v>
      </c>
      <c r="U10" s="22">
        <f t="shared" si="16"/>
        <v>0.60515754914547448</v>
      </c>
      <c r="V10" s="101">
        <f t="shared" si="17"/>
        <v>33901532</v>
      </c>
      <c r="W10" s="101">
        <f t="shared" si="18"/>
        <v>20898907</v>
      </c>
      <c r="X10" s="22">
        <f t="shared" si="19"/>
        <v>0.61645907329497673</v>
      </c>
      <c r="Y10" s="76">
        <f t="shared" si="20"/>
        <v>35545752</v>
      </c>
      <c r="Z10" s="76">
        <f t="shared" si="21"/>
        <v>23021852</v>
      </c>
      <c r="AA10" s="22">
        <f t="shared" si="22"/>
        <v>0.64766816580501696</v>
      </c>
      <c r="AB10" s="22">
        <f t="shared" si="24"/>
        <v>0.6284823972231115</v>
      </c>
      <c r="AC10" s="32" t="s">
        <v>1482</v>
      </c>
    </row>
    <row r="11" spans="1:29" ht="12.75" customHeight="1" x14ac:dyDescent="0.25">
      <c r="A11" s="25" t="s">
        <v>28</v>
      </c>
      <c r="B11" s="25" t="s">
        <v>29</v>
      </c>
      <c r="C11" s="25" t="s">
        <v>25</v>
      </c>
      <c r="D11" s="31">
        <f t="shared" si="0"/>
        <v>47451480</v>
      </c>
      <c r="E11" s="82"/>
      <c r="F11" s="83"/>
      <c r="G11" s="31">
        <f t="shared" si="3"/>
        <v>48091372</v>
      </c>
      <c r="H11" s="82"/>
      <c r="I11" s="83"/>
      <c r="J11" s="24">
        <f t="shared" si="6"/>
        <v>48579321</v>
      </c>
      <c r="K11" s="82"/>
      <c r="L11" s="85"/>
      <c r="M11" s="24">
        <f t="shared" si="9"/>
        <v>50396975</v>
      </c>
      <c r="N11" s="24">
        <f t="shared" si="10"/>
        <v>14966627</v>
      </c>
      <c r="O11" s="22">
        <f t="shared" si="11"/>
        <v>0.29697470929554798</v>
      </c>
      <c r="P11" s="24">
        <f t="shared" si="12"/>
        <v>51519975</v>
      </c>
      <c r="Q11" s="24">
        <f t="shared" si="23"/>
        <v>14203378</v>
      </c>
      <c r="R11" s="22">
        <f t="shared" si="13"/>
        <v>0.27568681855920929</v>
      </c>
      <c r="S11" s="24">
        <f t="shared" si="14"/>
        <v>52910584</v>
      </c>
      <c r="T11" s="24">
        <f t="shared" si="15"/>
        <v>16691263</v>
      </c>
      <c r="U11" s="22">
        <f t="shared" si="16"/>
        <v>0.31546170422159769</v>
      </c>
      <c r="V11" s="101">
        <f t="shared" si="17"/>
        <v>51493611</v>
      </c>
      <c r="W11" s="101">
        <f t="shared" si="18"/>
        <v>18305920</v>
      </c>
      <c r="X11" s="22">
        <f t="shared" si="19"/>
        <v>0.3554988598488461</v>
      </c>
      <c r="Y11" s="76">
        <f t="shared" si="20"/>
        <v>54217043</v>
      </c>
      <c r="Z11" s="76">
        <f t="shared" si="21"/>
        <v>18508670</v>
      </c>
      <c r="AA11" s="22">
        <f t="shared" si="22"/>
        <v>0.34138103031550399</v>
      </c>
      <c r="AB11" s="22">
        <f t="shared" si="24"/>
        <v>0.31700062444814103</v>
      </c>
      <c r="AC11" s="32" t="s">
        <v>1479</v>
      </c>
    </row>
    <row r="12" spans="1:29" ht="12.75" customHeight="1" x14ac:dyDescent="0.25">
      <c r="A12" s="25" t="s">
        <v>30</v>
      </c>
      <c r="B12" s="25" t="s">
        <v>31</v>
      </c>
      <c r="C12" s="25" t="s">
        <v>32</v>
      </c>
      <c r="D12" s="31">
        <f t="shared" si="0"/>
        <v>12067102</v>
      </c>
      <c r="E12" s="31">
        <f t="shared" ref="E12:E44" si="25">VLOOKUP(A12, Master, 11, FALSE)</f>
        <v>382385</v>
      </c>
      <c r="F12" s="39">
        <f t="shared" ref="F12:F44" si="26">VLOOKUP(A12, Master, 12, FALSE)</f>
        <v>3.1688221413890424E-2</v>
      </c>
      <c r="G12" s="31">
        <f t="shared" si="3"/>
        <v>12104382</v>
      </c>
      <c r="H12" s="31">
        <f t="shared" ref="H12:H44" si="27">VLOOKUP(A12, Master, 14, FALSE)</f>
        <v>1974991</v>
      </c>
      <c r="I12" s="39">
        <f t="shared" ref="I12:I44" si="28">VLOOKUP(A12, Master, 15, FALSE)</f>
        <v>0.16316330730474302</v>
      </c>
      <c r="J12" s="24">
        <f t="shared" si="6"/>
        <v>11662740</v>
      </c>
      <c r="K12" s="24">
        <f t="shared" ref="K12:K44" si="29">VLOOKUP(A12, Master, 17, FALSE)</f>
        <v>3027597</v>
      </c>
      <c r="L12" s="22">
        <f t="shared" ref="L12:L44" si="30">VLOOKUP(A12, Master, 18, FALSE)</f>
        <v>0.25959568677686373</v>
      </c>
      <c r="M12" s="24">
        <f t="shared" si="9"/>
        <v>12807088</v>
      </c>
      <c r="N12" s="24">
        <f t="shared" si="10"/>
        <v>4162562</v>
      </c>
      <c r="O12" s="22">
        <f t="shared" si="11"/>
        <v>0.32502017632735875</v>
      </c>
      <c r="P12" s="24">
        <f t="shared" si="12"/>
        <v>12750820</v>
      </c>
      <c r="Q12" s="24">
        <f t="shared" si="23"/>
        <v>6605316</v>
      </c>
      <c r="R12" s="22">
        <f t="shared" si="13"/>
        <v>0.5180306835168248</v>
      </c>
      <c r="S12" s="24">
        <f t="shared" si="14"/>
        <v>13036840</v>
      </c>
      <c r="T12" s="24">
        <f t="shared" si="15"/>
        <v>9849009</v>
      </c>
      <c r="U12" s="22">
        <f t="shared" si="16"/>
        <v>0.75547517649982665</v>
      </c>
      <c r="V12" s="101">
        <f t="shared" si="17"/>
        <v>14294796</v>
      </c>
      <c r="W12" s="101">
        <f t="shared" si="18"/>
        <v>13029872</v>
      </c>
      <c r="X12" s="22">
        <f t="shared" si="19"/>
        <v>0.91151157386226433</v>
      </c>
      <c r="Y12" s="76">
        <f t="shared" si="20"/>
        <v>14922520</v>
      </c>
      <c r="Z12" s="76">
        <f t="shared" si="21"/>
        <v>15332050</v>
      </c>
      <c r="AA12" s="22">
        <f t="shared" si="22"/>
        <v>1.02744375614843</v>
      </c>
      <c r="AB12" s="22">
        <f t="shared" si="24"/>
        <v>0.70749627327094089</v>
      </c>
      <c r="AC12" s="32" t="s">
        <v>1480</v>
      </c>
    </row>
    <row r="13" spans="1:29" ht="12.75" customHeight="1" x14ac:dyDescent="0.25">
      <c r="A13" s="25" t="s">
        <v>33</v>
      </c>
      <c r="B13" s="25" t="s">
        <v>34</v>
      </c>
      <c r="C13" s="25" t="s">
        <v>35</v>
      </c>
      <c r="D13" s="31">
        <f t="shared" si="0"/>
        <v>21565605</v>
      </c>
      <c r="E13" s="31">
        <f t="shared" si="25"/>
        <v>7422784</v>
      </c>
      <c r="F13" s="39">
        <f t="shared" si="26"/>
        <v>0.34419549092177104</v>
      </c>
      <c r="G13" s="31">
        <f t="shared" si="3"/>
        <v>21989234</v>
      </c>
      <c r="H13" s="31">
        <f t="shared" si="27"/>
        <v>8299815</v>
      </c>
      <c r="I13" s="39">
        <f t="shared" si="28"/>
        <v>0.3774490280107074</v>
      </c>
      <c r="J13" s="24">
        <f t="shared" si="6"/>
        <v>22328127</v>
      </c>
      <c r="K13" s="24">
        <f t="shared" si="29"/>
        <v>10070234</v>
      </c>
      <c r="L13" s="22">
        <f t="shared" si="30"/>
        <v>0.45101113944756765</v>
      </c>
      <c r="M13" s="24">
        <f t="shared" si="9"/>
        <v>23727645</v>
      </c>
      <c r="N13" s="24">
        <f t="shared" si="10"/>
        <v>10291333</v>
      </c>
      <c r="O13" s="22">
        <f t="shared" si="11"/>
        <v>0.43372753596069058</v>
      </c>
      <c r="P13" s="24">
        <f t="shared" si="12"/>
        <v>24670704</v>
      </c>
      <c r="Q13" s="24">
        <f t="shared" si="23"/>
        <v>8974123</v>
      </c>
      <c r="R13" s="22">
        <f t="shared" si="13"/>
        <v>0.36375625924578397</v>
      </c>
      <c r="S13" s="24">
        <f t="shared" si="14"/>
        <v>25234017</v>
      </c>
      <c r="T13" s="24">
        <f t="shared" si="15"/>
        <v>7779522</v>
      </c>
      <c r="U13" s="22">
        <f t="shared" si="16"/>
        <v>0.30829502888897953</v>
      </c>
      <c r="V13" s="101">
        <f t="shared" si="17"/>
        <v>25678697</v>
      </c>
      <c r="W13" s="101">
        <f t="shared" si="18"/>
        <v>6320317</v>
      </c>
      <c r="X13" s="22">
        <f t="shared" si="19"/>
        <v>0.24613075188355546</v>
      </c>
      <c r="Y13" s="76">
        <f t="shared" si="20"/>
        <v>24726088</v>
      </c>
      <c r="Z13" s="76">
        <f t="shared" si="21"/>
        <v>6898653</v>
      </c>
      <c r="AA13" s="22">
        <f t="shared" si="22"/>
        <v>0.27900301090896401</v>
      </c>
      <c r="AB13" s="22">
        <f t="shared" si="24"/>
        <v>0.32618251737759468</v>
      </c>
      <c r="AC13" s="32" t="s">
        <v>1480</v>
      </c>
    </row>
    <row r="14" spans="1:29" ht="12.75" customHeight="1" x14ac:dyDescent="0.25">
      <c r="A14" s="25" t="s">
        <v>36</v>
      </c>
      <c r="B14" s="25" t="s">
        <v>37</v>
      </c>
      <c r="C14" s="25" t="s">
        <v>38</v>
      </c>
      <c r="D14" s="31">
        <f t="shared" si="0"/>
        <v>18617226</v>
      </c>
      <c r="E14" s="31">
        <f t="shared" si="25"/>
        <v>5406476</v>
      </c>
      <c r="F14" s="39">
        <f t="shared" si="26"/>
        <v>0.29040180314725728</v>
      </c>
      <c r="G14" s="31">
        <f t="shared" si="3"/>
        <v>18355547</v>
      </c>
      <c r="H14" s="31">
        <f t="shared" si="27"/>
        <v>6983205</v>
      </c>
      <c r="I14" s="39">
        <f t="shared" si="28"/>
        <v>0.38044112768745053</v>
      </c>
      <c r="J14" s="24">
        <f t="shared" si="6"/>
        <v>19336336</v>
      </c>
      <c r="K14" s="24">
        <f t="shared" si="29"/>
        <v>7837815</v>
      </c>
      <c r="L14" s="22">
        <f t="shared" si="30"/>
        <v>0.40534127044544532</v>
      </c>
      <c r="M14" s="24">
        <f t="shared" si="9"/>
        <v>20332608</v>
      </c>
      <c r="N14" s="24">
        <f t="shared" si="10"/>
        <v>8087208</v>
      </c>
      <c r="O14" s="22">
        <f t="shared" si="11"/>
        <v>0.39774572942142983</v>
      </c>
      <c r="P14" s="24">
        <f t="shared" si="12"/>
        <v>20600779</v>
      </c>
      <c r="Q14" s="24">
        <f t="shared" si="23"/>
        <v>8632218</v>
      </c>
      <c r="R14" s="22">
        <f t="shared" si="13"/>
        <v>0.41902386312672935</v>
      </c>
      <c r="S14" s="24">
        <f t="shared" si="14"/>
        <v>21550213</v>
      </c>
      <c r="T14" s="24">
        <f t="shared" si="15"/>
        <v>8698489</v>
      </c>
      <c r="U14" s="22">
        <f t="shared" si="16"/>
        <v>0.40363819141834006</v>
      </c>
      <c r="V14" s="101">
        <f t="shared" si="17"/>
        <v>21926387</v>
      </c>
      <c r="W14" s="101">
        <f t="shared" si="18"/>
        <v>8767148</v>
      </c>
      <c r="X14" s="22">
        <f t="shared" si="19"/>
        <v>0.39984462556462219</v>
      </c>
      <c r="Y14" s="76">
        <f t="shared" si="20"/>
        <v>22030693</v>
      </c>
      <c r="Z14" s="76">
        <f t="shared" si="21"/>
        <v>8041534</v>
      </c>
      <c r="AA14" s="22">
        <f t="shared" si="22"/>
        <v>0.365015026989846</v>
      </c>
      <c r="AB14" s="22">
        <f t="shared" si="24"/>
        <v>0.39705348730419349</v>
      </c>
      <c r="AC14" s="32" t="s">
        <v>1477</v>
      </c>
    </row>
    <row r="15" spans="1:29" ht="12.75" customHeight="1" x14ac:dyDescent="0.25">
      <c r="A15" s="25" t="s">
        <v>39</v>
      </c>
      <c r="B15" s="25" t="s">
        <v>40</v>
      </c>
      <c r="C15" s="25" t="s">
        <v>41</v>
      </c>
      <c r="D15" s="31">
        <f t="shared" si="0"/>
        <v>9506729</v>
      </c>
      <c r="E15" s="31">
        <f t="shared" si="25"/>
        <v>1387367</v>
      </c>
      <c r="F15" s="39">
        <f t="shared" si="26"/>
        <v>0.14593526332769136</v>
      </c>
      <c r="G15" s="31">
        <f t="shared" si="3"/>
        <v>9571173</v>
      </c>
      <c r="H15" s="31">
        <f t="shared" si="27"/>
        <v>1805743</v>
      </c>
      <c r="I15" s="39">
        <f t="shared" si="28"/>
        <v>0.18866475404843272</v>
      </c>
      <c r="J15" s="24">
        <f t="shared" si="6"/>
        <v>9843418</v>
      </c>
      <c r="K15" s="24">
        <f t="shared" si="29"/>
        <v>2304567</v>
      </c>
      <c r="L15" s="22">
        <f t="shared" si="30"/>
        <v>0.23412263910767581</v>
      </c>
      <c r="M15" s="24">
        <f t="shared" si="9"/>
        <v>10653838</v>
      </c>
      <c r="N15" s="24">
        <f t="shared" si="10"/>
        <v>2127138</v>
      </c>
      <c r="O15" s="22">
        <f t="shared" si="11"/>
        <v>0.19965931526272504</v>
      </c>
      <c r="P15" s="24">
        <f t="shared" si="12"/>
        <v>11549565</v>
      </c>
      <c r="Q15" s="24">
        <f t="shared" si="23"/>
        <v>1764973</v>
      </c>
      <c r="R15" s="22">
        <f t="shared" si="13"/>
        <v>0.15281727060716138</v>
      </c>
      <c r="S15" s="24">
        <f t="shared" si="14"/>
        <v>11620888</v>
      </c>
      <c r="T15" s="24">
        <f t="shared" si="15"/>
        <v>1529459</v>
      </c>
      <c r="U15" s="22">
        <f t="shared" si="16"/>
        <v>0.1316129197699866</v>
      </c>
      <c r="V15" s="101">
        <f t="shared" si="17"/>
        <v>11566951</v>
      </c>
      <c r="W15" s="101">
        <f t="shared" si="18"/>
        <v>2249837</v>
      </c>
      <c r="X15" s="22">
        <f t="shared" si="19"/>
        <v>0.19450562209522632</v>
      </c>
      <c r="Y15" s="76">
        <f t="shared" si="20"/>
        <v>11253322</v>
      </c>
      <c r="Z15" s="76">
        <f t="shared" si="21"/>
        <v>3901383</v>
      </c>
      <c r="AA15" s="22">
        <f t="shared" si="22"/>
        <v>0.34668722711391398</v>
      </c>
      <c r="AB15" s="22">
        <f t="shared" si="24"/>
        <v>0.20505647096980262</v>
      </c>
      <c r="AC15" s="32" t="s">
        <v>1480</v>
      </c>
    </row>
    <row r="16" spans="1:29" ht="12.75" customHeight="1" x14ac:dyDescent="0.25">
      <c r="A16" s="25" t="s">
        <v>42</v>
      </c>
      <c r="B16" s="25" t="s">
        <v>43</v>
      </c>
      <c r="C16" s="25" t="s">
        <v>25</v>
      </c>
      <c r="D16" s="31">
        <f t="shared" si="0"/>
        <v>86587117</v>
      </c>
      <c r="E16" s="31">
        <f t="shared" si="25"/>
        <v>2221729</v>
      </c>
      <c r="F16" s="39">
        <f t="shared" si="26"/>
        <v>2.5658886413783704E-2</v>
      </c>
      <c r="G16" s="31">
        <f t="shared" si="3"/>
        <v>79906929</v>
      </c>
      <c r="H16" s="31">
        <f t="shared" si="27"/>
        <v>2308172</v>
      </c>
      <c r="I16" s="39">
        <f t="shared" si="28"/>
        <v>2.8885755326675113E-2</v>
      </c>
      <c r="J16" s="24">
        <f t="shared" si="6"/>
        <v>77303065</v>
      </c>
      <c r="K16" s="24">
        <f t="shared" si="29"/>
        <v>8252428</v>
      </c>
      <c r="L16" s="22">
        <f t="shared" si="30"/>
        <v>0.10675421472615607</v>
      </c>
      <c r="M16" s="24">
        <f t="shared" si="9"/>
        <v>76379982</v>
      </c>
      <c r="N16" s="24">
        <f t="shared" si="10"/>
        <v>14270366</v>
      </c>
      <c r="O16" s="22">
        <f t="shared" si="11"/>
        <v>0.18683384869087818</v>
      </c>
      <c r="P16" s="24">
        <f t="shared" si="12"/>
        <v>79744613</v>
      </c>
      <c r="Q16" s="24">
        <f t="shared" si="23"/>
        <v>17387686</v>
      </c>
      <c r="R16" s="22">
        <f t="shared" si="13"/>
        <v>0.21804213909722028</v>
      </c>
      <c r="S16" s="24">
        <f t="shared" si="14"/>
        <v>83741654</v>
      </c>
      <c r="T16" s="24">
        <f t="shared" si="15"/>
        <v>18649354</v>
      </c>
      <c r="U16" s="22">
        <f t="shared" si="16"/>
        <v>0.22270104672162314</v>
      </c>
      <c r="V16" s="101">
        <f t="shared" si="17"/>
        <v>46044441</v>
      </c>
      <c r="W16" s="101">
        <f t="shared" si="18"/>
        <v>3016053</v>
      </c>
      <c r="X16" s="22">
        <f t="shared" si="19"/>
        <v>6.5503086463792659E-2</v>
      </c>
      <c r="Y16" s="76">
        <f t="shared" si="20"/>
        <v>85639983</v>
      </c>
      <c r="Z16" s="76">
        <f t="shared" si="21"/>
        <v>16644819</v>
      </c>
      <c r="AA16" s="22">
        <f t="shared" si="22"/>
        <v>0.1943580371799</v>
      </c>
      <c r="AB16" s="22">
        <f t="shared" si="24"/>
        <v>0.17748763163068285</v>
      </c>
      <c r="AC16" s="32" t="s">
        <v>1479</v>
      </c>
    </row>
    <row r="17" spans="1:29" ht="12.75" customHeight="1" x14ac:dyDescent="0.25">
      <c r="A17" s="25" t="s">
        <v>44</v>
      </c>
      <c r="B17" s="25" t="s">
        <v>45</v>
      </c>
      <c r="C17" s="25" t="s">
        <v>46</v>
      </c>
      <c r="D17" s="31">
        <f t="shared" si="0"/>
        <v>31788511</v>
      </c>
      <c r="E17" s="31">
        <f t="shared" si="25"/>
        <v>21029924</v>
      </c>
      <c r="F17" s="39">
        <f t="shared" si="26"/>
        <v>0.66155737838743056</v>
      </c>
      <c r="G17" s="31">
        <f t="shared" si="3"/>
        <v>32286553</v>
      </c>
      <c r="H17" s="31">
        <f t="shared" si="27"/>
        <v>23011300</v>
      </c>
      <c r="I17" s="39">
        <f t="shared" si="28"/>
        <v>0.71272086555662972</v>
      </c>
      <c r="J17" s="24">
        <f t="shared" si="6"/>
        <v>33265661</v>
      </c>
      <c r="K17" s="24">
        <f t="shared" si="29"/>
        <v>26532387</v>
      </c>
      <c r="L17" s="22">
        <f t="shared" si="30"/>
        <v>0.79759085502614846</v>
      </c>
      <c r="M17" s="24">
        <f t="shared" si="9"/>
        <v>34567677</v>
      </c>
      <c r="N17" s="24">
        <f t="shared" si="10"/>
        <v>24358704</v>
      </c>
      <c r="O17" s="22">
        <f t="shared" si="11"/>
        <v>0.70466707959577379</v>
      </c>
      <c r="P17" s="24">
        <f t="shared" si="12"/>
        <v>35240085</v>
      </c>
      <c r="Q17" s="24">
        <f t="shared" si="23"/>
        <v>25473303</v>
      </c>
      <c r="R17" s="22">
        <f t="shared" si="13"/>
        <v>0.7228502144645792</v>
      </c>
      <c r="S17" s="24">
        <f t="shared" si="14"/>
        <v>37440450</v>
      </c>
      <c r="T17" s="24">
        <f t="shared" si="15"/>
        <v>22880212</v>
      </c>
      <c r="U17" s="22">
        <f t="shared" si="16"/>
        <v>0.61110942843902782</v>
      </c>
      <c r="V17" s="101">
        <f t="shared" si="17"/>
        <v>39214116</v>
      </c>
      <c r="W17" s="101">
        <f t="shared" si="18"/>
        <v>19317983</v>
      </c>
      <c r="X17" s="22">
        <f t="shared" si="19"/>
        <v>0.49262829232208116</v>
      </c>
      <c r="Y17" s="76">
        <f t="shared" si="20"/>
        <v>39313894</v>
      </c>
      <c r="Z17" s="76">
        <f t="shared" si="21"/>
        <v>20273720</v>
      </c>
      <c r="AA17" s="22">
        <f t="shared" si="22"/>
        <v>0.51568842302927298</v>
      </c>
      <c r="AB17" s="22">
        <f t="shared" si="24"/>
        <v>0.60938868757014686</v>
      </c>
      <c r="AC17" s="32" t="s">
        <v>1482</v>
      </c>
    </row>
    <row r="18" spans="1:29" ht="12.75" customHeight="1" x14ac:dyDescent="0.25">
      <c r="A18" s="25" t="s">
        <v>47</v>
      </c>
      <c r="B18" s="25" t="s">
        <v>48</v>
      </c>
      <c r="C18" s="25" t="s">
        <v>49</v>
      </c>
      <c r="D18" s="31">
        <f t="shared" si="0"/>
        <v>29575756</v>
      </c>
      <c r="E18" s="31">
        <f t="shared" si="25"/>
        <v>5320157</v>
      </c>
      <c r="F18" s="39">
        <f t="shared" si="26"/>
        <v>0.17988236716586384</v>
      </c>
      <c r="G18" s="31">
        <f t="shared" si="3"/>
        <v>28897946</v>
      </c>
      <c r="H18" s="31">
        <f t="shared" si="27"/>
        <v>6756619</v>
      </c>
      <c r="I18" s="39">
        <f t="shared" si="28"/>
        <v>0.23380966245836296</v>
      </c>
      <c r="J18" s="24">
        <f t="shared" si="6"/>
        <v>28899100</v>
      </c>
      <c r="K18" s="24">
        <f t="shared" si="29"/>
        <v>9761915</v>
      </c>
      <c r="L18" s="22">
        <f t="shared" si="30"/>
        <v>0.33779304545816308</v>
      </c>
      <c r="M18" s="24">
        <f t="shared" si="9"/>
        <v>28307482</v>
      </c>
      <c r="N18" s="24">
        <f t="shared" si="10"/>
        <v>13272530</v>
      </c>
      <c r="O18" s="22">
        <f t="shared" si="11"/>
        <v>0.46887003231159874</v>
      </c>
      <c r="P18" s="24">
        <f t="shared" si="12"/>
        <v>30958465</v>
      </c>
      <c r="Q18" s="24">
        <f t="shared" si="23"/>
        <v>14028364</v>
      </c>
      <c r="R18" s="22">
        <f t="shared" si="13"/>
        <v>0.45313499877981678</v>
      </c>
      <c r="S18" s="24">
        <f t="shared" si="14"/>
        <v>31056162</v>
      </c>
      <c r="T18" s="24">
        <f t="shared" si="15"/>
        <v>15274875</v>
      </c>
      <c r="U18" s="22">
        <f t="shared" si="16"/>
        <v>0.49184683542029439</v>
      </c>
      <c r="V18" s="101">
        <f t="shared" si="17"/>
        <v>31390697</v>
      </c>
      <c r="W18" s="101">
        <f t="shared" si="18"/>
        <v>17276378</v>
      </c>
      <c r="X18" s="22">
        <f t="shared" si="19"/>
        <v>0.55036618014566541</v>
      </c>
      <c r="Y18" s="76">
        <f t="shared" si="20"/>
        <v>33356787</v>
      </c>
      <c r="Z18" s="76">
        <f t="shared" si="21"/>
        <v>17944806</v>
      </c>
      <c r="AA18" s="22">
        <f t="shared" si="22"/>
        <v>0.53796566198057405</v>
      </c>
      <c r="AB18" s="22">
        <f t="shared" si="24"/>
        <v>0.5004367417275899</v>
      </c>
      <c r="AC18" s="32" t="s">
        <v>1481</v>
      </c>
    </row>
    <row r="19" spans="1:29" ht="12.75" customHeight="1" x14ac:dyDescent="0.25">
      <c r="A19" s="25" t="s">
        <v>50</v>
      </c>
      <c r="B19" s="25" t="s">
        <v>51</v>
      </c>
      <c r="C19" s="25" t="s">
        <v>25</v>
      </c>
      <c r="D19" s="31">
        <f t="shared" si="0"/>
        <v>45957579</v>
      </c>
      <c r="E19" s="31">
        <f t="shared" si="25"/>
        <v>10256825</v>
      </c>
      <c r="F19" s="39">
        <f t="shared" si="26"/>
        <v>0.22318027239859611</v>
      </c>
      <c r="G19" s="31">
        <f t="shared" si="3"/>
        <v>45911914</v>
      </c>
      <c r="H19" s="31">
        <f t="shared" si="27"/>
        <v>9550469</v>
      </c>
      <c r="I19" s="39">
        <f t="shared" si="28"/>
        <v>0.20801722620407417</v>
      </c>
      <c r="J19" s="24">
        <f t="shared" si="6"/>
        <v>45401807</v>
      </c>
      <c r="K19" s="24">
        <f t="shared" si="29"/>
        <v>10103700</v>
      </c>
      <c r="L19" s="22">
        <f t="shared" si="30"/>
        <v>0.22253960068153233</v>
      </c>
      <c r="M19" s="24">
        <f t="shared" si="9"/>
        <v>44670804</v>
      </c>
      <c r="N19" s="24">
        <f t="shared" si="10"/>
        <v>10647641</v>
      </c>
      <c r="O19" s="22">
        <f t="shared" si="11"/>
        <v>0.23835794403879546</v>
      </c>
      <c r="P19" s="24">
        <f t="shared" si="12"/>
        <v>45362453</v>
      </c>
      <c r="Q19" s="24">
        <f t="shared" si="23"/>
        <v>11893016</v>
      </c>
      <c r="R19" s="22">
        <f t="shared" si="13"/>
        <v>0.2621775325950737</v>
      </c>
      <c r="S19" s="24">
        <f t="shared" si="14"/>
        <v>46690789</v>
      </c>
      <c r="T19" s="24">
        <f t="shared" si="15"/>
        <v>15646443</v>
      </c>
      <c r="U19" s="22">
        <f t="shared" si="16"/>
        <v>0.33510770186385158</v>
      </c>
      <c r="V19" s="101">
        <f t="shared" si="17"/>
        <v>48846300</v>
      </c>
      <c r="W19" s="101">
        <f t="shared" si="18"/>
        <v>17475486</v>
      </c>
      <c r="X19" s="22">
        <f t="shared" si="19"/>
        <v>0.35776478464080186</v>
      </c>
      <c r="Y19" s="76">
        <f t="shared" si="20"/>
        <v>50432787</v>
      </c>
      <c r="Z19" s="76">
        <f t="shared" si="21"/>
        <v>19867230</v>
      </c>
      <c r="AA19" s="22">
        <f t="shared" si="22"/>
        <v>0.39393480277026899</v>
      </c>
      <c r="AB19" s="22">
        <f t="shared" si="24"/>
        <v>0.31746855318175832</v>
      </c>
      <c r="AC19" s="32" t="s">
        <v>1482</v>
      </c>
    </row>
    <row r="20" spans="1:29" ht="12.75" customHeight="1" x14ac:dyDescent="0.25">
      <c r="A20" s="25" t="s">
        <v>52</v>
      </c>
      <c r="B20" s="25" t="s">
        <v>53</v>
      </c>
      <c r="C20" s="25" t="s">
        <v>25</v>
      </c>
      <c r="D20" s="31">
        <f t="shared" si="0"/>
        <v>15249484</v>
      </c>
      <c r="E20" s="31">
        <f t="shared" si="25"/>
        <v>2564809</v>
      </c>
      <c r="F20" s="39">
        <f t="shared" si="26"/>
        <v>0.16818988760537734</v>
      </c>
      <c r="G20" s="31">
        <f t="shared" si="3"/>
        <v>16206432</v>
      </c>
      <c r="H20" s="31">
        <f t="shared" si="27"/>
        <v>2379263</v>
      </c>
      <c r="I20" s="39">
        <f t="shared" si="28"/>
        <v>0.14680979749274856</v>
      </c>
      <c r="J20" s="24">
        <f t="shared" si="6"/>
        <v>16736257</v>
      </c>
      <c r="K20" s="24">
        <f t="shared" si="29"/>
        <v>2995180</v>
      </c>
      <c r="L20" s="22">
        <f t="shared" si="30"/>
        <v>0.17896355200568442</v>
      </c>
      <c r="M20" s="24">
        <f t="shared" si="9"/>
        <v>16960654</v>
      </c>
      <c r="N20" s="24">
        <f t="shared" si="10"/>
        <v>2537852</v>
      </c>
      <c r="O20" s="22">
        <f t="shared" si="11"/>
        <v>0.14963173000286428</v>
      </c>
      <c r="P20" s="24">
        <f t="shared" si="12"/>
        <v>17296620</v>
      </c>
      <c r="Q20" s="24">
        <f t="shared" si="23"/>
        <v>3813011</v>
      </c>
      <c r="R20" s="22">
        <f t="shared" si="13"/>
        <v>0.22044833036743594</v>
      </c>
      <c r="S20" s="24">
        <f t="shared" si="14"/>
        <v>17285146</v>
      </c>
      <c r="T20" s="24">
        <f t="shared" si="15"/>
        <v>3916394</v>
      </c>
      <c r="U20" s="22">
        <f t="shared" si="16"/>
        <v>0.22657569684398385</v>
      </c>
      <c r="V20" s="101">
        <f t="shared" si="17"/>
        <v>16538679</v>
      </c>
      <c r="W20" s="101">
        <f t="shared" si="18"/>
        <v>4649011</v>
      </c>
      <c r="X20" s="22">
        <f t="shared" si="19"/>
        <v>0.2810992945688105</v>
      </c>
      <c r="Y20" s="76">
        <f t="shared" si="20"/>
        <v>16681577</v>
      </c>
      <c r="Z20" s="76">
        <f t="shared" si="21"/>
        <v>5653872</v>
      </c>
      <c r="AA20" s="22">
        <f t="shared" si="22"/>
        <v>0.33892910724207898</v>
      </c>
      <c r="AB20" s="22">
        <f t="shared" si="24"/>
        <v>0.24333683180503471</v>
      </c>
      <c r="AC20" s="32" t="s">
        <v>1479</v>
      </c>
    </row>
    <row r="21" spans="1:29" ht="12.75" customHeight="1" x14ac:dyDescent="0.25">
      <c r="A21" s="25" t="s">
        <v>54</v>
      </c>
      <c r="B21" s="25" t="s">
        <v>55</v>
      </c>
      <c r="C21" s="25" t="s">
        <v>56</v>
      </c>
      <c r="D21" s="31">
        <f t="shared" si="0"/>
        <v>65042118</v>
      </c>
      <c r="E21" s="31">
        <f t="shared" si="25"/>
        <v>4080693</v>
      </c>
      <c r="F21" s="39">
        <f t="shared" si="26"/>
        <v>6.2739239211121636E-2</v>
      </c>
      <c r="G21" s="31">
        <f t="shared" si="3"/>
        <v>66170955</v>
      </c>
      <c r="H21" s="31">
        <f t="shared" si="27"/>
        <v>2199975</v>
      </c>
      <c r="I21" s="39">
        <f t="shared" si="28"/>
        <v>3.3246837679764482E-2</v>
      </c>
      <c r="J21" s="24">
        <f t="shared" si="6"/>
        <v>64829050</v>
      </c>
      <c r="K21" s="24">
        <f t="shared" si="29"/>
        <v>4686094</v>
      </c>
      <c r="L21" s="22">
        <f t="shared" si="30"/>
        <v>7.2283860399003225E-2</v>
      </c>
      <c r="M21" s="24">
        <f t="shared" si="9"/>
        <v>65671814</v>
      </c>
      <c r="N21" s="24">
        <f t="shared" si="10"/>
        <v>7833538</v>
      </c>
      <c r="O21" s="22">
        <f t="shared" si="11"/>
        <v>0.11928310675261689</v>
      </c>
      <c r="P21" s="24">
        <f t="shared" si="12"/>
        <v>66652662</v>
      </c>
      <c r="Q21" s="24">
        <f t="shared" si="23"/>
        <v>11650696</v>
      </c>
      <c r="R21" s="22">
        <f t="shared" si="13"/>
        <v>0.17479715963932543</v>
      </c>
      <c r="S21" s="24">
        <f t="shared" si="14"/>
        <v>69041435</v>
      </c>
      <c r="T21" s="24">
        <f t="shared" si="15"/>
        <v>15213183</v>
      </c>
      <c r="U21" s="22">
        <f t="shared" si="16"/>
        <v>0.22034859211718297</v>
      </c>
      <c r="V21" s="101">
        <f t="shared" si="17"/>
        <v>71400962</v>
      </c>
      <c r="W21" s="101">
        <f t="shared" si="18"/>
        <v>15034074</v>
      </c>
      <c r="X21" s="22">
        <f t="shared" si="19"/>
        <v>0.21055842356857882</v>
      </c>
      <c r="Y21" s="76">
        <f t="shared" si="20"/>
        <v>73559571</v>
      </c>
      <c r="Z21" s="76">
        <f t="shared" si="21"/>
        <v>12831238</v>
      </c>
      <c r="AA21" s="22">
        <f t="shared" si="22"/>
        <v>0.174433290264839</v>
      </c>
      <c r="AB21" s="22">
        <f t="shared" si="24"/>
        <v>0.1798841144685086</v>
      </c>
      <c r="AC21" s="32" t="s">
        <v>1481</v>
      </c>
    </row>
    <row r="22" spans="1:29" ht="12.75" customHeight="1" x14ac:dyDescent="0.25">
      <c r="A22" s="25" t="s">
        <v>57</v>
      </c>
      <c r="B22" s="25" t="s">
        <v>58</v>
      </c>
      <c r="C22" s="25" t="s">
        <v>59</v>
      </c>
      <c r="D22" s="31">
        <f t="shared" si="0"/>
        <v>18625315</v>
      </c>
      <c r="E22" s="31">
        <f t="shared" si="25"/>
        <v>9689297</v>
      </c>
      <c r="F22" s="39">
        <f t="shared" si="26"/>
        <v>0.52022191302536358</v>
      </c>
      <c r="G22" s="31">
        <f t="shared" si="3"/>
        <v>18346411</v>
      </c>
      <c r="H22" s="31">
        <f t="shared" si="27"/>
        <v>10331596</v>
      </c>
      <c r="I22" s="39">
        <f t="shared" si="28"/>
        <v>0.56313989695314248</v>
      </c>
      <c r="J22" s="24">
        <f t="shared" si="6"/>
        <v>19143195</v>
      </c>
      <c r="K22" s="24">
        <f t="shared" si="29"/>
        <v>11011904</v>
      </c>
      <c r="L22" s="22">
        <f t="shared" si="30"/>
        <v>0.57523856388654038</v>
      </c>
      <c r="M22" s="24">
        <f t="shared" si="9"/>
        <v>19150986</v>
      </c>
      <c r="N22" s="24">
        <f t="shared" si="10"/>
        <v>12103723</v>
      </c>
      <c r="O22" s="22">
        <f t="shared" si="11"/>
        <v>0.63201565705285356</v>
      </c>
      <c r="P22" s="24">
        <f t="shared" si="12"/>
        <v>20246798</v>
      </c>
      <c r="Q22" s="24">
        <f t="shared" si="23"/>
        <v>12553454</v>
      </c>
      <c r="R22" s="22">
        <f t="shared" si="13"/>
        <v>0.62002169429457443</v>
      </c>
      <c r="S22" s="24">
        <f t="shared" si="14"/>
        <v>20773751</v>
      </c>
      <c r="T22" s="24">
        <f t="shared" si="15"/>
        <v>12958450</v>
      </c>
      <c r="U22" s="22">
        <f t="shared" si="16"/>
        <v>0.62378960833794528</v>
      </c>
      <c r="V22" s="101">
        <f t="shared" si="17"/>
        <v>21877550</v>
      </c>
      <c r="W22" s="101">
        <f t="shared" si="18"/>
        <v>12578832</v>
      </c>
      <c r="X22" s="22">
        <f t="shared" si="19"/>
        <v>0.57496529547412756</v>
      </c>
      <c r="Y22" s="76">
        <f t="shared" si="20"/>
        <v>22671826</v>
      </c>
      <c r="Z22" s="76">
        <f t="shared" si="21"/>
        <v>10912800</v>
      </c>
      <c r="AA22" s="22">
        <f t="shared" si="22"/>
        <v>0.48133749791481301</v>
      </c>
      <c r="AB22" s="22">
        <f t="shared" si="24"/>
        <v>0.5864259506148628</v>
      </c>
      <c r="AC22" s="32" t="s">
        <v>1480</v>
      </c>
    </row>
    <row r="23" spans="1:29" ht="12.75" customHeight="1" x14ac:dyDescent="0.25">
      <c r="A23" s="25" t="s">
        <v>60</v>
      </c>
      <c r="B23" s="25" t="s">
        <v>61</v>
      </c>
      <c r="C23" s="25" t="s">
        <v>62</v>
      </c>
      <c r="D23" s="31">
        <f t="shared" si="0"/>
        <v>14287756</v>
      </c>
      <c r="E23" s="31">
        <f t="shared" si="25"/>
        <v>4372247</v>
      </c>
      <c r="F23" s="39">
        <f t="shared" si="26"/>
        <v>0.30601355454278473</v>
      </c>
      <c r="G23" s="31">
        <f t="shared" si="3"/>
        <v>15081883</v>
      </c>
      <c r="H23" s="31">
        <f t="shared" si="27"/>
        <v>4035098</v>
      </c>
      <c r="I23" s="39">
        <f t="shared" si="28"/>
        <v>0.26754603519998132</v>
      </c>
      <c r="J23" s="24">
        <f t="shared" si="6"/>
        <v>15728895</v>
      </c>
      <c r="K23" s="24">
        <f t="shared" si="29"/>
        <v>4198687</v>
      </c>
      <c r="L23" s="22">
        <f t="shared" si="30"/>
        <v>0.26694100253069269</v>
      </c>
      <c r="M23" s="24">
        <f t="shared" si="9"/>
        <v>15843526</v>
      </c>
      <c r="N23" s="24">
        <f t="shared" si="10"/>
        <v>6012915</v>
      </c>
      <c r="O23" s="22">
        <f t="shared" si="11"/>
        <v>0.37951873844244016</v>
      </c>
      <c r="P23" s="24">
        <f t="shared" si="12"/>
        <v>15959177</v>
      </c>
      <c r="Q23" s="24">
        <f t="shared" si="23"/>
        <v>7967395</v>
      </c>
      <c r="R23" s="22">
        <f t="shared" si="13"/>
        <v>0.49923595684163413</v>
      </c>
      <c r="S23" s="24">
        <f t="shared" si="14"/>
        <v>17506122</v>
      </c>
      <c r="T23" s="24">
        <f t="shared" si="15"/>
        <v>9030568</v>
      </c>
      <c r="U23" s="22">
        <f t="shared" si="16"/>
        <v>0.51585199737554666</v>
      </c>
      <c r="V23" s="101">
        <f t="shared" si="17"/>
        <v>17505606</v>
      </c>
      <c r="W23" s="101">
        <f t="shared" si="18"/>
        <v>10172991</v>
      </c>
      <c r="X23" s="22">
        <f t="shared" si="19"/>
        <v>0.58112761134918722</v>
      </c>
      <c r="Y23" s="76">
        <f t="shared" si="20"/>
        <v>16495556</v>
      </c>
      <c r="Z23" s="76">
        <f t="shared" si="21"/>
        <v>11656293</v>
      </c>
      <c r="AA23" s="22">
        <f t="shared" si="22"/>
        <v>0.70663231963808903</v>
      </c>
      <c r="AB23" s="22">
        <f t="shared" si="24"/>
        <v>0.53647332472937947</v>
      </c>
      <c r="AC23" s="32" t="s">
        <v>1480</v>
      </c>
    </row>
    <row r="24" spans="1:29" ht="12.75" customHeight="1" x14ac:dyDescent="0.25">
      <c r="A24" s="25" t="s">
        <v>63</v>
      </c>
      <c r="B24" s="25" t="s">
        <v>64</v>
      </c>
      <c r="C24" s="25" t="s">
        <v>65</v>
      </c>
      <c r="D24" s="31">
        <f t="shared" si="0"/>
        <v>20351528</v>
      </c>
      <c r="E24" s="31">
        <f t="shared" si="25"/>
        <v>1327072</v>
      </c>
      <c r="F24" s="39">
        <f t="shared" si="26"/>
        <v>6.520748712332558E-2</v>
      </c>
      <c r="G24" s="31">
        <f t="shared" si="3"/>
        <v>20953295</v>
      </c>
      <c r="H24" s="31">
        <f t="shared" si="27"/>
        <v>1617377</v>
      </c>
      <c r="I24" s="39">
        <f t="shared" si="28"/>
        <v>7.718962578439334E-2</v>
      </c>
      <c r="J24" s="24">
        <f t="shared" si="6"/>
        <v>21579926</v>
      </c>
      <c r="K24" s="24">
        <f t="shared" si="29"/>
        <v>1581689</v>
      </c>
      <c r="L24" s="22">
        <f t="shared" si="30"/>
        <v>7.3294458933733139E-2</v>
      </c>
      <c r="M24" s="24">
        <f t="shared" si="9"/>
        <v>21079772</v>
      </c>
      <c r="N24" s="24">
        <f t="shared" si="10"/>
        <v>2705547</v>
      </c>
      <c r="O24" s="22">
        <f t="shared" si="11"/>
        <v>0.12834802008294965</v>
      </c>
      <c r="P24" s="24">
        <f t="shared" si="12"/>
        <v>22474093</v>
      </c>
      <c r="Q24" s="24">
        <f t="shared" si="23"/>
        <v>2845229</v>
      </c>
      <c r="R24" s="22">
        <f t="shared" si="13"/>
        <v>0.126600392727751</v>
      </c>
      <c r="S24" s="24">
        <f t="shared" si="14"/>
        <v>21045926</v>
      </c>
      <c r="T24" s="24">
        <f t="shared" si="15"/>
        <v>4194242</v>
      </c>
      <c r="U24" s="22">
        <f t="shared" si="16"/>
        <v>0.19928997184538233</v>
      </c>
      <c r="V24" s="101">
        <f t="shared" si="17"/>
        <v>21009842</v>
      </c>
      <c r="W24" s="101">
        <f t="shared" si="18"/>
        <v>5861989</v>
      </c>
      <c r="X24" s="22">
        <f t="shared" si="19"/>
        <v>0.27901156991090176</v>
      </c>
      <c r="Y24" s="76">
        <f t="shared" si="20"/>
        <v>21268040</v>
      </c>
      <c r="Z24" s="76">
        <f t="shared" si="21"/>
        <v>6873097</v>
      </c>
      <c r="AA24" s="22">
        <f t="shared" si="22"/>
        <v>0.32316551031500801</v>
      </c>
      <c r="AB24" s="22">
        <f t="shared" si="24"/>
        <v>0.21128309297639855</v>
      </c>
      <c r="AC24" s="32" t="s">
        <v>1480</v>
      </c>
    </row>
    <row r="25" spans="1:29" ht="12.75" customHeight="1" x14ac:dyDescent="0.25">
      <c r="A25" s="25" t="s">
        <v>66</v>
      </c>
      <c r="B25" s="25" t="s">
        <v>67</v>
      </c>
      <c r="C25" s="25" t="s">
        <v>68</v>
      </c>
      <c r="D25" s="31">
        <f t="shared" si="0"/>
        <v>13990767</v>
      </c>
      <c r="E25" s="31">
        <f t="shared" si="25"/>
        <v>308684</v>
      </c>
      <c r="F25" s="39">
        <f t="shared" si="26"/>
        <v>2.2063407960407032E-2</v>
      </c>
      <c r="G25" s="31">
        <f t="shared" si="3"/>
        <v>13515413</v>
      </c>
      <c r="H25" s="31">
        <f t="shared" si="27"/>
        <v>307697</v>
      </c>
      <c r="I25" s="39">
        <f t="shared" si="28"/>
        <v>2.2766377912387878E-2</v>
      </c>
      <c r="J25" s="24">
        <f t="shared" si="6"/>
        <v>13582453</v>
      </c>
      <c r="K25" s="24">
        <f t="shared" si="29"/>
        <v>1830745</v>
      </c>
      <c r="L25" s="22">
        <f t="shared" si="30"/>
        <v>0.13478750855975721</v>
      </c>
      <c r="M25" s="24">
        <f t="shared" si="9"/>
        <v>14673789</v>
      </c>
      <c r="N25" s="24">
        <f t="shared" si="10"/>
        <v>3689845</v>
      </c>
      <c r="O25" s="22">
        <f t="shared" si="11"/>
        <v>0.25145822936393591</v>
      </c>
      <c r="P25" s="24">
        <f t="shared" si="12"/>
        <v>15355988</v>
      </c>
      <c r="Q25" s="24">
        <f t="shared" si="23"/>
        <v>5617757</v>
      </c>
      <c r="R25" s="22">
        <f t="shared" si="13"/>
        <v>0.36583494334587913</v>
      </c>
      <c r="S25" s="24">
        <f t="shared" si="14"/>
        <v>16665862</v>
      </c>
      <c r="T25" s="24">
        <f t="shared" si="15"/>
        <v>6734077</v>
      </c>
      <c r="U25" s="22">
        <f t="shared" si="16"/>
        <v>0.40406412821611026</v>
      </c>
      <c r="V25" s="101">
        <f t="shared" si="17"/>
        <v>21233918</v>
      </c>
      <c r="W25" s="101">
        <f t="shared" si="18"/>
        <v>4097251</v>
      </c>
      <c r="X25" s="22">
        <f t="shared" si="19"/>
        <v>0.19295784225972804</v>
      </c>
      <c r="Y25" s="76">
        <f t="shared" si="20"/>
        <v>19722666</v>
      </c>
      <c r="Z25" s="76">
        <f t="shared" si="21"/>
        <v>3852439</v>
      </c>
      <c r="AA25" s="22">
        <f t="shared" si="22"/>
        <v>0.19533053999900399</v>
      </c>
      <c r="AB25" s="22">
        <f t="shared" si="24"/>
        <v>0.28192913663693142</v>
      </c>
      <c r="AC25" s="32" t="s">
        <v>1479</v>
      </c>
    </row>
    <row r="26" spans="1:29" ht="12.75" customHeight="1" x14ac:dyDescent="0.25">
      <c r="A26" s="25" t="s">
        <v>69</v>
      </c>
      <c r="B26" s="25" t="s">
        <v>70</v>
      </c>
      <c r="C26" s="25" t="s">
        <v>11</v>
      </c>
      <c r="D26" s="31">
        <f t="shared" si="0"/>
        <v>104589623</v>
      </c>
      <c r="E26" s="31">
        <f t="shared" si="25"/>
        <v>14142407</v>
      </c>
      <c r="F26" s="39">
        <f t="shared" si="26"/>
        <v>0.13521807034336475</v>
      </c>
      <c r="G26" s="31">
        <f t="shared" si="3"/>
        <v>111484608</v>
      </c>
      <c r="H26" s="31">
        <f t="shared" si="27"/>
        <v>8830032</v>
      </c>
      <c r="I26" s="39">
        <f t="shared" si="28"/>
        <v>7.9204045817697091E-2</v>
      </c>
      <c r="J26" s="24">
        <f t="shared" si="6"/>
        <v>115560417</v>
      </c>
      <c r="K26" s="24">
        <f t="shared" si="29"/>
        <v>6672125</v>
      </c>
      <c r="L26" s="22">
        <f t="shared" si="30"/>
        <v>5.7737114257730655E-2</v>
      </c>
      <c r="M26" s="24">
        <f t="shared" si="9"/>
        <v>115264208</v>
      </c>
      <c r="N26" s="24">
        <f t="shared" si="10"/>
        <v>14539691</v>
      </c>
      <c r="O26" s="22">
        <f t="shared" si="11"/>
        <v>0.12614228867993438</v>
      </c>
      <c r="P26" s="24">
        <f t="shared" si="12"/>
        <v>126592904</v>
      </c>
      <c r="Q26" s="24">
        <f t="shared" si="23"/>
        <v>16644166</v>
      </c>
      <c r="R26" s="22">
        <f t="shared" si="13"/>
        <v>0.1314778749368132</v>
      </c>
      <c r="S26" s="24">
        <f t="shared" si="14"/>
        <v>128114330</v>
      </c>
      <c r="T26" s="24">
        <f t="shared" si="15"/>
        <v>17630756</v>
      </c>
      <c r="U26" s="22">
        <f t="shared" si="16"/>
        <v>0.1376173609931067</v>
      </c>
      <c r="V26" s="101">
        <f t="shared" si="17"/>
        <v>135017487</v>
      </c>
      <c r="W26" s="101">
        <f t="shared" si="18"/>
        <v>14993843</v>
      </c>
      <c r="X26" s="22">
        <f t="shared" si="19"/>
        <v>0.1110511188821045</v>
      </c>
      <c r="Y26" s="76">
        <f t="shared" si="20"/>
        <v>134339031</v>
      </c>
      <c r="Z26" s="76">
        <f t="shared" si="21"/>
        <v>11274286</v>
      </c>
      <c r="AA26" s="22">
        <f t="shared" si="22"/>
        <v>8.3924127754055305E-2</v>
      </c>
      <c r="AB26" s="22">
        <f t="shared" si="24"/>
        <v>0.11804255424920282</v>
      </c>
      <c r="AC26" s="32" t="s">
        <v>1478</v>
      </c>
    </row>
    <row r="27" spans="1:29" ht="12.75" customHeight="1" x14ac:dyDescent="0.25">
      <c r="A27" s="25" t="s">
        <v>71</v>
      </c>
      <c r="B27" s="25" t="s">
        <v>72</v>
      </c>
      <c r="C27" s="25" t="s">
        <v>73</v>
      </c>
      <c r="D27" s="31">
        <f t="shared" si="0"/>
        <v>29251745</v>
      </c>
      <c r="E27" s="31">
        <f t="shared" si="25"/>
        <v>6838985</v>
      </c>
      <c r="F27" s="39">
        <f t="shared" si="26"/>
        <v>0.23379750507191965</v>
      </c>
      <c r="G27" s="31">
        <f t="shared" si="3"/>
        <v>28284553</v>
      </c>
      <c r="H27" s="31">
        <f t="shared" si="27"/>
        <v>7445788</v>
      </c>
      <c r="I27" s="39">
        <f t="shared" si="28"/>
        <v>0.26324573699290915</v>
      </c>
      <c r="J27" s="24">
        <f t="shared" si="6"/>
        <v>28928435</v>
      </c>
      <c r="K27" s="24">
        <f t="shared" si="29"/>
        <v>8587330</v>
      </c>
      <c r="L27" s="22">
        <f t="shared" si="30"/>
        <v>0.29684737525552279</v>
      </c>
      <c r="M27" s="24">
        <f t="shared" si="9"/>
        <v>30426115</v>
      </c>
      <c r="N27" s="24">
        <f t="shared" si="10"/>
        <v>8997640</v>
      </c>
      <c r="O27" s="22">
        <f t="shared" si="11"/>
        <v>0.29572096207484921</v>
      </c>
      <c r="P27" s="24">
        <f t="shared" si="12"/>
        <v>31551550</v>
      </c>
      <c r="Q27" s="24">
        <f t="shared" si="23"/>
        <v>9035930</v>
      </c>
      <c r="R27" s="22">
        <f t="shared" si="13"/>
        <v>0.28638624726835926</v>
      </c>
      <c r="S27" s="24">
        <f t="shared" si="14"/>
        <v>32826033</v>
      </c>
      <c r="T27" s="24">
        <f t="shared" si="15"/>
        <v>7711683</v>
      </c>
      <c r="U27" s="22">
        <f t="shared" si="16"/>
        <v>0.23492582853371285</v>
      </c>
      <c r="V27" s="101">
        <f t="shared" si="17"/>
        <v>33477764</v>
      </c>
      <c r="W27" s="101">
        <f t="shared" si="18"/>
        <v>5761525</v>
      </c>
      <c r="X27" s="22">
        <f t="shared" si="19"/>
        <v>0.17210005423301269</v>
      </c>
      <c r="Y27" s="76">
        <f t="shared" si="20"/>
        <v>33886634</v>
      </c>
      <c r="Z27" s="76">
        <f t="shared" si="21"/>
        <v>5319203</v>
      </c>
      <c r="AA27" s="22">
        <f t="shared" si="22"/>
        <v>0.15697053298359501</v>
      </c>
      <c r="AB27" s="22">
        <f t="shared" si="24"/>
        <v>0.2292207250187058</v>
      </c>
      <c r="AC27" s="32" t="s">
        <v>1480</v>
      </c>
    </row>
    <row r="28" spans="1:29" ht="12.75" customHeight="1" x14ac:dyDescent="0.25">
      <c r="A28" s="25" t="s">
        <v>74</v>
      </c>
      <c r="B28" s="25" t="s">
        <v>75</v>
      </c>
      <c r="C28" s="25" t="s">
        <v>76</v>
      </c>
      <c r="D28" s="31">
        <f t="shared" si="0"/>
        <v>84103459</v>
      </c>
      <c r="E28" s="31">
        <f t="shared" si="25"/>
        <v>15903864</v>
      </c>
      <c r="F28" s="39">
        <f t="shared" si="26"/>
        <v>0.18909880983610911</v>
      </c>
      <c r="G28" s="31">
        <f t="shared" si="3"/>
        <v>83727819</v>
      </c>
      <c r="H28" s="31">
        <f t="shared" si="27"/>
        <v>19705228</v>
      </c>
      <c r="I28" s="39">
        <f t="shared" si="28"/>
        <v>0.2353486360369664</v>
      </c>
      <c r="J28" s="24">
        <f t="shared" si="6"/>
        <v>85497440</v>
      </c>
      <c r="K28" s="24">
        <f t="shared" si="29"/>
        <v>28382709</v>
      </c>
      <c r="L28" s="22">
        <f t="shared" si="30"/>
        <v>0.3319714485018499</v>
      </c>
      <c r="M28" s="24">
        <f t="shared" si="9"/>
        <v>87875809</v>
      </c>
      <c r="N28" s="24">
        <f t="shared" si="10"/>
        <v>36595050</v>
      </c>
      <c r="O28" s="22">
        <f t="shared" si="11"/>
        <v>0.41644054736383707</v>
      </c>
      <c r="P28" s="24">
        <f t="shared" si="12"/>
        <v>91257274</v>
      </c>
      <c r="Q28" s="24">
        <f t="shared" si="23"/>
        <v>41099349</v>
      </c>
      <c r="R28" s="22">
        <f t="shared" si="13"/>
        <v>0.45036792354766153</v>
      </c>
      <c r="S28" s="24">
        <f t="shared" si="14"/>
        <v>100766921</v>
      </c>
      <c r="T28" s="24">
        <f t="shared" si="15"/>
        <v>41299812</v>
      </c>
      <c r="U28" s="22">
        <f t="shared" si="16"/>
        <v>0.40985485703190239</v>
      </c>
      <c r="V28" s="101">
        <f t="shared" si="17"/>
        <v>105209517</v>
      </c>
      <c r="W28" s="101">
        <f t="shared" si="18"/>
        <v>34014623</v>
      </c>
      <c r="X28" s="22">
        <f t="shared" si="19"/>
        <v>0.3233036703324092</v>
      </c>
      <c r="Y28" s="76">
        <f t="shared" si="20"/>
        <v>108946309</v>
      </c>
      <c r="Z28" s="76">
        <f t="shared" si="21"/>
        <v>27772955</v>
      </c>
      <c r="AA28" s="22">
        <f t="shared" si="22"/>
        <v>0.25492332190896</v>
      </c>
      <c r="AB28" s="22">
        <f t="shared" si="24"/>
        <v>0.37097806403695405</v>
      </c>
      <c r="AC28" s="32" t="s">
        <v>1482</v>
      </c>
    </row>
    <row r="29" spans="1:29" ht="12.75" customHeight="1" x14ac:dyDescent="0.25">
      <c r="A29" s="25" t="s">
        <v>77</v>
      </c>
      <c r="B29" s="25" t="s">
        <v>78</v>
      </c>
      <c r="C29" s="25" t="s">
        <v>79</v>
      </c>
      <c r="D29" s="31">
        <f t="shared" si="0"/>
        <v>26691897</v>
      </c>
      <c r="E29" s="31">
        <f t="shared" si="25"/>
        <v>2525695</v>
      </c>
      <c r="F29" s="39">
        <f t="shared" si="26"/>
        <v>9.4624035151941427E-2</v>
      </c>
      <c r="G29" s="31">
        <f t="shared" si="3"/>
        <v>27295311</v>
      </c>
      <c r="H29" s="31">
        <f t="shared" si="27"/>
        <v>4255084</v>
      </c>
      <c r="I29" s="39">
        <f t="shared" si="28"/>
        <v>0.15589065828925708</v>
      </c>
      <c r="J29" s="24">
        <f t="shared" si="6"/>
        <v>29195148</v>
      </c>
      <c r="K29" s="24">
        <f t="shared" si="29"/>
        <v>6304237</v>
      </c>
      <c r="L29" s="22">
        <f t="shared" si="30"/>
        <v>0.21593440800505617</v>
      </c>
      <c r="M29" s="24">
        <f t="shared" si="9"/>
        <v>30245412</v>
      </c>
      <c r="N29" s="24">
        <f t="shared" si="10"/>
        <v>8317466</v>
      </c>
      <c r="O29" s="22">
        <f t="shared" si="11"/>
        <v>0.27499926269809122</v>
      </c>
      <c r="P29" s="24">
        <f t="shared" si="12"/>
        <v>31224820</v>
      </c>
      <c r="Q29" s="24">
        <f t="shared" si="23"/>
        <v>9960895</v>
      </c>
      <c r="R29" s="22">
        <f t="shared" si="13"/>
        <v>0.31900568201834312</v>
      </c>
      <c r="S29" s="24">
        <f t="shared" si="14"/>
        <v>32452773</v>
      </c>
      <c r="T29" s="24">
        <f t="shared" si="15"/>
        <v>10846005</v>
      </c>
      <c r="U29" s="22">
        <f t="shared" si="16"/>
        <v>0.3342088825506529</v>
      </c>
      <c r="V29" s="101">
        <f t="shared" si="17"/>
        <v>33099530</v>
      </c>
      <c r="W29" s="101">
        <f t="shared" si="18"/>
        <v>10391162</v>
      </c>
      <c r="X29" s="22">
        <f t="shared" si="19"/>
        <v>0.3139368444204495</v>
      </c>
      <c r="Y29" s="76">
        <f t="shared" si="20"/>
        <v>33250837</v>
      </c>
      <c r="Z29" s="76">
        <f t="shared" si="21"/>
        <v>8765357</v>
      </c>
      <c r="AA29" s="22">
        <f t="shared" si="22"/>
        <v>0.263613123483177</v>
      </c>
      <c r="AB29" s="22">
        <f t="shared" si="24"/>
        <v>0.30115275903414274</v>
      </c>
      <c r="AC29" s="32" t="s">
        <v>1480</v>
      </c>
    </row>
    <row r="30" spans="1:29" ht="12.75" customHeight="1" x14ac:dyDescent="0.25">
      <c r="A30" s="25" t="s">
        <v>80</v>
      </c>
      <c r="B30" s="25" t="s">
        <v>81</v>
      </c>
      <c r="C30" s="25" t="s">
        <v>82</v>
      </c>
      <c r="D30" s="31">
        <f t="shared" si="0"/>
        <v>448524749</v>
      </c>
      <c r="E30" s="31">
        <f t="shared" si="25"/>
        <v>56898627</v>
      </c>
      <c r="F30" s="39">
        <f t="shared" si="26"/>
        <v>0.12685727404531696</v>
      </c>
      <c r="G30" s="31">
        <f t="shared" si="3"/>
        <v>505036281</v>
      </c>
      <c r="H30" s="31">
        <f t="shared" si="27"/>
        <v>52979171</v>
      </c>
      <c r="I30" s="39">
        <f t="shared" si="28"/>
        <v>0.10490171299198206</v>
      </c>
      <c r="J30" s="24">
        <f t="shared" si="6"/>
        <v>507858674</v>
      </c>
      <c r="K30" s="24">
        <f t="shared" si="29"/>
        <v>58681138</v>
      </c>
      <c r="L30" s="22">
        <f t="shared" si="30"/>
        <v>0.1155461962238731</v>
      </c>
      <c r="M30" s="24">
        <f t="shared" si="9"/>
        <v>519211546</v>
      </c>
      <c r="N30" s="24">
        <f t="shared" si="10"/>
        <v>66446103</v>
      </c>
      <c r="O30" s="22">
        <f t="shared" si="11"/>
        <v>0.12797501040163695</v>
      </c>
      <c r="P30" s="24">
        <f t="shared" si="12"/>
        <v>546689815</v>
      </c>
      <c r="Q30" s="24">
        <f t="shared" si="23"/>
        <v>89404774</v>
      </c>
      <c r="R30" s="22">
        <f t="shared" si="13"/>
        <v>0.16353839333919182</v>
      </c>
      <c r="S30" s="24">
        <f t="shared" si="14"/>
        <v>567093387</v>
      </c>
      <c r="T30" s="24">
        <f t="shared" si="15"/>
        <v>128345615</v>
      </c>
      <c r="U30" s="22">
        <f t="shared" si="16"/>
        <v>0.22632183330326863</v>
      </c>
      <c r="V30" s="101">
        <f t="shared" si="17"/>
        <v>617640591</v>
      </c>
      <c r="W30" s="101">
        <f t="shared" si="18"/>
        <v>126292257</v>
      </c>
      <c r="X30" s="22">
        <f t="shared" si="19"/>
        <v>0.20447531920712123</v>
      </c>
      <c r="Y30" s="76">
        <f t="shared" si="20"/>
        <v>630724005</v>
      </c>
      <c r="Z30" s="76">
        <f t="shared" si="21"/>
        <v>108273200</v>
      </c>
      <c r="AA30" s="22">
        <f t="shared" si="22"/>
        <v>0.17166494241803901</v>
      </c>
      <c r="AB30" s="22">
        <f t="shared" si="24"/>
        <v>0.17879509973385152</v>
      </c>
      <c r="AC30" s="32" t="s">
        <v>1478</v>
      </c>
    </row>
    <row r="31" spans="1:29" ht="12.75" customHeight="1" x14ac:dyDescent="0.25">
      <c r="A31" s="25" t="s">
        <v>83</v>
      </c>
      <c r="B31" s="25" t="s">
        <v>84</v>
      </c>
      <c r="C31" s="25" t="s">
        <v>85</v>
      </c>
      <c r="D31" s="31">
        <f t="shared" si="0"/>
        <v>20849613</v>
      </c>
      <c r="E31" s="31">
        <f t="shared" si="25"/>
        <v>15265223</v>
      </c>
      <c r="F31" s="39">
        <f t="shared" si="26"/>
        <v>0.73215857771556714</v>
      </c>
      <c r="G31" s="31">
        <f t="shared" si="3"/>
        <v>27715207</v>
      </c>
      <c r="H31" s="31">
        <f t="shared" si="27"/>
        <v>15024034</v>
      </c>
      <c r="I31" s="39">
        <f t="shared" si="28"/>
        <v>0.54208629940956243</v>
      </c>
      <c r="J31" s="24">
        <f t="shared" si="6"/>
        <v>26288216</v>
      </c>
      <c r="K31" s="24">
        <f t="shared" si="29"/>
        <v>12661539</v>
      </c>
      <c r="L31" s="22">
        <f t="shared" si="30"/>
        <v>0.48164314383296303</v>
      </c>
      <c r="M31" s="24">
        <f t="shared" si="9"/>
        <v>23563429</v>
      </c>
      <c r="N31" s="24">
        <f t="shared" si="10"/>
        <v>14636147</v>
      </c>
      <c r="O31" s="22">
        <f t="shared" si="11"/>
        <v>0.62113824774823734</v>
      </c>
      <c r="P31" s="24">
        <f t="shared" si="12"/>
        <v>24053124</v>
      </c>
      <c r="Q31" s="24">
        <f t="shared" si="23"/>
        <v>15870039</v>
      </c>
      <c r="R31" s="22">
        <f t="shared" si="13"/>
        <v>0.65979117722920311</v>
      </c>
      <c r="S31" s="24">
        <f t="shared" si="14"/>
        <v>27726499</v>
      </c>
      <c r="T31" s="24">
        <f t="shared" si="15"/>
        <v>17687608</v>
      </c>
      <c r="U31" s="22">
        <f t="shared" si="16"/>
        <v>0.63793153257466806</v>
      </c>
      <c r="V31" s="101">
        <f t="shared" si="17"/>
        <v>26253765</v>
      </c>
      <c r="W31" s="101">
        <f t="shared" si="18"/>
        <v>17192269</v>
      </c>
      <c r="X31" s="22">
        <f t="shared" si="19"/>
        <v>0.65484965680160545</v>
      </c>
      <c r="Y31" s="76">
        <f t="shared" si="20"/>
        <v>24991467</v>
      </c>
      <c r="Z31" s="76">
        <f t="shared" si="21"/>
        <v>18577461</v>
      </c>
      <c r="AA31" s="22">
        <f t="shared" si="22"/>
        <v>0.74335216095957901</v>
      </c>
      <c r="AB31" s="22">
        <f t="shared" si="24"/>
        <v>0.6634125550626585</v>
      </c>
      <c r="AC31" s="32" t="s">
        <v>1480</v>
      </c>
    </row>
    <row r="32" spans="1:29" ht="12.75" customHeight="1" x14ac:dyDescent="0.25">
      <c r="A32" s="25" t="s">
        <v>86</v>
      </c>
      <c r="B32" s="25" t="s">
        <v>87</v>
      </c>
      <c r="C32" s="25" t="s">
        <v>88</v>
      </c>
      <c r="D32" s="31">
        <f t="shared" si="0"/>
        <v>17746116</v>
      </c>
      <c r="E32" s="31">
        <f t="shared" si="25"/>
        <v>3114120</v>
      </c>
      <c r="F32" s="39">
        <f t="shared" si="26"/>
        <v>0.17548177866075032</v>
      </c>
      <c r="G32" s="31">
        <f t="shared" si="3"/>
        <v>18623595</v>
      </c>
      <c r="H32" s="31">
        <f t="shared" si="27"/>
        <v>3237807</v>
      </c>
      <c r="I32" s="39">
        <f t="shared" si="28"/>
        <v>0.17385510155262718</v>
      </c>
      <c r="J32" s="24">
        <f t="shared" si="6"/>
        <v>19007870</v>
      </c>
      <c r="K32" s="24">
        <f t="shared" si="29"/>
        <v>4757956</v>
      </c>
      <c r="L32" s="22">
        <f t="shared" si="30"/>
        <v>0.25031505371196244</v>
      </c>
      <c r="M32" s="24">
        <f t="shared" si="9"/>
        <v>19858742</v>
      </c>
      <c r="N32" s="24">
        <f t="shared" si="10"/>
        <v>5548925</v>
      </c>
      <c r="O32" s="22">
        <f t="shared" si="11"/>
        <v>0.27941976385009687</v>
      </c>
      <c r="P32" s="24">
        <f t="shared" si="12"/>
        <v>20574057</v>
      </c>
      <c r="Q32" s="24">
        <f t="shared" si="23"/>
        <v>6477034</v>
      </c>
      <c r="R32" s="22">
        <f t="shared" si="13"/>
        <v>0.31481559519350022</v>
      </c>
      <c r="S32" s="24">
        <f t="shared" si="14"/>
        <v>22814704</v>
      </c>
      <c r="T32" s="24">
        <f t="shared" si="15"/>
        <v>5837946</v>
      </c>
      <c r="U32" s="22">
        <f t="shared" si="16"/>
        <v>0.25588523962441062</v>
      </c>
      <c r="V32" s="101">
        <f t="shared" si="17"/>
        <v>22831986</v>
      </c>
      <c r="W32" s="101">
        <f t="shared" si="18"/>
        <v>5436173</v>
      </c>
      <c r="X32" s="22">
        <f t="shared" si="19"/>
        <v>0.23809461866348378</v>
      </c>
      <c r="Y32" s="76">
        <f t="shared" si="20"/>
        <v>22637267</v>
      </c>
      <c r="Z32" s="76">
        <f t="shared" si="21"/>
        <v>4798340</v>
      </c>
      <c r="AA32" s="22">
        <f t="shared" si="22"/>
        <v>0.21196640036096201</v>
      </c>
      <c r="AB32" s="22">
        <f t="shared" si="24"/>
        <v>0.26003632353849071</v>
      </c>
      <c r="AC32" s="32" t="s">
        <v>1477</v>
      </c>
    </row>
    <row r="33" spans="1:29" ht="12.75" customHeight="1" x14ac:dyDescent="0.25">
      <c r="A33" s="25" t="s">
        <v>89</v>
      </c>
      <c r="B33" s="25" t="s">
        <v>90</v>
      </c>
      <c r="C33" s="25" t="s">
        <v>25</v>
      </c>
      <c r="D33" s="31">
        <f t="shared" si="0"/>
        <v>633589045</v>
      </c>
      <c r="E33" s="31">
        <f t="shared" si="25"/>
        <v>69349025</v>
      </c>
      <c r="F33" s="39">
        <f t="shared" si="26"/>
        <v>0.10945426778962064</v>
      </c>
      <c r="G33" s="31">
        <f t="shared" si="3"/>
        <v>668153244</v>
      </c>
      <c r="H33" s="31">
        <f t="shared" si="27"/>
        <v>98511656</v>
      </c>
      <c r="I33" s="39">
        <f t="shared" si="28"/>
        <v>0.14743871542139814</v>
      </c>
      <c r="J33" s="24">
        <f t="shared" si="6"/>
        <v>701193752</v>
      </c>
      <c r="K33" s="24">
        <f t="shared" si="29"/>
        <v>88894356</v>
      </c>
      <c r="L33" s="22">
        <f t="shared" si="30"/>
        <v>0.12677573886881982</v>
      </c>
      <c r="M33" s="24">
        <f t="shared" si="9"/>
        <v>701845332</v>
      </c>
      <c r="N33" s="24">
        <f t="shared" si="10"/>
        <v>98886924</v>
      </c>
      <c r="O33" s="22">
        <f t="shared" si="11"/>
        <v>0.1408956068970478</v>
      </c>
      <c r="P33" s="24">
        <f t="shared" si="12"/>
        <v>718024202</v>
      </c>
      <c r="Q33" s="24">
        <f t="shared" si="23"/>
        <v>120363269</v>
      </c>
      <c r="R33" s="22">
        <f t="shared" si="13"/>
        <v>0.16763121446984316</v>
      </c>
      <c r="S33" s="24">
        <f t="shared" si="14"/>
        <v>765797312</v>
      </c>
      <c r="T33" s="24">
        <f t="shared" si="15"/>
        <v>85774288</v>
      </c>
      <c r="U33" s="22">
        <f t="shared" si="16"/>
        <v>0.11200651485180455</v>
      </c>
      <c r="V33" s="101">
        <f t="shared" si="17"/>
        <v>790477988</v>
      </c>
      <c r="W33" s="101">
        <f t="shared" si="18"/>
        <v>38027340</v>
      </c>
      <c r="X33" s="22">
        <f t="shared" si="19"/>
        <v>4.8106766509986611E-2</v>
      </c>
      <c r="Y33" s="76">
        <f t="shared" si="20"/>
        <v>750870973</v>
      </c>
      <c r="Z33" s="76">
        <f t="shared" si="21"/>
        <v>37861509</v>
      </c>
      <c r="AA33" s="22">
        <f t="shared" si="22"/>
        <v>5.0423455375734699E-2</v>
      </c>
      <c r="AB33" s="22">
        <f t="shared" si="24"/>
        <v>0.10381271162088337</v>
      </c>
      <c r="AC33" s="32" t="s">
        <v>1478</v>
      </c>
    </row>
    <row r="34" spans="1:29" ht="12.75" customHeight="1" x14ac:dyDescent="0.25">
      <c r="A34" s="25" t="s">
        <v>91</v>
      </c>
      <c r="B34" s="25" t="s">
        <v>92</v>
      </c>
      <c r="C34" s="25" t="s">
        <v>25</v>
      </c>
      <c r="D34" s="31">
        <f t="shared" si="0"/>
        <v>118136843</v>
      </c>
      <c r="E34" s="31">
        <f t="shared" si="25"/>
        <v>21711469</v>
      </c>
      <c r="F34" s="39">
        <f t="shared" si="26"/>
        <v>0.1837823700773856</v>
      </c>
      <c r="G34" s="31">
        <f t="shared" si="3"/>
        <v>115727306</v>
      </c>
      <c r="H34" s="31">
        <f t="shared" si="27"/>
        <v>26366387</v>
      </c>
      <c r="I34" s="39">
        <f t="shared" si="28"/>
        <v>0.22783202954711484</v>
      </c>
      <c r="J34" s="24">
        <f t="shared" si="6"/>
        <v>112010081</v>
      </c>
      <c r="K34" s="24">
        <f t="shared" si="29"/>
        <v>21751270</v>
      </c>
      <c r="L34" s="22">
        <f t="shared" si="30"/>
        <v>0.19419028899729124</v>
      </c>
      <c r="M34" s="24">
        <f t="shared" si="9"/>
        <v>112453914</v>
      </c>
      <c r="N34" s="24">
        <f t="shared" si="10"/>
        <v>16168597</v>
      </c>
      <c r="O34" s="22">
        <f t="shared" si="11"/>
        <v>0.14377976208102458</v>
      </c>
      <c r="P34" s="24">
        <f t="shared" si="12"/>
        <v>111907836</v>
      </c>
      <c r="Q34" s="24">
        <f t="shared" si="23"/>
        <v>17231075</v>
      </c>
      <c r="R34" s="22">
        <f t="shared" si="13"/>
        <v>0.15397558934121466</v>
      </c>
      <c r="S34" s="24">
        <f t="shared" si="14"/>
        <v>112437135</v>
      </c>
      <c r="T34" s="24">
        <f t="shared" si="15"/>
        <v>23244137</v>
      </c>
      <c r="U34" s="22">
        <f t="shared" si="16"/>
        <v>0.20673007187527501</v>
      </c>
      <c r="V34" s="101">
        <f t="shared" si="17"/>
        <v>117732285</v>
      </c>
      <c r="W34" s="101">
        <f t="shared" si="18"/>
        <v>16619209</v>
      </c>
      <c r="X34" s="22">
        <f t="shared" si="19"/>
        <v>0.14116101628368125</v>
      </c>
      <c r="Y34" s="76">
        <f t="shared" si="20"/>
        <v>118214589</v>
      </c>
      <c r="Z34" s="76">
        <f t="shared" si="21"/>
        <v>15079256</v>
      </c>
      <c r="AA34" s="22">
        <f t="shared" si="22"/>
        <v>0.12755833376876999</v>
      </c>
      <c r="AB34" s="22">
        <f t="shared" si="24"/>
        <v>0.15464095466999311</v>
      </c>
      <c r="AC34" s="32" t="s">
        <v>1481</v>
      </c>
    </row>
    <row r="35" spans="1:29" ht="12.75" customHeight="1" x14ac:dyDescent="0.25">
      <c r="A35" s="25" t="s">
        <v>93</v>
      </c>
      <c r="B35" s="25" t="s">
        <v>94</v>
      </c>
      <c r="C35" s="25" t="s">
        <v>46</v>
      </c>
      <c r="D35" s="31">
        <f t="shared" si="0"/>
        <v>788995309</v>
      </c>
      <c r="E35" s="31">
        <f t="shared" si="25"/>
        <v>120605461</v>
      </c>
      <c r="F35" s="39">
        <f t="shared" si="26"/>
        <v>0.15285954127263385</v>
      </c>
      <c r="G35" s="31">
        <f t="shared" si="3"/>
        <v>762783908</v>
      </c>
      <c r="H35" s="31">
        <f t="shared" si="27"/>
        <v>120198371</v>
      </c>
      <c r="I35" s="39">
        <f t="shared" si="28"/>
        <v>0.15757853533533117</v>
      </c>
      <c r="J35" s="24">
        <f t="shared" si="6"/>
        <v>790293283</v>
      </c>
      <c r="K35" s="24">
        <f t="shared" si="29"/>
        <v>138873289</v>
      </c>
      <c r="L35" s="22">
        <f t="shared" si="30"/>
        <v>0.17572373698132521</v>
      </c>
      <c r="M35" s="24">
        <f t="shared" si="9"/>
        <v>811808942</v>
      </c>
      <c r="N35" s="24">
        <f t="shared" si="10"/>
        <v>131895373</v>
      </c>
      <c r="O35" s="22">
        <f t="shared" si="11"/>
        <v>0.16247095366436601</v>
      </c>
      <c r="P35" s="24">
        <f t="shared" si="12"/>
        <v>859385884</v>
      </c>
      <c r="Q35" s="24">
        <f t="shared" si="23"/>
        <v>137397116</v>
      </c>
      <c r="R35" s="22">
        <f t="shared" si="13"/>
        <v>0.1598782555753499</v>
      </c>
      <c r="S35" s="24">
        <f t="shared" si="14"/>
        <v>871380400</v>
      </c>
      <c r="T35" s="24">
        <f t="shared" si="15"/>
        <v>191111792</v>
      </c>
      <c r="U35" s="22">
        <f t="shared" si="16"/>
        <v>0.21932073753322889</v>
      </c>
      <c r="V35" s="101">
        <f t="shared" si="17"/>
        <v>920903404</v>
      </c>
      <c r="W35" s="101">
        <f t="shared" si="18"/>
        <v>229439279</v>
      </c>
      <c r="X35" s="22">
        <f t="shared" si="19"/>
        <v>0.24914586915784709</v>
      </c>
      <c r="Y35" s="76">
        <f t="shared" si="20"/>
        <v>898447268</v>
      </c>
      <c r="Z35" s="76">
        <f t="shared" si="21"/>
        <v>285386554</v>
      </c>
      <c r="AA35" s="22">
        <f t="shared" si="22"/>
        <v>0.31764418921912702</v>
      </c>
      <c r="AB35" s="22">
        <f t="shared" si="24"/>
        <v>0.22169200102998379</v>
      </c>
      <c r="AC35" s="32" t="s">
        <v>1478</v>
      </c>
    </row>
    <row r="36" spans="1:29" ht="12.75" customHeight="1" x14ac:dyDescent="0.25">
      <c r="A36" s="25" t="s">
        <v>95</v>
      </c>
      <c r="B36" s="25" t="s">
        <v>96</v>
      </c>
      <c r="C36" s="25" t="s">
        <v>17</v>
      </c>
      <c r="D36" s="31">
        <f t="shared" si="0"/>
        <v>16232926</v>
      </c>
      <c r="E36" s="31">
        <f t="shared" si="25"/>
        <v>2937981</v>
      </c>
      <c r="F36" s="39">
        <f t="shared" si="26"/>
        <v>0.18098899730091789</v>
      </c>
      <c r="G36" s="31">
        <f t="shared" si="3"/>
        <v>16263319</v>
      </c>
      <c r="H36" s="31">
        <f t="shared" si="27"/>
        <v>3247122</v>
      </c>
      <c r="I36" s="39">
        <f t="shared" si="28"/>
        <v>0.19965924544676275</v>
      </c>
      <c r="J36" s="24">
        <f t="shared" si="6"/>
        <v>16748553</v>
      </c>
      <c r="K36" s="24">
        <f t="shared" si="29"/>
        <v>3186715</v>
      </c>
      <c r="L36" s="22">
        <f t="shared" si="30"/>
        <v>0.19026807868118517</v>
      </c>
      <c r="M36" s="24">
        <f t="shared" si="9"/>
        <v>16587762</v>
      </c>
      <c r="N36" s="24">
        <f t="shared" si="10"/>
        <v>3708002</v>
      </c>
      <c r="O36" s="22">
        <f t="shared" si="11"/>
        <v>0.22353841343998063</v>
      </c>
      <c r="P36" s="24">
        <f t="shared" si="12"/>
        <v>17589697</v>
      </c>
      <c r="Q36" s="24">
        <f t="shared" si="23"/>
        <v>2932097</v>
      </c>
      <c r="R36" s="22">
        <f t="shared" si="13"/>
        <v>0.16669400274490231</v>
      </c>
      <c r="S36" s="24">
        <f t="shared" si="14"/>
        <v>17162373</v>
      </c>
      <c r="T36" s="24">
        <f t="shared" si="15"/>
        <v>3600876</v>
      </c>
      <c r="U36" s="22">
        <f t="shared" si="16"/>
        <v>0.20981224449556013</v>
      </c>
      <c r="V36" s="101">
        <f t="shared" si="17"/>
        <v>17762948</v>
      </c>
      <c r="W36" s="101">
        <f t="shared" si="18"/>
        <v>3944011</v>
      </c>
      <c r="X36" s="22">
        <f t="shared" si="19"/>
        <v>0.22203583549307243</v>
      </c>
      <c r="Y36" s="76">
        <f t="shared" si="20"/>
        <v>17999055</v>
      </c>
      <c r="Z36" s="76">
        <f t="shared" si="21"/>
        <v>4322066</v>
      </c>
      <c r="AA36" s="22">
        <f t="shared" si="22"/>
        <v>0.240127384465462</v>
      </c>
      <c r="AB36" s="22">
        <f t="shared" si="24"/>
        <v>0.21244157612779552</v>
      </c>
      <c r="AC36" s="32" t="s">
        <v>1480</v>
      </c>
    </row>
    <row r="37" spans="1:29" ht="12.75" customHeight="1" x14ac:dyDescent="0.25">
      <c r="A37" s="25" t="s">
        <v>97</v>
      </c>
      <c r="B37" s="25" t="s">
        <v>98</v>
      </c>
      <c r="C37" s="25" t="s">
        <v>99</v>
      </c>
      <c r="D37" s="31">
        <f t="shared" si="0"/>
        <v>15682381</v>
      </c>
      <c r="E37" s="31">
        <f t="shared" si="25"/>
        <v>2075026</v>
      </c>
      <c r="F37" s="39">
        <f t="shared" si="26"/>
        <v>0.13231574975764204</v>
      </c>
      <c r="G37" s="31">
        <f t="shared" si="3"/>
        <v>16745280</v>
      </c>
      <c r="H37" s="31">
        <f t="shared" si="27"/>
        <v>1600654</v>
      </c>
      <c r="I37" s="39">
        <f t="shared" si="28"/>
        <v>9.5588368782128452E-2</v>
      </c>
      <c r="J37" s="24">
        <f t="shared" si="6"/>
        <v>17389171</v>
      </c>
      <c r="K37" s="24">
        <f t="shared" si="29"/>
        <v>1522566</v>
      </c>
      <c r="L37" s="22">
        <f t="shared" si="30"/>
        <v>8.7558285555993445E-2</v>
      </c>
      <c r="M37" s="84"/>
      <c r="N37" s="84"/>
      <c r="O37" s="85"/>
      <c r="P37" s="24">
        <f t="shared" si="12"/>
        <v>17735023</v>
      </c>
      <c r="Q37" s="24">
        <f t="shared" si="23"/>
        <v>4091108</v>
      </c>
      <c r="R37" s="22">
        <f t="shared" si="13"/>
        <v>0.2306795993441903</v>
      </c>
      <c r="S37" s="24">
        <f t="shared" si="14"/>
        <v>18837372</v>
      </c>
      <c r="T37" s="24">
        <f t="shared" si="15"/>
        <v>4664016</v>
      </c>
      <c r="U37" s="22">
        <f t="shared" si="16"/>
        <v>0.24759377263452673</v>
      </c>
      <c r="V37" s="101">
        <f t="shared" si="17"/>
        <v>19841888</v>
      </c>
      <c r="W37" s="101">
        <f t="shared" si="18"/>
        <v>4753335</v>
      </c>
      <c r="X37" s="22">
        <f t="shared" si="19"/>
        <v>0.23956062044095805</v>
      </c>
      <c r="Y37" s="76">
        <f t="shared" si="20"/>
        <v>20733573</v>
      </c>
      <c r="Z37" s="76">
        <f t="shared" si="21"/>
        <v>3697150</v>
      </c>
      <c r="AA37" s="22">
        <f t="shared" si="22"/>
        <v>0.17831707057919999</v>
      </c>
      <c r="AB37" s="22">
        <f t="shared" si="24"/>
        <v>0.22403776574971876</v>
      </c>
      <c r="AC37" s="32" t="s">
        <v>1480</v>
      </c>
    </row>
    <row r="38" spans="1:29" ht="12.75" customHeight="1" x14ac:dyDescent="0.25">
      <c r="A38" s="25" t="s">
        <v>100</v>
      </c>
      <c r="B38" s="25" t="s">
        <v>101</v>
      </c>
      <c r="C38" s="25" t="s">
        <v>8</v>
      </c>
      <c r="D38" s="31">
        <f t="shared" si="0"/>
        <v>46489497</v>
      </c>
      <c r="E38" s="31">
        <f t="shared" si="25"/>
        <v>4486603</v>
      </c>
      <c r="F38" s="39">
        <f t="shared" si="26"/>
        <v>9.6507884350738399E-2</v>
      </c>
      <c r="G38" s="31">
        <f t="shared" si="3"/>
        <v>47954417</v>
      </c>
      <c r="H38" s="31">
        <f t="shared" si="27"/>
        <v>4546917</v>
      </c>
      <c r="I38" s="39">
        <f t="shared" si="28"/>
        <v>9.4817480525308029E-2</v>
      </c>
      <c r="J38" s="24">
        <f t="shared" si="6"/>
        <v>50148726</v>
      </c>
      <c r="K38" s="24">
        <f t="shared" si="29"/>
        <v>4661308</v>
      </c>
      <c r="L38" s="22">
        <f t="shared" si="30"/>
        <v>9.2949679319869458E-2</v>
      </c>
      <c r="M38" s="24">
        <f t="shared" ref="M38:M69" si="31">VLOOKUP(A38, Master, 19, FALSE)</f>
        <v>51263350</v>
      </c>
      <c r="N38" s="24">
        <f t="shared" ref="N38:N69" si="32">VLOOKUP(A38, Master, 20, FALSE)</f>
        <v>3613481</v>
      </c>
      <c r="O38" s="22">
        <f t="shared" ref="O38:O69" si="33">VLOOKUP(A38, Master, 21, FALSE)</f>
        <v>7.0488584924707415E-2</v>
      </c>
      <c r="P38" s="24">
        <f t="shared" si="12"/>
        <v>52857478</v>
      </c>
      <c r="Q38" s="24">
        <f t="shared" si="23"/>
        <v>3861627</v>
      </c>
      <c r="R38" s="22">
        <f t="shared" si="13"/>
        <v>7.3057344885051084E-2</v>
      </c>
      <c r="S38" s="24">
        <f t="shared" si="14"/>
        <v>52634346</v>
      </c>
      <c r="T38" s="24">
        <f t="shared" si="15"/>
        <v>6610159</v>
      </c>
      <c r="U38" s="22">
        <f t="shared" si="16"/>
        <v>0.125586418419638</v>
      </c>
      <c r="V38" s="101">
        <f t="shared" si="17"/>
        <v>57874737</v>
      </c>
      <c r="W38" s="101">
        <f t="shared" si="18"/>
        <v>8218244</v>
      </c>
      <c r="X38" s="22">
        <f t="shared" si="19"/>
        <v>0.14200054161801201</v>
      </c>
      <c r="Y38" s="76">
        <f t="shared" si="20"/>
        <v>55287196</v>
      </c>
      <c r="Z38" s="76">
        <f t="shared" si="21"/>
        <v>12201858</v>
      </c>
      <c r="AA38" s="22">
        <f t="shared" si="22"/>
        <v>0.220699526885031</v>
      </c>
      <c r="AB38" s="22">
        <f t="shared" si="24"/>
        <v>0.1263664833464879</v>
      </c>
      <c r="AC38" s="32" t="s">
        <v>1481</v>
      </c>
    </row>
    <row r="39" spans="1:29" ht="12.75" customHeight="1" x14ac:dyDescent="0.25">
      <c r="A39" s="25" t="s">
        <v>102</v>
      </c>
      <c r="B39" s="25" t="s">
        <v>103</v>
      </c>
      <c r="C39" s="25" t="s">
        <v>76</v>
      </c>
      <c r="D39" s="31">
        <f t="shared" si="0"/>
        <v>223666973</v>
      </c>
      <c r="E39" s="31">
        <f t="shared" si="25"/>
        <v>11242816</v>
      </c>
      <c r="F39" s="39">
        <f t="shared" si="26"/>
        <v>5.0265874524085416E-2</v>
      </c>
      <c r="G39" s="31">
        <f t="shared" si="3"/>
        <v>227383703</v>
      </c>
      <c r="H39" s="31">
        <f t="shared" si="27"/>
        <v>7962957</v>
      </c>
      <c r="I39" s="39">
        <f t="shared" si="28"/>
        <v>3.5019910815684098E-2</v>
      </c>
      <c r="J39" s="24">
        <f t="shared" si="6"/>
        <v>230276536</v>
      </c>
      <c r="K39" s="24">
        <f t="shared" si="29"/>
        <v>15561421</v>
      </c>
      <c r="L39" s="22">
        <f t="shared" si="30"/>
        <v>6.757710216728291E-2</v>
      </c>
      <c r="M39" s="24">
        <f t="shared" si="31"/>
        <v>227332089</v>
      </c>
      <c r="N39" s="24">
        <f t="shared" si="32"/>
        <v>32836895</v>
      </c>
      <c r="O39" s="22">
        <f t="shared" si="33"/>
        <v>0.14444461028112929</v>
      </c>
      <c r="P39" s="24">
        <f t="shared" si="12"/>
        <v>248395706</v>
      </c>
      <c r="Q39" s="24">
        <f t="shared" si="23"/>
        <v>49228626</v>
      </c>
      <c r="R39" s="22">
        <f t="shared" si="13"/>
        <v>0.19818630037026486</v>
      </c>
      <c r="S39" s="24">
        <f t="shared" si="14"/>
        <v>241394433</v>
      </c>
      <c r="T39" s="24">
        <f t="shared" si="15"/>
        <v>78482017</v>
      </c>
      <c r="U39" s="22">
        <f t="shared" si="16"/>
        <v>0.32511941565777536</v>
      </c>
      <c r="V39" s="101">
        <f t="shared" si="17"/>
        <v>252446335</v>
      </c>
      <c r="W39" s="101">
        <f t="shared" si="18"/>
        <v>114566660</v>
      </c>
      <c r="X39" s="22">
        <f t="shared" si="19"/>
        <v>0.45382580024384195</v>
      </c>
      <c r="Y39" s="76">
        <f t="shared" si="20"/>
        <v>279042057</v>
      </c>
      <c r="Z39" s="76">
        <f t="shared" si="21"/>
        <v>107561205</v>
      </c>
      <c r="AA39" s="22">
        <f t="shared" si="22"/>
        <v>0.38546592637825899</v>
      </c>
      <c r="AB39" s="22">
        <f t="shared" si="24"/>
        <v>0.30140841058625412</v>
      </c>
      <c r="AC39" s="32" t="s">
        <v>1478</v>
      </c>
    </row>
    <row r="40" spans="1:29" ht="12.75" customHeight="1" x14ac:dyDescent="0.25">
      <c r="A40" s="25" t="s">
        <v>104</v>
      </c>
      <c r="B40" s="25" t="s">
        <v>105</v>
      </c>
      <c r="C40" s="25" t="s">
        <v>82</v>
      </c>
      <c r="D40" s="31">
        <f t="shared" si="0"/>
        <v>13741106</v>
      </c>
      <c r="E40" s="31">
        <f t="shared" si="25"/>
        <v>4853348</v>
      </c>
      <c r="F40" s="39">
        <f t="shared" si="26"/>
        <v>0.35319922573917995</v>
      </c>
      <c r="G40" s="31">
        <f t="shared" si="3"/>
        <v>13413601</v>
      </c>
      <c r="H40" s="31">
        <f t="shared" si="27"/>
        <v>6328861</v>
      </c>
      <c r="I40" s="39">
        <f t="shared" si="28"/>
        <v>0.47182415818093887</v>
      </c>
      <c r="J40" s="24">
        <f t="shared" si="6"/>
        <v>13924563</v>
      </c>
      <c r="K40" s="24">
        <f t="shared" si="29"/>
        <v>8325353</v>
      </c>
      <c r="L40" s="22">
        <f t="shared" si="30"/>
        <v>0.59788971474365116</v>
      </c>
      <c r="M40" s="24">
        <f t="shared" si="31"/>
        <v>14564073</v>
      </c>
      <c r="N40" s="24">
        <f t="shared" si="32"/>
        <v>9716873</v>
      </c>
      <c r="O40" s="22">
        <f t="shared" si="33"/>
        <v>0.6671810145417425</v>
      </c>
      <c r="P40" s="24">
        <f t="shared" si="12"/>
        <v>15583969</v>
      </c>
      <c r="Q40" s="24">
        <f t="shared" si="23"/>
        <v>10217687</v>
      </c>
      <c r="R40" s="22">
        <f t="shared" si="13"/>
        <v>0.6556537041366034</v>
      </c>
      <c r="S40" s="24">
        <f t="shared" si="14"/>
        <v>15678426</v>
      </c>
      <c r="T40" s="24">
        <f t="shared" si="15"/>
        <v>11075620</v>
      </c>
      <c r="U40" s="22">
        <f t="shared" si="16"/>
        <v>0.70642422906483082</v>
      </c>
      <c r="V40" s="101">
        <f t="shared" si="17"/>
        <v>16252239</v>
      </c>
      <c r="W40" s="101">
        <f t="shared" si="18"/>
        <v>11490814</v>
      </c>
      <c r="X40" s="22">
        <f t="shared" si="19"/>
        <v>0.70702959758344686</v>
      </c>
      <c r="Y40" s="76">
        <f t="shared" si="20"/>
        <v>16811753</v>
      </c>
      <c r="Z40" s="76">
        <f t="shared" si="21"/>
        <v>11226937</v>
      </c>
      <c r="AA40" s="22">
        <f t="shared" si="22"/>
        <v>0.66780287576197395</v>
      </c>
      <c r="AB40" s="22">
        <f t="shared" si="24"/>
        <v>0.68081828421771962</v>
      </c>
      <c r="AC40" s="32" t="s">
        <v>1479</v>
      </c>
    </row>
    <row r="41" spans="1:29" ht="12.75" customHeight="1" x14ac:dyDescent="0.25">
      <c r="A41" s="25" t="s">
        <v>106</v>
      </c>
      <c r="B41" s="25" t="s">
        <v>107</v>
      </c>
      <c r="C41" s="25" t="s">
        <v>108</v>
      </c>
      <c r="D41" s="31">
        <f t="shared" si="0"/>
        <v>21663485</v>
      </c>
      <c r="E41" s="31">
        <f t="shared" si="25"/>
        <v>4749832</v>
      </c>
      <c r="F41" s="39">
        <f t="shared" si="26"/>
        <v>0.21925521216923316</v>
      </c>
      <c r="G41" s="31">
        <f t="shared" si="3"/>
        <v>21994785</v>
      </c>
      <c r="H41" s="31">
        <f t="shared" si="27"/>
        <v>6744390</v>
      </c>
      <c r="I41" s="39">
        <f t="shared" si="28"/>
        <v>0.30663586845700014</v>
      </c>
      <c r="J41" s="24">
        <f t="shared" si="6"/>
        <v>23151185</v>
      </c>
      <c r="K41" s="24">
        <f t="shared" si="29"/>
        <v>9030515</v>
      </c>
      <c r="L41" s="22">
        <f t="shared" si="30"/>
        <v>0.39006707432038579</v>
      </c>
      <c r="M41" s="24">
        <f t="shared" si="31"/>
        <v>26210248</v>
      </c>
      <c r="N41" s="24">
        <f t="shared" si="32"/>
        <v>9364770</v>
      </c>
      <c r="O41" s="22">
        <f t="shared" si="33"/>
        <v>0.35729421560604846</v>
      </c>
      <c r="P41" s="24">
        <f t="shared" si="12"/>
        <v>26607815</v>
      </c>
      <c r="Q41" s="24">
        <f t="shared" si="23"/>
        <v>11664895</v>
      </c>
      <c r="R41" s="22">
        <f t="shared" si="13"/>
        <v>0.43840108629739044</v>
      </c>
      <c r="S41" s="24">
        <f t="shared" si="14"/>
        <v>29024967</v>
      </c>
      <c r="T41" s="24">
        <f t="shared" si="15"/>
        <v>12208530</v>
      </c>
      <c r="U41" s="22">
        <f t="shared" si="16"/>
        <v>0.42062166685667551</v>
      </c>
      <c r="V41" s="101">
        <f t="shared" si="17"/>
        <v>30296156</v>
      </c>
      <c r="W41" s="101">
        <f t="shared" si="18"/>
        <v>12030503</v>
      </c>
      <c r="X41" s="22">
        <f t="shared" si="19"/>
        <v>0.39709668117631819</v>
      </c>
      <c r="Y41" s="76">
        <f t="shared" si="20"/>
        <v>29291236</v>
      </c>
      <c r="Z41" s="76">
        <f t="shared" si="21"/>
        <v>12557271</v>
      </c>
      <c r="AA41" s="22">
        <f t="shared" si="22"/>
        <v>0.428704032837672</v>
      </c>
      <c r="AB41" s="22">
        <f t="shared" si="24"/>
        <v>0.40842353655482089</v>
      </c>
      <c r="AC41" s="32" t="s">
        <v>1480</v>
      </c>
    </row>
    <row r="42" spans="1:29" ht="12.75" customHeight="1" x14ac:dyDescent="0.25">
      <c r="A42" s="25" t="s">
        <v>109</v>
      </c>
      <c r="B42" s="25" t="s">
        <v>110</v>
      </c>
      <c r="C42" s="25" t="s">
        <v>111</v>
      </c>
      <c r="D42" s="31">
        <f t="shared" si="0"/>
        <v>44607235</v>
      </c>
      <c r="E42" s="31">
        <f t="shared" si="25"/>
        <v>5766825</v>
      </c>
      <c r="F42" s="39">
        <f t="shared" si="26"/>
        <v>0.12928003719575984</v>
      </c>
      <c r="G42" s="31">
        <f t="shared" si="3"/>
        <v>47479232</v>
      </c>
      <c r="H42" s="31">
        <f t="shared" si="27"/>
        <v>7280590</v>
      </c>
      <c r="I42" s="39">
        <f t="shared" si="28"/>
        <v>0.15334262357065928</v>
      </c>
      <c r="J42" s="24">
        <f t="shared" si="6"/>
        <v>49539574</v>
      </c>
      <c r="K42" s="24">
        <f t="shared" si="29"/>
        <v>8049887</v>
      </c>
      <c r="L42" s="22">
        <f t="shared" si="30"/>
        <v>0.16249406989248635</v>
      </c>
      <c r="M42" s="24">
        <f t="shared" si="31"/>
        <v>50700234</v>
      </c>
      <c r="N42" s="24">
        <f t="shared" si="32"/>
        <v>8906287</v>
      </c>
      <c r="O42" s="22">
        <f t="shared" si="33"/>
        <v>0.17566559949210492</v>
      </c>
      <c r="P42" s="24">
        <f t="shared" si="12"/>
        <v>53526029</v>
      </c>
      <c r="Q42" s="24">
        <f t="shared" si="23"/>
        <v>7659578</v>
      </c>
      <c r="R42" s="22">
        <f t="shared" si="13"/>
        <v>0.14310006071999101</v>
      </c>
      <c r="S42" s="24">
        <f t="shared" si="14"/>
        <v>56809425</v>
      </c>
      <c r="T42" s="24">
        <f t="shared" si="15"/>
        <v>8878175</v>
      </c>
      <c r="U42" s="22">
        <f t="shared" si="16"/>
        <v>0.15627996586833962</v>
      </c>
      <c r="V42" s="101">
        <f t="shared" si="17"/>
        <v>58771783</v>
      </c>
      <c r="W42" s="101">
        <f t="shared" si="18"/>
        <v>13281660</v>
      </c>
      <c r="X42" s="22">
        <f t="shared" si="19"/>
        <v>0.22598701829413614</v>
      </c>
      <c r="Y42" s="76">
        <f t="shared" si="20"/>
        <v>61319701</v>
      </c>
      <c r="Z42" s="76">
        <f t="shared" si="21"/>
        <v>14906331</v>
      </c>
      <c r="AA42" s="22">
        <f t="shared" si="22"/>
        <v>0.243092036603375</v>
      </c>
      <c r="AB42" s="22">
        <f t="shared" si="24"/>
        <v>0.18882493619558932</v>
      </c>
      <c r="AC42" s="32" t="s">
        <v>1481</v>
      </c>
    </row>
    <row r="43" spans="1:29" ht="12.75" customHeight="1" x14ac:dyDescent="0.25">
      <c r="A43" s="25" t="s">
        <v>112</v>
      </c>
      <c r="B43" s="25" t="s">
        <v>113</v>
      </c>
      <c r="C43" s="25" t="s">
        <v>114</v>
      </c>
      <c r="D43" s="31">
        <f t="shared" si="0"/>
        <v>8725708</v>
      </c>
      <c r="E43" s="31">
        <f t="shared" si="25"/>
        <v>333621</v>
      </c>
      <c r="F43" s="39">
        <f t="shared" si="26"/>
        <v>3.823426133443842E-2</v>
      </c>
      <c r="G43" s="31">
        <f t="shared" si="3"/>
        <v>9042410</v>
      </c>
      <c r="H43" s="31">
        <f t="shared" si="27"/>
        <v>480527</v>
      </c>
      <c r="I43" s="39">
        <f t="shared" si="28"/>
        <v>5.3141474452054263E-2</v>
      </c>
      <c r="J43" s="24">
        <f t="shared" si="6"/>
        <v>9445599</v>
      </c>
      <c r="K43" s="24">
        <f t="shared" si="29"/>
        <v>667076</v>
      </c>
      <c r="L43" s="22">
        <f t="shared" si="30"/>
        <v>7.0622943023518153E-2</v>
      </c>
      <c r="M43" s="24">
        <f t="shared" si="31"/>
        <v>9561085</v>
      </c>
      <c r="N43" s="24">
        <f t="shared" si="32"/>
        <v>1114631</v>
      </c>
      <c r="O43" s="22">
        <f t="shared" si="33"/>
        <v>0.11657996974192783</v>
      </c>
      <c r="P43" s="24">
        <f t="shared" si="12"/>
        <v>9772363</v>
      </c>
      <c r="Q43" s="24">
        <f t="shared" si="23"/>
        <v>1432353</v>
      </c>
      <c r="R43" s="22">
        <f t="shared" si="13"/>
        <v>0.14657181686762966</v>
      </c>
      <c r="S43" s="24">
        <f t="shared" si="14"/>
        <v>10286947</v>
      </c>
      <c r="T43" s="24">
        <f t="shared" si="15"/>
        <v>1074885</v>
      </c>
      <c r="U43" s="22">
        <f t="shared" si="16"/>
        <v>0.10449018547485468</v>
      </c>
      <c r="V43" s="101">
        <f t="shared" si="17"/>
        <v>10457603</v>
      </c>
      <c r="W43" s="101">
        <f t="shared" si="18"/>
        <v>379348</v>
      </c>
      <c r="X43" s="22">
        <f t="shared" si="19"/>
        <v>3.6274851894836702E-2</v>
      </c>
      <c r="Y43" s="76">
        <f t="shared" si="20"/>
        <v>10031135</v>
      </c>
      <c r="Z43" s="76">
        <f t="shared" si="21"/>
        <v>71726</v>
      </c>
      <c r="AA43" s="22">
        <f t="shared" si="22"/>
        <v>7.1503374244290402E-3</v>
      </c>
      <c r="AB43" s="22">
        <f t="shared" si="24"/>
        <v>8.2213432280735591E-2</v>
      </c>
      <c r="AC43" s="32" t="s">
        <v>1483</v>
      </c>
    </row>
    <row r="44" spans="1:29" ht="12.75" customHeight="1" x14ac:dyDescent="0.25">
      <c r="A44" s="25" t="s">
        <v>115</v>
      </c>
      <c r="B44" s="25" t="s">
        <v>116</v>
      </c>
      <c r="C44" s="25" t="s">
        <v>88</v>
      </c>
      <c r="D44" s="31">
        <f t="shared" si="0"/>
        <v>20562890</v>
      </c>
      <c r="E44" s="31">
        <f t="shared" si="25"/>
        <v>9108092</v>
      </c>
      <c r="F44" s="39">
        <f t="shared" si="26"/>
        <v>0.44293832238561798</v>
      </c>
      <c r="G44" s="31">
        <f t="shared" si="3"/>
        <v>21734046</v>
      </c>
      <c r="H44" s="31">
        <f t="shared" si="27"/>
        <v>8979230</v>
      </c>
      <c r="I44" s="39">
        <f t="shared" si="28"/>
        <v>0.41314120711808561</v>
      </c>
      <c r="J44" s="24">
        <f t="shared" si="6"/>
        <v>22508940</v>
      </c>
      <c r="K44" s="24">
        <f t="shared" si="29"/>
        <v>8681718</v>
      </c>
      <c r="L44" s="22">
        <f t="shared" si="30"/>
        <v>0.3857008815164108</v>
      </c>
      <c r="M44" s="24">
        <f t="shared" si="31"/>
        <v>22947283</v>
      </c>
      <c r="N44" s="24">
        <f t="shared" si="32"/>
        <v>8432784</v>
      </c>
      <c r="O44" s="22">
        <f t="shared" si="33"/>
        <v>0.36748507437677919</v>
      </c>
      <c r="P44" s="24">
        <f t="shared" si="12"/>
        <v>23662207</v>
      </c>
      <c r="Q44" s="24">
        <f t="shared" si="23"/>
        <v>8128505</v>
      </c>
      <c r="R44" s="22">
        <f t="shared" si="13"/>
        <v>0.34352269000097918</v>
      </c>
      <c r="S44" s="24">
        <f t="shared" si="14"/>
        <v>25021710</v>
      </c>
      <c r="T44" s="24">
        <f t="shared" si="15"/>
        <v>6595646</v>
      </c>
      <c r="U44" s="22">
        <f t="shared" si="16"/>
        <v>0.2635969324238831</v>
      </c>
      <c r="V44" s="101">
        <f t="shared" si="17"/>
        <v>24955709</v>
      </c>
      <c r="W44" s="101">
        <f t="shared" si="18"/>
        <v>5397120</v>
      </c>
      <c r="X44" s="22">
        <f t="shared" si="19"/>
        <v>0.21626794894907614</v>
      </c>
      <c r="Y44" s="76">
        <f t="shared" si="20"/>
        <v>24678083</v>
      </c>
      <c r="Z44" s="76">
        <f t="shared" si="21"/>
        <v>4513613</v>
      </c>
      <c r="AA44" s="22">
        <f t="shared" si="22"/>
        <v>0.18289966039906699</v>
      </c>
      <c r="AB44" s="22">
        <f t="shared" si="24"/>
        <v>0.27475446122995695</v>
      </c>
      <c r="AC44" s="32" t="s">
        <v>1483</v>
      </c>
    </row>
    <row r="45" spans="1:29" x14ac:dyDescent="0.25">
      <c r="A45" s="25" t="s">
        <v>1399</v>
      </c>
      <c r="B45" s="25" t="s">
        <v>1401</v>
      </c>
      <c r="C45" s="25" t="s">
        <v>25</v>
      </c>
      <c r="D45" s="82"/>
      <c r="E45" s="82"/>
      <c r="F45" s="83"/>
      <c r="G45" s="82"/>
      <c r="H45" s="82"/>
      <c r="I45" s="83"/>
      <c r="J45" s="82"/>
      <c r="K45" s="82"/>
      <c r="L45" s="82"/>
      <c r="M45" s="24">
        <f t="shared" si="31"/>
        <v>51864593</v>
      </c>
      <c r="N45" s="24">
        <f t="shared" si="32"/>
        <v>10985129</v>
      </c>
      <c r="O45" s="22">
        <f t="shared" si="33"/>
        <v>0.2118040143494426</v>
      </c>
      <c r="P45" s="24">
        <f t="shared" si="12"/>
        <v>49997628</v>
      </c>
      <c r="Q45" s="24">
        <f t="shared" si="23"/>
        <v>11124782</v>
      </c>
      <c r="R45" s="22">
        <f t="shared" si="13"/>
        <v>0.22250619569392371</v>
      </c>
      <c r="S45" s="24">
        <f t="shared" si="14"/>
        <v>47042897</v>
      </c>
      <c r="T45" s="24">
        <f t="shared" si="15"/>
        <v>13066292</v>
      </c>
      <c r="U45" s="22">
        <f t="shared" si="16"/>
        <v>0.27775270727906065</v>
      </c>
      <c r="V45" s="101">
        <f t="shared" si="17"/>
        <v>48846506</v>
      </c>
      <c r="W45" s="101">
        <f t="shared" si="18"/>
        <v>13312874</v>
      </c>
      <c r="X45" s="22">
        <f t="shared" si="19"/>
        <v>0.27254506187197913</v>
      </c>
      <c r="Y45" s="76">
        <f t="shared" si="20"/>
        <v>50754105</v>
      </c>
      <c r="Z45" s="76">
        <f t="shared" si="21"/>
        <v>14253198</v>
      </c>
      <c r="AA45" s="22">
        <f t="shared" si="22"/>
        <v>0.28082847682960799</v>
      </c>
      <c r="AB45" s="22">
        <f t="shared" si="24"/>
        <v>0.25308729120480283</v>
      </c>
      <c r="AC45" s="32" t="s">
        <v>1479</v>
      </c>
    </row>
    <row r="46" spans="1:29" ht="12.75" customHeight="1" x14ac:dyDescent="0.25">
      <c r="A46" s="25" t="s">
        <v>117</v>
      </c>
      <c r="B46" s="25" t="s">
        <v>118</v>
      </c>
      <c r="C46" s="25" t="s">
        <v>119</v>
      </c>
      <c r="D46" s="31">
        <f t="shared" ref="D46:D109" si="34">VLOOKUP(A46, Master, 10, FALSE)</f>
        <v>24758184</v>
      </c>
      <c r="E46" s="31">
        <f t="shared" ref="E46:E109" si="35">VLOOKUP(A46, Master, 11, FALSE)</f>
        <v>3915197</v>
      </c>
      <c r="F46" s="39">
        <f t="shared" ref="F46:F109" si="36">VLOOKUP(A46, Master, 12, FALSE)</f>
        <v>0.15813748698208238</v>
      </c>
      <c r="G46" s="31">
        <f t="shared" ref="G46:G109" si="37">VLOOKUP(A46, Master, 13, FALSE)</f>
        <v>25255956</v>
      </c>
      <c r="H46" s="31">
        <f t="shared" ref="H46:H109" si="38">VLOOKUP(A46, Master, 14, FALSE)</f>
        <v>3644866</v>
      </c>
      <c r="I46" s="39">
        <f t="shared" ref="I46:I109" si="39">VLOOKUP(A46, Master, 15, FALSE)</f>
        <v>0.14431708702691753</v>
      </c>
      <c r="J46" s="24">
        <f t="shared" ref="J46:J109" si="40">VLOOKUP(A46, Master, 16, FALSE)</f>
        <v>25012827</v>
      </c>
      <c r="K46" s="24">
        <f t="shared" ref="K46:K109" si="41">VLOOKUP(A46, Master, 17, FALSE)</f>
        <v>4381134</v>
      </c>
      <c r="L46" s="22">
        <f t="shared" ref="L46:L109" si="42">VLOOKUP(A46, Master, 18, FALSE)</f>
        <v>0.17515549122056456</v>
      </c>
      <c r="M46" s="24">
        <f t="shared" si="31"/>
        <v>21831977</v>
      </c>
      <c r="N46" s="24">
        <f t="shared" si="32"/>
        <v>4213127</v>
      </c>
      <c r="O46" s="22">
        <f t="shared" si="33"/>
        <v>0.19297963716249791</v>
      </c>
      <c r="P46" s="24">
        <f t="shared" si="12"/>
        <v>26250990</v>
      </c>
      <c r="Q46" s="24">
        <f t="shared" si="23"/>
        <v>5276536</v>
      </c>
      <c r="R46" s="22">
        <f t="shared" si="13"/>
        <v>0.20100331454166109</v>
      </c>
      <c r="S46" s="24">
        <f t="shared" si="14"/>
        <v>26120449</v>
      </c>
      <c r="T46" s="24">
        <f t="shared" si="15"/>
        <v>6408851</v>
      </c>
      <c r="U46" s="22">
        <f t="shared" si="16"/>
        <v>0.24535761234425948</v>
      </c>
      <c r="V46" s="101">
        <f t="shared" si="17"/>
        <v>29349981</v>
      </c>
      <c r="W46" s="101">
        <f t="shared" si="18"/>
        <v>5419069</v>
      </c>
      <c r="X46" s="22">
        <f t="shared" si="19"/>
        <v>0.18463620129771124</v>
      </c>
      <c r="Y46" s="76">
        <f t="shared" si="20"/>
        <v>26904072</v>
      </c>
      <c r="Z46" s="76">
        <f t="shared" si="21"/>
        <v>5432212</v>
      </c>
      <c r="AA46" s="22">
        <f t="shared" si="22"/>
        <v>0.201910402261784</v>
      </c>
      <c r="AB46" s="22">
        <f t="shared" si="24"/>
        <v>0.20517743352158271</v>
      </c>
      <c r="AC46" s="32" t="s">
        <v>1480</v>
      </c>
    </row>
    <row r="47" spans="1:29" ht="12.75" customHeight="1" x14ac:dyDescent="0.25">
      <c r="A47" s="25" t="s">
        <v>120</v>
      </c>
      <c r="B47" s="25" t="s">
        <v>121</v>
      </c>
      <c r="C47" s="25" t="s">
        <v>119</v>
      </c>
      <c r="D47" s="31">
        <f t="shared" si="34"/>
        <v>10030367</v>
      </c>
      <c r="E47" s="31">
        <f t="shared" si="35"/>
        <v>1375705</v>
      </c>
      <c r="F47" s="39">
        <f t="shared" si="36"/>
        <v>0.13715400443473305</v>
      </c>
      <c r="G47" s="31">
        <f t="shared" si="37"/>
        <v>10716108</v>
      </c>
      <c r="H47" s="31">
        <f t="shared" si="38"/>
        <v>1350008</v>
      </c>
      <c r="I47" s="39">
        <f t="shared" si="39"/>
        <v>0.12597932010390339</v>
      </c>
      <c r="J47" s="24">
        <f t="shared" si="40"/>
        <v>11015409</v>
      </c>
      <c r="K47" s="24">
        <f t="shared" si="41"/>
        <v>1400848</v>
      </c>
      <c r="L47" s="22">
        <f t="shared" si="42"/>
        <v>0.12717167378896235</v>
      </c>
      <c r="M47" s="24">
        <f t="shared" si="31"/>
        <v>11696834</v>
      </c>
      <c r="N47" s="24">
        <f t="shared" si="32"/>
        <v>1011181</v>
      </c>
      <c r="O47" s="22">
        <f t="shared" si="33"/>
        <v>8.6449119479681424E-2</v>
      </c>
      <c r="P47" s="24">
        <f t="shared" si="12"/>
        <v>11906522</v>
      </c>
      <c r="Q47" s="24">
        <f t="shared" si="23"/>
        <v>914508</v>
      </c>
      <c r="R47" s="22">
        <f t="shared" si="13"/>
        <v>7.6807316191915664E-2</v>
      </c>
      <c r="S47" s="24">
        <f t="shared" si="14"/>
        <v>12274297</v>
      </c>
      <c r="T47" s="24">
        <f t="shared" si="15"/>
        <v>376496</v>
      </c>
      <c r="U47" s="22">
        <f t="shared" si="16"/>
        <v>3.0673528593939025E-2</v>
      </c>
      <c r="V47" s="101">
        <f t="shared" si="17"/>
        <v>11942572</v>
      </c>
      <c r="W47" s="101">
        <f t="shared" si="18"/>
        <v>346228</v>
      </c>
      <c r="X47" s="22">
        <f t="shared" si="19"/>
        <v>2.8991074954373312E-2</v>
      </c>
      <c r="Y47" s="76">
        <f t="shared" si="20"/>
        <v>11711134</v>
      </c>
      <c r="Z47" s="76">
        <f t="shared" si="21"/>
        <v>233793</v>
      </c>
      <c r="AA47" s="22">
        <f t="shared" si="22"/>
        <v>1.9963310128634899E-2</v>
      </c>
      <c r="AB47" s="22">
        <f t="shared" si="24"/>
        <v>4.8576869869708862E-2</v>
      </c>
      <c r="AC47" s="32" t="s">
        <v>1477</v>
      </c>
    </row>
    <row r="48" spans="1:29" ht="12.75" customHeight="1" x14ac:dyDescent="0.25">
      <c r="A48" s="25" t="s">
        <v>122</v>
      </c>
      <c r="B48" s="25" t="s">
        <v>123</v>
      </c>
      <c r="C48" s="25" t="s">
        <v>124</v>
      </c>
      <c r="D48" s="31">
        <f t="shared" si="34"/>
        <v>19873520</v>
      </c>
      <c r="E48" s="31">
        <f t="shared" si="35"/>
        <v>11888355</v>
      </c>
      <c r="F48" s="39">
        <f t="shared" si="36"/>
        <v>0.59820077168010499</v>
      </c>
      <c r="G48" s="31">
        <f t="shared" si="37"/>
        <v>23854447</v>
      </c>
      <c r="H48" s="31">
        <f t="shared" si="38"/>
        <v>9178576</v>
      </c>
      <c r="I48" s="39">
        <f t="shared" si="39"/>
        <v>0.38477421002465495</v>
      </c>
      <c r="J48" s="24">
        <f t="shared" si="40"/>
        <v>22475828</v>
      </c>
      <c r="K48" s="24">
        <f t="shared" si="41"/>
        <v>9062709</v>
      </c>
      <c r="L48" s="22">
        <f t="shared" si="42"/>
        <v>0.40322025066217804</v>
      </c>
      <c r="M48" s="24">
        <f t="shared" si="31"/>
        <v>22249474</v>
      </c>
      <c r="N48" s="24">
        <f t="shared" si="32"/>
        <v>10334217</v>
      </c>
      <c r="O48" s="22">
        <f t="shared" si="33"/>
        <v>0.46447017129483598</v>
      </c>
      <c r="P48" s="24">
        <f t="shared" si="12"/>
        <v>23171136</v>
      </c>
      <c r="Q48" s="24">
        <f t="shared" si="23"/>
        <v>10898145</v>
      </c>
      <c r="R48" s="22">
        <f t="shared" si="13"/>
        <v>0.47033278817231922</v>
      </c>
      <c r="S48" s="24">
        <f t="shared" si="14"/>
        <v>22878351</v>
      </c>
      <c r="T48" s="24">
        <f t="shared" si="15"/>
        <v>11763528</v>
      </c>
      <c r="U48" s="22">
        <f t="shared" si="16"/>
        <v>0.51417726740882674</v>
      </c>
      <c r="V48" s="101">
        <f t="shared" si="17"/>
        <v>23401422</v>
      </c>
      <c r="W48" s="101">
        <f t="shared" si="18"/>
        <v>12845142</v>
      </c>
      <c r="X48" s="22">
        <f t="shared" si="19"/>
        <v>0.548904335813439</v>
      </c>
      <c r="Y48" s="76">
        <f t="shared" si="20"/>
        <v>25005062</v>
      </c>
      <c r="Z48" s="76">
        <f t="shared" si="21"/>
        <v>12514642</v>
      </c>
      <c r="AA48" s="22">
        <f t="shared" si="22"/>
        <v>0.500484341930446</v>
      </c>
      <c r="AB48" s="22">
        <f t="shared" si="24"/>
        <v>0.49967378092397335</v>
      </c>
      <c r="AC48" s="32" t="s">
        <v>1477</v>
      </c>
    </row>
    <row r="49" spans="1:29" ht="12.75" customHeight="1" x14ac:dyDescent="0.25">
      <c r="A49" s="25" t="s">
        <v>125</v>
      </c>
      <c r="B49" s="25" t="s">
        <v>126</v>
      </c>
      <c r="C49" s="25" t="s">
        <v>127</v>
      </c>
      <c r="D49" s="31">
        <f t="shared" si="34"/>
        <v>74453326</v>
      </c>
      <c r="E49" s="31">
        <f t="shared" si="35"/>
        <v>5925750</v>
      </c>
      <c r="F49" s="39">
        <f t="shared" si="36"/>
        <v>7.9590131406621106E-2</v>
      </c>
      <c r="G49" s="31">
        <f t="shared" si="37"/>
        <v>70805540</v>
      </c>
      <c r="H49" s="31">
        <f t="shared" si="38"/>
        <v>10726254</v>
      </c>
      <c r="I49" s="39">
        <f t="shared" si="39"/>
        <v>0.15148890891870889</v>
      </c>
      <c r="J49" s="24">
        <f t="shared" si="40"/>
        <v>72815702</v>
      </c>
      <c r="K49" s="24">
        <f t="shared" si="41"/>
        <v>17504077</v>
      </c>
      <c r="L49" s="22">
        <f t="shared" si="42"/>
        <v>0.2403887694442608</v>
      </c>
      <c r="M49" s="24">
        <f t="shared" si="31"/>
        <v>74242480</v>
      </c>
      <c r="N49" s="24">
        <f t="shared" si="32"/>
        <v>23673549</v>
      </c>
      <c r="O49" s="22">
        <f t="shared" si="33"/>
        <v>0.318867971544054</v>
      </c>
      <c r="P49" s="24">
        <f t="shared" si="12"/>
        <v>77921827</v>
      </c>
      <c r="Q49" s="24">
        <f t="shared" si="23"/>
        <v>26850939</v>
      </c>
      <c r="R49" s="22">
        <f t="shared" si="13"/>
        <v>0.344588160131307</v>
      </c>
      <c r="S49" s="24">
        <f t="shared" si="14"/>
        <v>80258221</v>
      </c>
      <c r="T49" s="24">
        <f t="shared" si="15"/>
        <v>27109996</v>
      </c>
      <c r="U49" s="22">
        <f t="shared" si="16"/>
        <v>0.33778466133706103</v>
      </c>
      <c r="V49" s="101">
        <f t="shared" si="17"/>
        <v>79771821</v>
      </c>
      <c r="W49" s="101">
        <f t="shared" si="18"/>
        <v>27261430</v>
      </c>
      <c r="X49" s="22">
        <f t="shared" si="19"/>
        <v>0.34174260607639884</v>
      </c>
      <c r="Y49" s="76">
        <f t="shared" si="20"/>
        <v>81283698</v>
      </c>
      <c r="Z49" s="76">
        <f t="shared" si="21"/>
        <v>25874885</v>
      </c>
      <c r="AA49" s="22">
        <f t="shared" si="22"/>
        <v>0.31832809821226399</v>
      </c>
      <c r="AB49" s="22">
        <f t="shared" si="24"/>
        <v>0.33226229946021701</v>
      </c>
      <c r="AC49" s="32" t="s">
        <v>1479</v>
      </c>
    </row>
    <row r="50" spans="1:29" ht="12.75" customHeight="1" x14ac:dyDescent="0.25">
      <c r="A50" s="25" t="s">
        <v>128</v>
      </c>
      <c r="B50" s="25" t="s">
        <v>129</v>
      </c>
      <c r="C50" s="25" t="s">
        <v>25</v>
      </c>
      <c r="D50" s="31">
        <f t="shared" si="34"/>
        <v>68394532</v>
      </c>
      <c r="E50" s="31">
        <f t="shared" si="35"/>
        <v>1688478</v>
      </c>
      <c r="F50" s="39">
        <f t="shared" si="36"/>
        <v>2.4687324419443355E-2</v>
      </c>
      <c r="G50" s="31">
        <f t="shared" si="37"/>
        <v>70154118</v>
      </c>
      <c r="H50" s="31">
        <f t="shared" si="38"/>
        <v>2566507</v>
      </c>
      <c r="I50" s="39">
        <f t="shared" si="39"/>
        <v>3.6583839597270684E-2</v>
      </c>
      <c r="J50" s="24">
        <f t="shared" si="40"/>
        <v>72863581</v>
      </c>
      <c r="K50" s="24">
        <f t="shared" si="41"/>
        <v>4331922</v>
      </c>
      <c r="L50" s="22">
        <f t="shared" si="42"/>
        <v>5.9452499321986381E-2</v>
      </c>
      <c r="M50" s="24">
        <f t="shared" si="31"/>
        <v>75405951</v>
      </c>
      <c r="N50" s="24">
        <f t="shared" si="32"/>
        <v>5102692</v>
      </c>
      <c r="O50" s="22">
        <f t="shared" si="33"/>
        <v>6.7669619338134201E-2</v>
      </c>
      <c r="P50" s="24">
        <f t="shared" si="12"/>
        <v>74626147</v>
      </c>
      <c r="Q50" s="24">
        <f t="shared" si="23"/>
        <v>7801762</v>
      </c>
      <c r="R50" s="22">
        <f t="shared" si="13"/>
        <v>0.10454461758557627</v>
      </c>
      <c r="S50" s="24">
        <f t="shared" si="14"/>
        <v>74999015</v>
      </c>
      <c r="T50" s="24">
        <f t="shared" si="15"/>
        <v>11307341</v>
      </c>
      <c r="U50" s="22">
        <f t="shared" si="16"/>
        <v>0.15076652673371777</v>
      </c>
      <c r="V50" s="101">
        <f t="shared" si="17"/>
        <v>76132685</v>
      </c>
      <c r="W50" s="101">
        <f t="shared" si="18"/>
        <v>12858022</v>
      </c>
      <c r="X50" s="22">
        <f t="shared" si="19"/>
        <v>0.16888964312765273</v>
      </c>
      <c r="Y50" s="76">
        <f t="shared" si="20"/>
        <v>73085411</v>
      </c>
      <c r="Z50" s="76">
        <f t="shared" si="21"/>
        <v>12089631</v>
      </c>
      <c r="AA50" s="22">
        <f t="shared" si="22"/>
        <v>0.165417842420015</v>
      </c>
      <c r="AB50" s="22">
        <f t="shared" si="24"/>
        <v>0.13145764984101921</v>
      </c>
      <c r="AC50" s="32" t="s">
        <v>1479</v>
      </c>
    </row>
    <row r="51" spans="1:29" ht="12.75" customHeight="1" x14ac:dyDescent="0.25">
      <c r="A51" s="25" t="s">
        <v>130</v>
      </c>
      <c r="B51" s="25" t="s">
        <v>131</v>
      </c>
      <c r="C51" s="25" t="s">
        <v>132</v>
      </c>
      <c r="D51" s="31">
        <f t="shared" si="34"/>
        <v>41260392</v>
      </c>
      <c r="E51" s="31">
        <f t="shared" si="35"/>
        <v>3877615</v>
      </c>
      <c r="F51" s="39">
        <f t="shared" si="36"/>
        <v>9.3979111977414084E-2</v>
      </c>
      <c r="G51" s="31">
        <f t="shared" si="37"/>
        <v>39063027</v>
      </c>
      <c r="H51" s="31">
        <f t="shared" si="38"/>
        <v>7829631</v>
      </c>
      <c r="I51" s="39">
        <f t="shared" si="39"/>
        <v>0.20043584947986751</v>
      </c>
      <c r="J51" s="24">
        <f t="shared" si="40"/>
        <v>40426407</v>
      </c>
      <c r="K51" s="24">
        <f t="shared" si="41"/>
        <v>11670547</v>
      </c>
      <c r="L51" s="22">
        <f t="shared" si="42"/>
        <v>0.28868622927582954</v>
      </c>
      <c r="M51" s="24">
        <f t="shared" si="31"/>
        <v>41046435</v>
      </c>
      <c r="N51" s="24">
        <f t="shared" si="32"/>
        <v>17086841</v>
      </c>
      <c r="O51" s="22">
        <f t="shared" si="33"/>
        <v>0.41628075617285643</v>
      </c>
      <c r="P51" s="24">
        <f t="shared" si="12"/>
        <v>41865703</v>
      </c>
      <c r="Q51" s="24">
        <f t="shared" si="23"/>
        <v>21409762</v>
      </c>
      <c r="R51" s="22">
        <f t="shared" si="13"/>
        <v>0.51139143656562991</v>
      </c>
      <c r="S51" s="24">
        <f t="shared" si="14"/>
        <v>43854601</v>
      </c>
      <c r="T51" s="24">
        <f t="shared" si="15"/>
        <v>25330816</v>
      </c>
      <c r="U51" s="22">
        <f t="shared" si="16"/>
        <v>0.57760908598849181</v>
      </c>
      <c r="V51" s="101">
        <f t="shared" si="17"/>
        <v>44713626</v>
      </c>
      <c r="W51" s="101">
        <f t="shared" si="18"/>
        <v>29878569</v>
      </c>
      <c r="X51" s="22">
        <f t="shared" si="19"/>
        <v>0.66822066723016382</v>
      </c>
      <c r="Y51" s="76">
        <f t="shared" si="20"/>
        <v>47900972</v>
      </c>
      <c r="Z51" s="76">
        <f t="shared" si="21"/>
        <v>31458870</v>
      </c>
      <c r="AA51" s="22">
        <f t="shared" si="22"/>
        <v>0.65674805095813105</v>
      </c>
      <c r="AB51" s="22">
        <f t="shared" si="24"/>
        <v>0.56604999938305456</v>
      </c>
      <c r="AC51" s="32" t="s">
        <v>1479</v>
      </c>
    </row>
    <row r="52" spans="1:29" ht="12.75" customHeight="1" x14ac:dyDescent="0.25">
      <c r="A52" s="25" t="s">
        <v>133</v>
      </c>
      <c r="B52" s="25" t="s">
        <v>134</v>
      </c>
      <c r="C52" s="25" t="s">
        <v>25</v>
      </c>
      <c r="D52" s="31">
        <f t="shared" si="34"/>
        <v>18973825</v>
      </c>
      <c r="E52" s="31">
        <f t="shared" si="35"/>
        <v>15078184</v>
      </c>
      <c r="F52" s="39">
        <f t="shared" si="36"/>
        <v>0.79468341254333275</v>
      </c>
      <c r="G52" s="31">
        <f t="shared" si="37"/>
        <v>18905731</v>
      </c>
      <c r="H52" s="31">
        <f t="shared" si="38"/>
        <v>17162036</v>
      </c>
      <c r="I52" s="39">
        <f t="shared" si="39"/>
        <v>0.90776897227618436</v>
      </c>
      <c r="J52" s="24">
        <f t="shared" si="40"/>
        <v>20170923</v>
      </c>
      <c r="K52" s="24">
        <f t="shared" si="41"/>
        <v>17799141</v>
      </c>
      <c r="L52" s="22">
        <f t="shared" si="42"/>
        <v>0.88241579227683331</v>
      </c>
      <c r="M52" s="24">
        <f t="shared" si="31"/>
        <v>21702015</v>
      </c>
      <c r="N52" s="24">
        <f t="shared" si="32"/>
        <v>17506350</v>
      </c>
      <c r="O52" s="22">
        <f t="shared" si="33"/>
        <v>0.80666933462169299</v>
      </c>
      <c r="P52" s="24">
        <f t="shared" si="12"/>
        <v>22988977</v>
      </c>
      <c r="Q52" s="24">
        <f t="shared" si="23"/>
        <v>16436984</v>
      </c>
      <c r="R52" s="22">
        <f t="shared" si="13"/>
        <v>0.71499414697748398</v>
      </c>
      <c r="S52" s="24">
        <f t="shared" si="14"/>
        <v>23229351</v>
      </c>
      <c r="T52" s="24">
        <f t="shared" si="15"/>
        <v>15449419</v>
      </c>
      <c r="U52" s="22">
        <f t="shared" si="16"/>
        <v>0.66508181825656687</v>
      </c>
      <c r="V52" s="101">
        <f t="shared" si="17"/>
        <v>23244914</v>
      </c>
      <c r="W52" s="101">
        <f t="shared" si="18"/>
        <v>14160039</v>
      </c>
      <c r="X52" s="22">
        <f t="shared" si="19"/>
        <v>0.60916719244476447</v>
      </c>
      <c r="Y52" s="76">
        <f t="shared" si="20"/>
        <v>22459868</v>
      </c>
      <c r="Z52" s="76">
        <f t="shared" si="21"/>
        <v>13954249</v>
      </c>
      <c r="AA52" s="22">
        <f t="shared" si="22"/>
        <v>0.62129701741791199</v>
      </c>
      <c r="AB52" s="22">
        <f t="shared" si="24"/>
        <v>0.68344190194368404</v>
      </c>
      <c r="AC52" s="32" t="s">
        <v>1481</v>
      </c>
    </row>
    <row r="53" spans="1:29" ht="12.75" customHeight="1" x14ac:dyDescent="0.25">
      <c r="A53" s="25" t="s">
        <v>135</v>
      </c>
      <c r="B53" s="25" t="s">
        <v>136</v>
      </c>
      <c r="C53" s="25" t="s">
        <v>137</v>
      </c>
      <c r="D53" s="31">
        <f t="shared" si="34"/>
        <v>53615665</v>
      </c>
      <c r="E53" s="31">
        <f t="shared" si="35"/>
        <v>11229159</v>
      </c>
      <c r="F53" s="39">
        <f t="shared" si="36"/>
        <v>0.20943802524877758</v>
      </c>
      <c r="G53" s="31">
        <f t="shared" si="37"/>
        <v>55387870</v>
      </c>
      <c r="H53" s="31">
        <f t="shared" si="38"/>
        <v>12513009</v>
      </c>
      <c r="I53" s="39">
        <f t="shared" si="39"/>
        <v>0.22591605346080287</v>
      </c>
      <c r="J53" s="24">
        <f t="shared" si="40"/>
        <v>57677929</v>
      </c>
      <c r="K53" s="24">
        <f t="shared" si="41"/>
        <v>13764048</v>
      </c>
      <c r="L53" s="22">
        <f t="shared" si="42"/>
        <v>0.23863630748600562</v>
      </c>
      <c r="M53" s="24">
        <f t="shared" si="31"/>
        <v>60140331</v>
      </c>
      <c r="N53" s="24">
        <f t="shared" si="32"/>
        <v>13597042</v>
      </c>
      <c r="O53" s="22">
        <f t="shared" si="33"/>
        <v>0.22608857939275392</v>
      </c>
      <c r="P53" s="24">
        <f t="shared" si="12"/>
        <v>63164650</v>
      </c>
      <c r="Q53" s="24">
        <f t="shared" si="23"/>
        <v>11666476</v>
      </c>
      <c r="R53" s="22">
        <f t="shared" si="13"/>
        <v>0.18469944818818754</v>
      </c>
      <c r="S53" s="24">
        <f t="shared" si="14"/>
        <v>63027877</v>
      </c>
      <c r="T53" s="24">
        <f t="shared" si="15"/>
        <v>10908254</v>
      </c>
      <c r="U53" s="22">
        <f t="shared" si="16"/>
        <v>0.17307030665176934</v>
      </c>
      <c r="V53" s="101">
        <f t="shared" si="17"/>
        <v>62943574</v>
      </c>
      <c r="W53" s="101">
        <f t="shared" si="18"/>
        <v>7733723</v>
      </c>
      <c r="X53" s="22">
        <f t="shared" si="19"/>
        <v>0.12286755435908359</v>
      </c>
      <c r="Y53" s="76">
        <f t="shared" si="20"/>
        <v>60351897</v>
      </c>
      <c r="Z53" s="76">
        <f t="shared" si="21"/>
        <v>8494280</v>
      </c>
      <c r="AA53" s="22">
        <f t="shared" si="22"/>
        <v>0.140745865867315</v>
      </c>
      <c r="AB53" s="22">
        <f t="shared" si="24"/>
        <v>0.16949435089182188</v>
      </c>
      <c r="AC53" s="32" t="s">
        <v>1479</v>
      </c>
    </row>
    <row r="54" spans="1:29" ht="12.75" customHeight="1" x14ac:dyDescent="0.25">
      <c r="A54" s="25" t="s">
        <v>138</v>
      </c>
      <c r="B54" s="25" t="s">
        <v>139</v>
      </c>
      <c r="C54" s="25" t="s">
        <v>140</v>
      </c>
      <c r="D54" s="31">
        <f t="shared" si="34"/>
        <v>21416572</v>
      </c>
      <c r="E54" s="31">
        <f t="shared" si="35"/>
        <v>1324963</v>
      </c>
      <c r="F54" s="39">
        <f t="shared" si="36"/>
        <v>6.1866250116965497E-2</v>
      </c>
      <c r="G54" s="31">
        <f t="shared" si="37"/>
        <v>20452524</v>
      </c>
      <c r="H54" s="31">
        <f t="shared" si="38"/>
        <v>1042107</v>
      </c>
      <c r="I54" s="39">
        <f t="shared" si="39"/>
        <v>5.0952488797959605E-2</v>
      </c>
      <c r="J54" s="24">
        <f t="shared" si="40"/>
        <v>19592401</v>
      </c>
      <c r="K54" s="24">
        <f t="shared" si="41"/>
        <v>2689147</v>
      </c>
      <c r="L54" s="22">
        <f t="shared" si="42"/>
        <v>0.13725459171645171</v>
      </c>
      <c r="M54" s="24">
        <f t="shared" si="31"/>
        <v>19958166</v>
      </c>
      <c r="N54" s="24">
        <f t="shared" si="32"/>
        <v>4769051</v>
      </c>
      <c r="O54" s="22">
        <f t="shared" si="33"/>
        <v>0.23895236666535391</v>
      </c>
      <c r="P54" s="24">
        <f t="shared" si="12"/>
        <v>21011814</v>
      </c>
      <c r="Q54" s="24">
        <f t="shared" si="23"/>
        <v>6867349</v>
      </c>
      <c r="R54" s="22">
        <f t="shared" si="13"/>
        <v>0.32683275227926539</v>
      </c>
      <c r="S54" s="24">
        <f t="shared" si="14"/>
        <v>23723834</v>
      </c>
      <c r="T54" s="24">
        <f t="shared" si="15"/>
        <v>8961879</v>
      </c>
      <c r="U54" s="22">
        <f t="shared" si="16"/>
        <v>0.37775846012073766</v>
      </c>
      <c r="V54" s="101">
        <f t="shared" si="17"/>
        <v>22514540</v>
      </c>
      <c r="W54" s="101">
        <f t="shared" si="18"/>
        <v>10867482</v>
      </c>
      <c r="X54" s="22">
        <f t="shared" si="19"/>
        <v>0.48268727675537676</v>
      </c>
      <c r="Y54" s="76">
        <f t="shared" si="20"/>
        <v>22550361</v>
      </c>
      <c r="Z54" s="76">
        <f t="shared" si="21"/>
        <v>12677478</v>
      </c>
      <c r="AA54" s="22">
        <f t="shared" si="22"/>
        <v>0.56218514639299999</v>
      </c>
      <c r="AB54" s="22">
        <f t="shared" si="24"/>
        <v>0.39768320044274674</v>
      </c>
      <c r="AC54" s="32" t="s">
        <v>1480</v>
      </c>
    </row>
    <row r="55" spans="1:29" ht="12.75" customHeight="1" x14ac:dyDescent="0.25">
      <c r="A55" s="25" t="s">
        <v>141</v>
      </c>
      <c r="B55" s="25" t="s">
        <v>142</v>
      </c>
      <c r="C55" s="25" t="s">
        <v>143</v>
      </c>
      <c r="D55" s="31">
        <f t="shared" si="34"/>
        <v>28319192</v>
      </c>
      <c r="E55" s="31">
        <f t="shared" si="35"/>
        <v>3841284</v>
      </c>
      <c r="F55" s="39">
        <f t="shared" si="36"/>
        <v>0.13564242934614801</v>
      </c>
      <c r="G55" s="31">
        <f t="shared" si="37"/>
        <v>29138609</v>
      </c>
      <c r="H55" s="31">
        <f t="shared" si="38"/>
        <v>2460205</v>
      </c>
      <c r="I55" s="39">
        <f t="shared" si="39"/>
        <v>8.4431106508893405E-2</v>
      </c>
      <c r="J55" s="24">
        <f t="shared" si="40"/>
        <v>29557075</v>
      </c>
      <c r="K55" s="24">
        <f t="shared" si="41"/>
        <v>3430106</v>
      </c>
      <c r="L55" s="22">
        <f t="shared" si="42"/>
        <v>0.11605025192783792</v>
      </c>
      <c r="M55" s="24">
        <f t="shared" si="31"/>
        <v>30320825</v>
      </c>
      <c r="N55" s="24">
        <f t="shared" si="32"/>
        <v>6362607</v>
      </c>
      <c r="O55" s="22">
        <f t="shared" si="33"/>
        <v>0.20984280605821246</v>
      </c>
      <c r="P55" s="24">
        <f t="shared" si="12"/>
        <v>32402137</v>
      </c>
      <c r="Q55" s="24">
        <f t="shared" si="23"/>
        <v>8412271</v>
      </c>
      <c r="R55" s="22">
        <f t="shared" si="13"/>
        <v>0.25962087006792173</v>
      </c>
      <c r="S55" s="24">
        <f t="shared" si="14"/>
        <v>34001323</v>
      </c>
      <c r="T55" s="24">
        <f t="shared" si="15"/>
        <v>9572519</v>
      </c>
      <c r="U55" s="22">
        <f t="shared" si="16"/>
        <v>0.28153372149666056</v>
      </c>
      <c r="V55" s="101">
        <f t="shared" si="17"/>
        <v>34871923</v>
      </c>
      <c r="W55" s="101">
        <f t="shared" si="18"/>
        <v>9432539</v>
      </c>
      <c r="X55" s="22">
        <f t="shared" si="19"/>
        <v>0.27049093335059265</v>
      </c>
      <c r="Y55" s="76">
        <f t="shared" si="20"/>
        <v>35870647</v>
      </c>
      <c r="Z55" s="76">
        <f t="shared" si="21"/>
        <v>7579670</v>
      </c>
      <c r="AA55" s="22">
        <f t="shared" si="22"/>
        <v>0.21130563939925601</v>
      </c>
      <c r="AB55" s="22">
        <f t="shared" si="24"/>
        <v>0.24655879407452869</v>
      </c>
      <c r="AC55" s="32" t="s">
        <v>1480</v>
      </c>
    </row>
    <row r="56" spans="1:29" ht="12.75" customHeight="1" x14ac:dyDescent="0.25">
      <c r="A56" s="25" t="s">
        <v>144</v>
      </c>
      <c r="B56" s="25" t="s">
        <v>145</v>
      </c>
      <c r="C56" s="25" t="s">
        <v>146</v>
      </c>
      <c r="D56" s="31">
        <f t="shared" si="34"/>
        <v>36495780</v>
      </c>
      <c r="E56" s="31">
        <f t="shared" si="35"/>
        <v>11648499</v>
      </c>
      <c r="F56" s="39">
        <f t="shared" si="36"/>
        <v>0.3191738606490942</v>
      </c>
      <c r="G56" s="31">
        <f t="shared" si="37"/>
        <v>37203829</v>
      </c>
      <c r="H56" s="31">
        <f t="shared" si="38"/>
        <v>12277803</v>
      </c>
      <c r="I56" s="39">
        <f t="shared" si="39"/>
        <v>0.33001449931403565</v>
      </c>
      <c r="J56" s="24">
        <f t="shared" si="40"/>
        <v>38608431</v>
      </c>
      <c r="K56" s="24">
        <f t="shared" si="41"/>
        <v>12785664</v>
      </c>
      <c r="L56" s="22">
        <f t="shared" si="42"/>
        <v>0.33116248624555605</v>
      </c>
      <c r="M56" s="24">
        <f t="shared" si="31"/>
        <v>38241395</v>
      </c>
      <c r="N56" s="24">
        <f t="shared" si="32"/>
        <v>16278315</v>
      </c>
      <c r="O56" s="22">
        <f t="shared" si="33"/>
        <v>0.42567262517489229</v>
      </c>
      <c r="P56" s="24">
        <f t="shared" si="12"/>
        <v>43212845</v>
      </c>
      <c r="Q56" s="24">
        <f t="shared" si="23"/>
        <v>12851867</v>
      </c>
      <c r="R56" s="22">
        <f t="shared" si="13"/>
        <v>0.29740849046157458</v>
      </c>
      <c r="S56" s="24">
        <f t="shared" si="14"/>
        <v>47840623</v>
      </c>
      <c r="T56" s="24">
        <f t="shared" si="15"/>
        <v>8288765</v>
      </c>
      <c r="U56" s="22">
        <f t="shared" si="16"/>
        <v>0.17325788169606404</v>
      </c>
      <c r="V56" s="101">
        <f t="shared" si="17"/>
        <v>43997279</v>
      </c>
      <c r="W56" s="101">
        <f t="shared" si="18"/>
        <v>6867309</v>
      </c>
      <c r="X56" s="22">
        <f t="shared" si="19"/>
        <v>0.15608485697490521</v>
      </c>
      <c r="Y56" s="76">
        <f t="shared" si="20"/>
        <v>44347736</v>
      </c>
      <c r="Z56" s="76">
        <f t="shared" si="21"/>
        <v>4128710</v>
      </c>
      <c r="AA56" s="22">
        <f t="shared" si="22"/>
        <v>9.3098551862940707E-2</v>
      </c>
      <c r="AB56" s="22">
        <f t="shared" si="24"/>
        <v>0.2291044812340754</v>
      </c>
      <c r="AC56" s="32" t="s">
        <v>1480</v>
      </c>
    </row>
    <row r="57" spans="1:29" ht="12.75" customHeight="1" x14ac:dyDescent="0.25">
      <c r="A57" s="25" t="s">
        <v>147</v>
      </c>
      <c r="B57" s="25" t="s">
        <v>148</v>
      </c>
      <c r="C57" s="25" t="s">
        <v>62</v>
      </c>
      <c r="D57" s="31">
        <f t="shared" si="34"/>
        <v>15820123</v>
      </c>
      <c r="E57" s="31">
        <f t="shared" si="35"/>
        <v>1364408</v>
      </c>
      <c r="F57" s="39">
        <f t="shared" si="36"/>
        <v>8.6245094301732037E-2</v>
      </c>
      <c r="G57" s="31">
        <f t="shared" si="37"/>
        <v>16378185</v>
      </c>
      <c r="H57" s="31">
        <f t="shared" si="38"/>
        <v>1872010</v>
      </c>
      <c r="I57" s="39">
        <f t="shared" si="39"/>
        <v>0.11429898978427708</v>
      </c>
      <c r="J57" s="24">
        <f t="shared" si="40"/>
        <v>17412442</v>
      </c>
      <c r="K57" s="24">
        <f t="shared" si="41"/>
        <v>2647114</v>
      </c>
      <c r="L57" s="22">
        <f t="shared" si="42"/>
        <v>0.15202428240679855</v>
      </c>
      <c r="M57" s="24">
        <f t="shared" si="31"/>
        <v>18299026</v>
      </c>
      <c r="N57" s="24">
        <f t="shared" si="32"/>
        <v>3689845</v>
      </c>
      <c r="O57" s="22">
        <f t="shared" si="33"/>
        <v>0.20164160649861912</v>
      </c>
      <c r="P57" s="24">
        <f t="shared" si="12"/>
        <v>19468701</v>
      </c>
      <c r="Q57" s="24">
        <f t="shared" si="23"/>
        <v>4624137</v>
      </c>
      <c r="R57" s="22">
        <f t="shared" si="13"/>
        <v>0.2375164629627832</v>
      </c>
      <c r="S57" s="24">
        <f t="shared" si="14"/>
        <v>20710739</v>
      </c>
      <c r="T57" s="24">
        <f t="shared" si="15"/>
        <v>4706640</v>
      </c>
      <c r="U57" s="22">
        <f t="shared" si="16"/>
        <v>0.22725601437978626</v>
      </c>
      <c r="V57" s="101">
        <f t="shared" si="17"/>
        <v>21211918</v>
      </c>
      <c r="W57" s="101">
        <f t="shared" si="18"/>
        <v>4696436</v>
      </c>
      <c r="X57" s="22">
        <f t="shared" si="19"/>
        <v>0.22140553249357273</v>
      </c>
      <c r="Y57" s="76">
        <f t="shared" si="20"/>
        <v>21581255</v>
      </c>
      <c r="Z57" s="76">
        <f t="shared" si="21"/>
        <v>4364516</v>
      </c>
      <c r="AA57" s="22">
        <f t="shared" si="22"/>
        <v>0.20223643156989701</v>
      </c>
      <c r="AB57" s="22">
        <f t="shared" si="24"/>
        <v>0.21801120958093168</v>
      </c>
      <c r="AC57" s="32" t="s">
        <v>1480</v>
      </c>
    </row>
    <row r="58" spans="1:29" ht="12.75" customHeight="1" x14ac:dyDescent="0.25">
      <c r="A58" s="25" t="s">
        <v>149</v>
      </c>
      <c r="B58" s="25" t="s">
        <v>150</v>
      </c>
      <c r="C58" s="25" t="s">
        <v>151</v>
      </c>
      <c r="D58" s="31">
        <f t="shared" si="34"/>
        <v>19041147</v>
      </c>
      <c r="E58" s="31">
        <f t="shared" si="35"/>
        <v>1799578</v>
      </c>
      <c r="F58" s="39">
        <f t="shared" si="36"/>
        <v>9.4509957829746291E-2</v>
      </c>
      <c r="G58" s="31">
        <f t="shared" si="37"/>
        <v>19324126</v>
      </c>
      <c r="H58" s="31">
        <f t="shared" si="38"/>
        <v>1770703</v>
      </c>
      <c r="I58" s="39">
        <f t="shared" si="39"/>
        <v>9.1631725026011523E-2</v>
      </c>
      <c r="J58" s="24">
        <f t="shared" si="40"/>
        <v>20772451</v>
      </c>
      <c r="K58" s="24">
        <f t="shared" si="41"/>
        <v>517039</v>
      </c>
      <c r="L58" s="22">
        <f t="shared" si="42"/>
        <v>2.489061112720882E-2</v>
      </c>
      <c r="M58" s="24">
        <f t="shared" si="31"/>
        <v>19904023</v>
      </c>
      <c r="N58" s="24">
        <f t="shared" si="32"/>
        <v>202067</v>
      </c>
      <c r="O58" s="22">
        <f t="shared" si="33"/>
        <v>1.0152068252734636E-2</v>
      </c>
      <c r="P58" s="24">
        <f t="shared" si="12"/>
        <v>20020787</v>
      </c>
      <c r="Q58" s="24">
        <f t="shared" si="23"/>
        <v>254029</v>
      </c>
      <c r="R58" s="22">
        <f t="shared" si="13"/>
        <v>1.2688262454418E-2</v>
      </c>
      <c r="S58" s="24">
        <f t="shared" si="14"/>
        <v>19442018</v>
      </c>
      <c r="T58" s="24">
        <f t="shared" si="15"/>
        <v>758503</v>
      </c>
      <c r="U58" s="22">
        <f t="shared" si="16"/>
        <v>3.9013594164967857E-2</v>
      </c>
      <c r="V58" s="101">
        <f t="shared" si="17"/>
        <v>18444170</v>
      </c>
      <c r="W58" s="101">
        <f t="shared" si="18"/>
        <v>2470981</v>
      </c>
      <c r="X58" s="22">
        <f t="shared" si="19"/>
        <v>0.13397084281916724</v>
      </c>
      <c r="Y58" s="76">
        <f t="shared" si="20"/>
        <v>19076438</v>
      </c>
      <c r="Z58" s="76">
        <f t="shared" si="21"/>
        <v>3111357</v>
      </c>
      <c r="AA58" s="22">
        <f t="shared" si="22"/>
        <v>0.16309947381161999</v>
      </c>
      <c r="AB58" s="22">
        <f t="shared" si="24"/>
        <v>7.1784848300581544E-2</v>
      </c>
      <c r="AC58" s="32" t="s">
        <v>1480</v>
      </c>
    </row>
    <row r="59" spans="1:29" ht="12.75" customHeight="1" x14ac:dyDescent="0.25">
      <c r="A59" s="25" t="s">
        <v>152</v>
      </c>
      <c r="B59" s="25" t="s">
        <v>153</v>
      </c>
      <c r="C59" s="25" t="s">
        <v>25</v>
      </c>
      <c r="D59" s="31">
        <f t="shared" si="34"/>
        <v>35201625</v>
      </c>
      <c r="E59" s="31">
        <f t="shared" si="35"/>
        <v>867081</v>
      </c>
      <c r="F59" s="39">
        <f t="shared" si="36"/>
        <v>2.4631845830980815E-2</v>
      </c>
      <c r="G59" s="31">
        <f t="shared" si="37"/>
        <v>37065702</v>
      </c>
      <c r="H59" s="31">
        <f t="shared" si="38"/>
        <v>2012095</v>
      </c>
      <c r="I59" s="39">
        <f t="shared" si="39"/>
        <v>5.4284551254418438E-2</v>
      </c>
      <c r="J59" s="24">
        <f t="shared" si="40"/>
        <v>40313041</v>
      </c>
      <c r="K59" s="24">
        <f t="shared" si="41"/>
        <v>1172405</v>
      </c>
      <c r="L59" s="22">
        <f t="shared" si="42"/>
        <v>2.908252443669531E-2</v>
      </c>
      <c r="M59" s="24">
        <f t="shared" si="31"/>
        <v>41171584</v>
      </c>
      <c r="N59" s="24">
        <f t="shared" si="32"/>
        <v>768365</v>
      </c>
      <c r="O59" s="22">
        <f t="shared" si="33"/>
        <v>1.8662507616903929E-2</v>
      </c>
      <c r="P59" s="24">
        <f t="shared" si="12"/>
        <v>43240572</v>
      </c>
      <c r="Q59" s="24">
        <f t="shared" si="23"/>
        <v>807016</v>
      </c>
      <c r="R59" s="22">
        <f t="shared" si="13"/>
        <v>1.8663397884745834E-2</v>
      </c>
      <c r="S59" s="24">
        <f t="shared" si="14"/>
        <v>44631459</v>
      </c>
      <c r="T59" s="24">
        <f t="shared" si="15"/>
        <v>1034498</v>
      </c>
      <c r="U59" s="22">
        <f t="shared" si="16"/>
        <v>2.3178673141740672E-2</v>
      </c>
      <c r="V59" s="101">
        <f t="shared" si="17"/>
        <v>46044441</v>
      </c>
      <c r="W59" s="101">
        <f t="shared" si="18"/>
        <v>3016053</v>
      </c>
      <c r="X59" s="22">
        <f t="shared" si="19"/>
        <v>6.5503086463792659E-2</v>
      </c>
      <c r="Y59" s="76">
        <f t="shared" si="20"/>
        <v>46185780</v>
      </c>
      <c r="Z59" s="76">
        <f t="shared" si="21"/>
        <v>2934733</v>
      </c>
      <c r="AA59" s="22">
        <f t="shared" si="22"/>
        <v>6.3541917014284494E-2</v>
      </c>
      <c r="AB59" s="22">
        <f t="shared" si="24"/>
        <v>3.7909916424293519E-2</v>
      </c>
      <c r="AC59" s="32" t="s">
        <v>1479</v>
      </c>
    </row>
    <row r="60" spans="1:29" ht="12.75" customHeight="1" x14ac:dyDescent="0.25">
      <c r="A60" s="25" t="s">
        <v>154</v>
      </c>
      <c r="B60" s="25" t="s">
        <v>155</v>
      </c>
      <c r="C60" s="25" t="s">
        <v>17</v>
      </c>
      <c r="D60" s="31">
        <f t="shared" si="34"/>
        <v>20506060</v>
      </c>
      <c r="E60" s="31">
        <f t="shared" si="35"/>
        <v>2811836</v>
      </c>
      <c r="F60" s="39">
        <f t="shared" si="36"/>
        <v>0.13712219704809211</v>
      </c>
      <c r="G60" s="31">
        <f t="shared" si="37"/>
        <v>20721235</v>
      </c>
      <c r="H60" s="31">
        <f t="shared" si="38"/>
        <v>3406236</v>
      </c>
      <c r="I60" s="39">
        <f t="shared" si="39"/>
        <v>0.16438383136912449</v>
      </c>
      <c r="J60" s="24">
        <f t="shared" si="40"/>
        <v>21173797</v>
      </c>
      <c r="K60" s="24">
        <f t="shared" si="41"/>
        <v>4063787</v>
      </c>
      <c r="L60" s="22">
        <f t="shared" si="42"/>
        <v>0.19192528387799315</v>
      </c>
      <c r="M60" s="24">
        <f t="shared" si="31"/>
        <v>21479155</v>
      </c>
      <c r="N60" s="24">
        <f t="shared" si="32"/>
        <v>4083634</v>
      </c>
      <c r="O60" s="22">
        <f t="shared" si="33"/>
        <v>0.19012079385804517</v>
      </c>
      <c r="P60" s="24">
        <f t="shared" si="12"/>
        <v>22383484</v>
      </c>
      <c r="Q60" s="24">
        <f t="shared" si="23"/>
        <v>3300931</v>
      </c>
      <c r="R60" s="22">
        <f t="shared" si="13"/>
        <v>0.14747172513447862</v>
      </c>
      <c r="S60" s="24">
        <f t="shared" si="14"/>
        <v>23107717</v>
      </c>
      <c r="T60" s="24">
        <f t="shared" si="15"/>
        <v>2317428</v>
      </c>
      <c r="U60" s="22">
        <f t="shared" si="16"/>
        <v>0.10028805528473453</v>
      </c>
      <c r="V60" s="101">
        <f t="shared" si="17"/>
        <v>22535163</v>
      </c>
      <c r="W60" s="101">
        <f t="shared" si="18"/>
        <v>2232495</v>
      </c>
      <c r="X60" s="22">
        <f t="shared" si="19"/>
        <v>9.9067177814511478E-2</v>
      </c>
      <c r="Y60" s="76">
        <f t="shared" si="20"/>
        <v>23092321</v>
      </c>
      <c r="Z60" s="76">
        <f t="shared" si="21"/>
        <v>3877423</v>
      </c>
      <c r="AA60" s="22">
        <f t="shared" si="22"/>
        <v>0.16790962675427901</v>
      </c>
      <c r="AB60" s="22">
        <f t="shared" si="24"/>
        <v>0.14097147576920976</v>
      </c>
      <c r="AC60" s="32" t="s">
        <v>1480</v>
      </c>
    </row>
    <row r="61" spans="1:29" ht="12.75" customHeight="1" x14ac:dyDescent="0.25">
      <c r="A61" s="25" t="s">
        <v>156</v>
      </c>
      <c r="B61" s="25" t="s">
        <v>157</v>
      </c>
      <c r="C61" s="25" t="s">
        <v>158</v>
      </c>
      <c r="D61" s="31">
        <f t="shared" si="34"/>
        <v>14629434</v>
      </c>
      <c r="E61" s="31">
        <f t="shared" si="35"/>
        <v>5863737</v>
      </c>
      <c r="F61" s="39">
        <f t="shared" si="36"/>
        <v>0.4008177623276471</v>
      </c>
      <c r="G61" s="31">
        <f t="shared" si="37"/>
        <v>14593556</v>
      </c>
      <c r="H61" s="31">
        <f t="shared" si="38"/>
        <v>5958908</v>
      </c>
      <c r="I61" s="39">
        <f t="shared" si="39"/>
        <v>0.40832460573694307</v>
      </c>
      <c r="J61" s="24">
        <f t="shared" si="40"/>
        <v>15468438</v>
      </c>
      <c r="K61" s="24">
        <f t="shared" si="41"/>
        <v>6410996</v>
      </c>
      <c r="L61" s="22">
        <f t="shared" si="42"/>
        <v>0.41445658572636745</v>
      </c>
      <c r="M61" s="24">
        <f t="shared" si="31"/>
        <v>15862630</v>
      </c>
      <c r="N61" s="24">
        <f t="shared" si="32"/>
        <v>8319774</v>
      </c>
      <c r="O61" s="22">
        <f t="shared" si="33"/>
        <v>0.52448894035856597</v>
      </c>
      <c r="P61" s="24">
        <f t="shared" si="12"/>
        <v>16484553</v>
      </c>
      <c r="Q61" s="24">
        <f t="shared" si="23"/>
        <v>11423216</v>
      </c>
      <c r="R61" s="22">
        <f t="shared" si="13"/>
        <v>0.69296486231686116</v>
      </c>
      <c r="S61" s="24">
        <f t="shared" si="14"/>
        <v>17666092</v>
      </c>
      <c r="T61" s="24">
        <f t="shared" si="15"/>
        <v>13685136</v>
      </c>
      <c r="U61" s="22">
        <f t="shared" si="16"/>
        <v>0.77465553785183505</v>
      </c>
      <c r="V61" s="101">
        <f t="shared" si="17"/>
        <v>19313998</v>
      </c>
      <c r="W61" s="101">
        <f t="shared" si="18"/>
        <v>15506634</v>
      </c>
      <c r="X61" s="22">
        <f t="shared" si="19"/>
        <v>0.80287022914675665</v>
      </c>
      <c r="Y61" s="76">
        <f t="shared" si="20"/>
        <v>18775540</v>
      </c>
      <c r="Z61" s="76">
        <f t="shared" si="21"/>
        <v>17687674</v>
      </c>
      <c r="AA61" s="22">
        <f t="shared" si="22"/>
        <v>0.94205940281877398</v>
      </c>
      <c r="AB61" s="22">
        <f t="shared" si="24"/>
        <v>0.74740779449855854</v>
      </c>
      <c r="AC61" s="32" t="s">
        <v>1480</v>
      </c>
    </row>
    <row r="62" spans="1:29" ht="12.75" customHeight="1" x14ac:dyDescent="0.25">
      <c r="A62" s="25" t="s">
        <v>159</v>
      </c>
      <c r="B62" s="25" t="s">
        <v>1402</v>
      </c>
      <c r="C62" s="25" t="s">
        <v>46</v>
      </c>
      <c r="D62" s="31">
        <f t="shared" si="34"/>
        <v>15601854</v>
      </c>
      <c r="E62" s="31">
        <f t="shared" si="35"/>
        <v>7227334</v>
      </c>
      <c r="F62" s="39">
        <f t="shared" si="36"/>
        <v>0.46323558725777075</v>
      </c>
      <c r="G62" s="31">
        <f t="shared" si="37"/>
        <v>16164069</v>
      </c>
      <c r="H62" s="31">
        <f t="shared" si="38"/>
        <v>4377826</v>
      </c>
      <c r="I62" s="39">
        <f t="shared" si="39"/>
        <v>0.27083687900614628</v>
      </c>
      <c r="J62" s="24">
        <f t="shared" si="40"/>
        <v>17244293</v>
      </c>
      <c r="K62" s="24">
        <f t="shared" si="41"/>
        <v>4125247</v>
      </c>
      <c r="L62" s="22">
        <f t="shared" si="42"/>
        <v>0.23922389859648058</v>
      </c>
      <c r="M62" s="24">
        <f t="shared" si="31"/>
        <v>17038493</v>
      </c>
      <c r="N62" s="24">
        <f t="shared" si="32"/>
        <v>5275093</v>
      </c>
      <c r="O62" s="22">
        <f t="shared" si="33"/>
        <v>0.30959856602341534</v>
      </c>
      <c r="P62" s="24">
        <f t="shared" si="12"/>
        <v>17612406</v>
      </c>
      <c r="Q62" s="24">
        <f t="shared" si="23"/>
        <v>6231406</v>
      </c>
      <c r="R62" s="22">
        <f t="shared" si="13"/>
        <v>0.35380776482213733</v>
      </c>
      <c r="S62" s="24">
        <f t="shared" si="14"/>
        <v>17681917</v>
      </c>
      <c r="T62" s="24">
        <f t="shared" si="15"/>
        <v>7819202</v>
      </c>
      <c r="U62" s="22">
        <f t="shared" si="16"/>
        <v>0.44221460829162357</v>
      </c>
      <c r="V62" s="101">
        <f t="shared" si="17"/>
        <v>18674732</v>
      </c>
      <c r="W62" s="101">
        <f t="shared" si="18"/>
        <v>8075833</v>
      </c>
      <c r="X62" s="22">
        <f t="shared" si="19"/>
        <v>0.43244706269412597</v>
      </c>
      <c r="Y62" s="76">
        <f t="shared" si="20"/>
        <v>20107818</v>
      </c>
      <c r="Z62" s="76">
        <f t="shared" si="21"/>
        <v>10175065</v>
      </c>
      <c r="AA62" s="22">
        <f t="shared" si="22"/>
        <v>0.506025318112587</v>
      </c>
      <c r="AB62" s="22">
        <f t="shared" si="24"/>
        <v>0.40881866398877786</v>
      </c>
      <c r="AC62" s="32" t="s">
        <v>1482</v>
      </c>
    </row>
    <row r="63" spans="1:29" ht="12.75" customHeight="1" x14ac:dyDescent="0.25">
      <c r="A63" s="25" t="s">
        <v>161</v>
      </c>
      <c r="B63" s="25" t="s">
        <v>162</v>
      </c>
      <c r="C63" s="25" t="s">
        <v>82</v>
      </c>
      <c r="D63" s="31">
        <f t="shared" si="34"/>
        <v>39211662</v>
      </c>
      <c r="E63" s="31">
        <f t="shared" si="35"/>
        <v>10345990</v>
      </c>
      <c r="F63" s="39">
        <f t="shared" si="36"/>
        <v>0.26384982100478171</v>
      </c>
      <c r="G63" s="31">
        <f t="shared" si="37"/>
        <v>40776789</v>
      </c>
      <c r="H63" s="31">
        <f t="shared" si="38"/>
        <v>13478016</v>
      </c>
      <c r="I63" s="39">
        <f t="shared" si="39"/>
        <v>0.33053156784856208</v>
      </c>
      <c r="J63" s="24">
        <f t="shared" si="40"/>
        <v>42139518</v>
      </c>
      <c r="K63" s="24">
        <f t="shared" si="41"/>
        <v>17411733</v>
      </c>
      <c r="L63" s="22">
        <f t="shared" si="42"/>
        <v>0.4131925049546129</v>
      </c>
      <c r="M63" s="24">
        <f t="shared" si="31"/>
        <v>45540925</v>
      </c>
      <c r="N63" s="24">
        <f t="shared" si="32"/>
        <v>18154568</v>
      </c>
      <c r="O63" s="22">
        <f t="shared" si="33"/>
        <v>0.39864293489866531</v>
      </c>
      <c r="P63" s="24">
        <f t="shared" si="12"/>
        <v>48674569</v>
      </c>
      <c r="Q63" s="24">
        <f t="shared" si="23"/>
        <v>19318152</v>
      </c>
      <c r="R63" s="22">
        <f t="shared" si="13"/>
        <v>0.39688388406685227</v>
      </c>
      <c r="S63" s="24">
        <f t="shared" si="14"/>
        <v>50212869</v>
      </c>
      <c r="T63" s="24">
        <f t="shared" si="15"/>
        <v>19436867</v>
      </c>
      <c r="U63" s="22">
        <f t="shared" si="16"/>
        <v>0.38708935352807666</v>
      </c>
      <c r="V63" s="101">
        <f t="shared" si="17"/>
        <v>51718165</v>
      </c>
      <c r="W63" s="101">
        <f t="shared" si="18"/>
        <v>17816799</v>
      </c>
      <c r="X63" s="22">
        <f t="shared" si="19"/>
        <v>0.3444978954686424</v>
      </c>
      <c r="Y63" s="76">
        <f t="shared" si="20"/>
        <v>51066041</v>
      </c>
      <c r="Z63" s="76">
        <f t="shared" si="21"/>
        <v>16714803</v>
      </c>
      <c r="AA63" s="22">
        <f t="shared" si="22"/>
        <v>0.32731738495255602</v>
      </c>
      <c r="AB63" s="22">
        <f t="shared" si="24"/>
        <v>0.37088629058295852</v>
      </c>
      <c r="AC63" s="32" t="s">
        <v>1479</v>
      </c>
    </row>
    <row r="64" spans="1:29" ht="12.75" customHeight="1" x14ac:dyDescent="0.25">
      <c r="A64" s="25" t="s">
        <v>163</v>
      </c>
      <c r="B64" s="25" t="s">
        <v>164</v>
      </c>
      <c r="C64" s="25" t="s">
        <v>165</v>
      </c>
      <c r="D64" s="31">
        <f t="shared" si="34"/>
        <v>26982204</v>
      </c>
      <c r="E64" s="31">
        <f t="shared" si="35"/>
        <v>6764437</v>
      </c>
      <c r="F64" s="39">
        <f t="shared" si="36"/>
        <v>0.25069994282157232</v>
      </c>
      <c r="G64" s="31">
        <f t="shared" si="37"/>
        <v>26828526</v>
      </c>
      <c r="H64" s="31">
        <f t="shared" si="38"/>
        <v>7708177</v>
      </c>
      <c r="I64" s="39">
        <f t="shared" si="39"/>
        <v>0.28731272825051962</v>
      </c>
      <c r="J64" s="24">
        <f t="shared" si="40"/>
        <v>27825527</v>
      </c>
      <c r="K64" s="24">
        <f t="shared" si="41"/>
        <v>9639789</v>
      </c>
      <c r="L64" s="22">
        <f t="shared" si="42"/>
        <v>0.34643688868857719</v>
      </c>
      <c r="M64" s="24">
        <f t="shared" si="31"/>
        <v>26597443</v>
      </c>
      <c r="N64" s="24">
        <f t="shared" si="32"/>
        <v>14197389</v>
      </c>
      <c r="O64" s="22">
        <f t="shared" si="33"/>
        <v>0.53378774042301735</v>
      </c>
      <c r="P64" s="24">
        <f t="shared" si="12"/>
        <v>30529304</v>
      </c>
      <c r="Q64" s="24">
        <f t="shared" si="23"/>
        <v>13903388</v>
      </c>
      <c r="R64" s="22">
        <f t="shared" si="13"/>
        <v>0.45541123374447057</v>
      </c>
      <c r="S64" s="24">
        <f t="shared" si="14"/>
        <v>28253214</v>
      </c>
      <c r="T64" s="24">
        <f t="shared" si="15"/>
        <v>16036350</v>
      </c>
      <c r="U64" s="22">
        <f t="shared" si="16"/>
        <v>0.56759383197961122</v>
      </c>
      <c r="V64" s="101">
        <f t="shared" si="17"/>
        <v>29200381</v>
      </c>
      <c r="W64" s="101">
        <f t="shared" si="18"/>
        <v>17211584</v>
      </c>
      <c r="X64" s="22">
        <f t="shared" si="19"/>
        <v>0.58943011736730422</v>
      </c>
      <c r="Y64" s="76">
        <f t="shared" si="20"/>
        <v>30363555</v>
      </c>
      <c r="Z64" s="76">
        <f t="shared" si="21"/>
        <v>16730277</v>
      </c>
      <c r="AA64" s="22">
        <f t="shared" si="22"/>
        <v>0.55099862318493298</v>
      </c>
      <c r="AB64" s="22">
        <f t="shared" si="24"/>
        <v>0.53944430933986731</v>
      </c>
      <c r="AC64" s="32" t="s">
        <v>1480</v>
      </c>
    </row>
    <row r="65" spans="1:29" ht="12.75" customHeight="1" x14ac:dyDescent="0.25">
      <c r="A65" s="25" t="s">
        <v>166</v>
      </c>
      <c r="B65" s="25" t="s">
        <v>167</v>
      </c>
      <c r="C65" s="25" t="s">
        <v>168</v>
      </c>
      <c r="D65" s="31">
        <f t="shared" si="34"/>
        <v>75519221</v>
      </c>
      <c r="E65" s="31">
        <f t="shared" si="35"/>
        <v>8980273</v>
      </c>
      <c r="F65" s="39">
        <f t="shared" si="36"/>
        <v>0.11891373985438754</v>
      </c>
      <c r="G65" s="31">
        <f t="shared" si="37"/>
        <v>79980405</v>
      </c>
      <c r="H65" s="31">
        <f t="shared" si="38"/>
        <v>11212719</v>
      </c>
      <c r="I65" s="39">
        <f t="shared" si="39"/>
        <v>0.14019332610281232</v>
      </c>
      <c r="J65" s="24">
        <f t="shared" si="40"/>
        <v>82409779</v>
      </c>
      <c r="K65" s="24">
        <f t="shared" si="41"/>
        <v>17052828</v>
      </c>
      <c r="L65" s="22">
        <f t="shared" si="42"/>
        <v>0.20692723857444151</v>
      </c>
      <c r="M65" s="24">
        <f t="shared" si="31"/>
        <v>85622328</v>
      </c>
      <c r="N65" s="24">
        <f t="shared" si="32"/>
        <v>24140909</v>
      </c>
      <c r="O65" s="22">
        <f t="shared" si="33"/>
        <v>0.28194642173242473</v>
      </c>
      <c r="P65" s="24">
        <f t="shared" si="12"/>
        <v>97422286</v>
      </c>
      <c r="Q65" s="24">
        <f t="shared" si="23"/>
        <v>25574604</v>
      </c>
      <c r="R65" s="22">
        <f t="shared" si="13"/>
        <v>0.2625128710282984</v>
      </c>
      <c r="S65" s="24">
        <f t="shared" si="14"/>
        <v>100064222</v>
      </c>
      <c r="T65" s="24">
        <f t="shared" si="15"/>
        <v>27535117</v>
      </c>
      <c r="U65" s="22">
        <f t="shared" si="16"/>
        <v>0.27517444746634817</v>
      </c>
      <c r="V65" s="101">
        <f t="shared" si="17"/>
        <v>102255730</v>
      </c>
      <c r="W65" s="101">
        <f t="shared" si="18"/>
        <v>29171046</v>
      </c>
      <c r="X65" s="22">
        <f t="shared" si="19"/>
        <v>0.28527541683972135</v>
      </c>
      <c r="Y65" s="76">
        <f t="shared" si="20"/>
        <v>98801873</v>
      </c>
      <c r="Z65" s="76">
        <f t="shared" si="21"/>
        <v>32537698</v>
      </c>
      <c r="AA65" s="22">
        <f t="shared" si="22"/>
        <v>0.32932268399405801</v>
      </c>
      <c r="AB65" s="22">
        <f t="shared" si="24"/>
        <v>0.28684636821217013</v>
      </c>
      <c r="AC65" s="32" t="s">
        <v>1479</v>
      </c>
    </row>
    <row r="66" spans="1:29" ht="12.75" customHeight="1" x14ac:dyDescent="0.25">
      <c r="A66" s="25" t="s">
        <v>169</v>
      </c>
      <c r="B66" s="25" t="s">
        <v>170</v>
      </c>
      <c r="C66" s="25" t="s">
        <v>171</v>
      </c>
      <c r="D66" s="31">
        <f t="shared" si="34"/>
        <v>14466364</v>
      </c>
      <c r="E66" s="31">
        <f t="shared" si="35"/>
        <v>1358969</v>
      </c>
      <c r="F66" s="39">
        <f t="shared" si="36"/>
        <v>9.3939914687616047E-2</v>
      </c>
      <c r="G66" s="31">
        <f t="shared" si="37"/>
        <v>14708804</v>
      </c>
      <c r="H66" s="31">
        <f t="shared" si="38"/>
        <v>1902851</v>
      </c>
      <c r="I66" s="39">
        <f t="shared" si="39"/>
        <v>0.12936816616769115</v>
      </c>
      <c r="J66" s="24">
        <f t="shared" si="40"/>
        <v>15253031</v>
      </c>
      <c r="K66" s="24">
        <f t="shared" si="41"/>
        <v>3662225</v>
      </c>
      <c r="L66" s="22">
        <f t="shared" si="42"/>
        <v>0.24009818114183337</v>
      </c>
      <c r="M66" s="24">
        <f t="shared" si="31"/>
        <v>16515083</v>
      </c>
      <c r="N66" s="24">
        <f t="shared" si="32"/>
        <v>4866067</v>
      </c>
      <c r="O66" s="22">
        <f t="shared" si="33"/>
        <v>0.29464381135716966</v>
      </c>
      <c r="P66" s="24">
        <f t="shared" ref="P66:P129" si="43">VLOOKUP(A66, Master, 22, FALSE)</f>
        <v>17354998</v>
      </c>
      <c r="Q66" s="24">
        <f t="shared" si="23"/>
        <v>6466362</v>
      </c>
      <c r="R66" s="22">
        <f t="shared" ref="R66:R129" si="44">VLOOKUP(A66, Master, 24, FALSE)</f>
        <v>0.37259364708656262</v>
      </c>
      <c r="S66" s="24">
        <f t="shared" ref="S66:S129" si="45">VLOOKUP(A66, Master, 25, FALSE)</f>
        <v>16644065</v>
      </c>
      <c r="T66" s="24">
        <f t="shared" ref="T66:T129" si="46">VLOOKUP(A66, Master, 26, FALSE)</f>
        <v>8824947</v>
      </c>
      <c r="U66" s="22">
        <f t="shared" ref="U66:U129" si="47">VLOOKUP(A66, Master, 27, FALSE)</f>
        <v>0.53021584570836511</v>
      </c>
      <c r="V66" s="101">
        <f t="shared" ref="V66:V129" si="48">VLOOKUP(A66, Master, 28, FALSE)</f>
        <v>18937892</v>
      </c>
      <c r="W66" s="101">
        <f t="shared" ref="W66:W129" si="49">VLOOKUP(A66, Master, 29, FALSE)</f>
        <v>10215967</v>
      </c>
      <c r="X66" s="22">
        <f t="shared" ref="X66:X129" si="50">VLOOKUP(A66, Master, 30, FALSE)</f>
        <v>0.53944583694954007</v>
      </c>
      <c r="Y66" s="76">
        <f t="shared" ref="Y66:Y129" si="51">VLOOKUP(A66, Master, 31, FALSE)</f>
        <v>18653506</v>
      </c>
      <c r="Z66" s="76">
        <f t="shared" ref="Z66:Z129" si="52">VLOOKUP(A66, Master, 32, FALSE)</f>
        <v>11767087</v>
      </c>
      <c r="AA66" s="22">
        <f t="shared" ref="AA66:AA129" si="53">VLOOKUP(A66, Master, 33, FALSE)</f>
        <v>0.63082441445592097</v>
      </c>
      <c r="AB66" s="22">
        <f t="shared" si="24"/>
        <v>0.4735447111115117</v>
      </c>
      <c r="AC66" s="32" t="s">
        <v>1480</v>
      </c>
    </row>
    <row r="67" spans="1:29" ht="12.75" customHeight="1" x14ac:dyDescent="0.25">
      <c r="A67" s="25" t="s">
        <v>172</v>
      </c>
      <c r="B67" s="25" t="s">
        <v>173</v>
      </c>
      <c r="C67" s="25" t="s">
        <v>174</v>
      </c>
      <c r="D67" s="31">
        <f t="shared" si="34"/>
        <v>22038800</v>
      </c>
      <c r="E67" s="31">
        <f t="shared" si="35"/>
        <v>5155731</v>
      </c>
      <c r="F67" s="39">
        <f t="shared" si="36"/>
        <v>0.23393882607038496</v>
      </c>
      <c r="G67" s="31">
        <f t="shared" si="37"/>
        <v>23292123</v>
      </c>
      <c r="H67" s="31">
        <f t="shared" si="38"/>
        <v>5781201</v>
      </c>
      <c r="I67" s="39">
        <f t="shared" si="39"/>
        <v>0.24820412463045982</v>
      </c>
      <c r="J67" s="24">
        <f t="shared" si="40"/>
        <v>25224895</v>
      </c>
      <c r="K67" s="24">
        <f t="shared" si="41"/>
        <v>5907735</v>
      </c>
      <c r="L67" s="22">
        <f t="shared" si="42"/>
        <v>0.23420256060530678</v>
      </c>
      <c r="M67" s="24">
        <f t="shared" si="31"/>
        <v>26412166</v>
      </c>
      <c r="N67" s="24">
        <f t="shared" si="32"/>
        <v>6325972</v>
      </c>
      <c r="O67" s="22">
        <f t="shared" si="33"/>
        <v>0.23950977742605434</v>
      </c>
      <c r="P67" s="24">
        <f t="shared" si="43"/>
        <v>27365556</v>
      </c>
      <c r="Q67" s="24">
        <f t="shared" ref="Q67:Q130" si="54">VLOOKUP(A67, Master, 23, FALSE)</f>
        <v>5592692</v>
      </c>
      <c r="R67" s="22">
        <f t="shared" si="44"/>
        <v>0.204369755907755</v>
      </c>
      <c r="S67" s="24">
        <f t="shared" si="45"/>
        <v>26801326</v>
      </c>
      <c r="T67" s="24">
        <f t="shared" si="46"/>
        <v>6123919</v>
      </c>
      <c r="U67" s="22">
        <f t="shared" si="47"/>
        <v>0.22849313500384272</v>
      </c>
      <c r="V67" s="101">
        <f t="shared" si="48"/>
        <v>27362311</v>
      </c>
      <c r="W67" s="101">
        <f t="shared" si="49"/>
        <v>6504210</v>
      </c>
      <c r="X67" s="22">
        <f t="shared" si="50"/>
        <v>0.23770689544461357</v>
      </c>
      <c r="Y67" s="76">
        <f t="shared" si="51"/>
        <v>27409757</v>
      </c>
      <c r="Z67" s="76">
        <f t="shared" si="52"/>
        <v>7827279</v>
      </c>
      <c r="AA67" s="22">
        <f t="shared" si="53"/>
        <v>0.28556542839836202</v>
      </c>
      <c r="AB67" s="22">
        <f t="shared" ref="AB67:AB130" si="55">AVERAGE(O67,R67, U67, X67, AA67)</f>
        <v>0.23912899843612551</v>
      </c>
      <c r="AC67" s="32" t="s">
        <v>1480</v>
      </c>
    </row>
    <row r="68" spans="1:29" ht="12.75" customHeight="1" x14ac:dyDescent="0.25">
      <c r="A68" s="25" t="s">
        <v>175</v>
      </c>
      <c r="B68" s="25" t="s">
        <v>176</v>
      </c>
      <c r="C68" s="25" t="s">
        <v>177</v>
      </c>
      <c r="D68" s="31">
        <f t="shared" si="34"/>
        <v>16573826</v>
      </c>
      <c r="E68" s="31">
        <f t="shared" si="35"/>
        <v>5488930</v>
      </c>
      <c r="F68" s="39">
        <f t="shared" si="36"/>
        <v>0.33118062178280377</v>
      </c>
      <c r="G68" s="31">
        <f t="shared" si="37"/>
        <v>15581758</v>
      </c>
      <c r="H68" s="31">
        <f t="shared" si="38"/>
        <v>5268210</v>
      </c>
      <c r="I68" s="39">
        <f t="shared" si="39"/>
        <v>0.33810113082233723</v>
      </c>
      <c r="J68" s="24">
        <f t="shared" si="40"/>
        <v>15427119</v>
      </c>
      <c r="K68" s="24">
        <f t="shared" si="41"/>
        <v>4913734</v>
      </c>
      <c r="L68" s="22">
        <f t="shared" si="42"/>
        <v>0.31851274369504767</v>
      </c>
      <c r="M68" s="24">
        <f t="shared" si="31"/>
        <v>14731628</v>
      </c>
      <c r="N68" s="24">
        <f t="shared" si="32"/>
        <v>5323288</v>
      </c>
      <c r="O68" s="22">
        <f t="shared" si="33"/>
        <v>0.36135096541943634</v>
      </c>
      <c r="P68" s="24">
        <f t="shared" si="43"/>
        <v>14764502</v>
      </c>
      <c r="Q68" s="24">
        <f t="shared" si="54"/>
        <v>5541684</v>
      </c>
      <c r="R68" s="22">
        <f t="shared" si="44"/>
        <v>0.37533836224208578</v>
      </c>
      <c r="S68" s="24">
        <f t="shared" si="45"/>
        <v>15377953</v>
      </c>
      <c r="T68" s="24">
        <f t="shared" si="46"/>
        <v>6071872</v>
      </c>
      <c r="U68" s="22">
        <f t="shared" si="47"/>
        <v>0.39484266859184702</v>
      </c>
      <c r="V68" s="101">
        <f t="shared" si="48"/>
        <v>15647871</v>
      </c>
      <c r="W68" s="101">
        <f t="shared" si="49"/>
        <v>4960368</v>
      </c>
      <c r="X68" s="22">
        <f t="shared" si="50"/>
        <v>0.31699954581680795</v>
      </c>
      <c r="Y68" s="76">
        <f t="shared" si="51"/>
        <v>16016721</v>
      </c>
      <c r="Z68" s="76">
        <f t="shared" si="52"/>
        <v>4412631</v>
      </c>
      <c r="AA68" s="22">
        <f t="shared" si="53"/>
        <v>0.27550152119151</v>
      </c>
      <c r="AB68" s="22">
        <f t="shared" si="55"/>
        <v>0.34480661265233736</v>
      </c>
      <c r="AC68" s="32" t="s">
        <v>1481</v>
      </c>
    </row>
    <row r="69" spans="1:29" ht="12.75" customHeight="1" x14ac:dyDescent="0.25">
      <c r="A69" s="25" t="s">
        <v>178</v>
      </c>
      <c r="B69" s="25" t="s">
        <v>179</v>
      </c>
      <c r="C69" s="25" t="s">
        <v>180</v>
      </c>
      <c r="D69" s="31">
        <f t="shared" si="34"/>
        <v>12709607</v>
      </c>
      <c r="E69" s="31">
        <f t="shared" si="35"/>
        <v>1998323</v>
      </c>
      <c r="F69" s="39">
        <f t="shared" si="36"/>
        <v>0.15722933053712834</v>
      </c>
      <c r="G69" s="31">
        <f t="shared" si="37"/>
        <v>12496303</v>
      </c>
      <c r="H69" s="31">
        <f t="shared" si="38"/>
        <v>2976319</v>
      </c>
      <c r="I69" s="39">
        <f t="shared" si="39"/>
        <v>0.23817596292279405</v>
      </c>
      <c r="J69" s="24">
        <f t="shared" si="40"/>
        <v>13599214</v>
      </c>
      <c r="K69" s="24">
        <f t="shared" si="41"/>
        <v>2979839</v>
      </c>
      <c r="L69" s="22">
        <f t="shared" si="42"/>
        <v>0.21911847258231248</v>
      </c>
      <c r="M69" s="24">
        <f t="shared" si="31"/>
        <v>14037927</v>
      </c>
      <c r="N69" s="24">
        <f t="shared" si="32"/>
        <v>3987191</v>
      </c>
      <c r="O69" s="22">
        <f t="shared" si="33"/>
        <v>0.28402989985629645</v>
      </c>
      <c r="P69" s="24">
        <f t="shared" si="43"/>
        <v>15240943</v>
      </c>
      <c r="Q69" s="24">
        <f t="shared" si="54"/>
        <v>3805910</v>
      </c>
      <c r="R69" s="22">
        <f t="shared" si="44"/>
        <v>0.24971617569857718</v>
      </c>
      <c r="S69" s="24">
        <f t="shared" si="45"/>
        <v>15302313</v>
      </c>
      <c r="T69" s="24">
        <f t="shared" si="46"/>
        <v>3522539</v>
      </c>
      <c r="U69" s="22">
        <f t="shared" si="47"/>
        <v>0.23019650689408849</v>
      </c>
      <c r="V69" s="101">
        <f t="shared" si="48"/>
        <v>15574417</v>
      </c>
      <c r="W69" s="101">
        <f t="shared" si="49"/>
        <v>3045226</v>
      </c>
      <c r="X69" s="22">
        <f t="shared" si="50"/>
        <v>0.19552744735164085</v>
      </c>
      <c r="Y69" s="76">
        <f t="shared" si="51"/>
        <v>15218465</v>
      </c>
      <c r="Z69" s="76">
        <f t="shared" si="52"/>
        <v>2721297</v>
      </c>
      <c r="AA69" s="22">
        <f t="shared" si="53"/>
        <v>0.17881547186263499</v>
      </c>
      <c r="AB69" s="22">
        <f t="shared" si="55"/>
        <v>0.22765710033264758</v>
      </c>
      <c r="AC69" s="32" t="s">
        <v>1480</v>
      </c>
    </row>
    <row r="70" spans="1:29" ht="12.75" customHeight="1" x14ac:dyDescent="0.25">
      <c r="A70" s="25" t="s">
        <v>181</v>
      </c>
      <c r="B70" s="25" t="s">
        <v>182</v>
      </c>
      <c r="C70" s="25" t="s">
        <v>183</v>
      </c>
      <c r="D70" s="31">
        <f t="shared" si="34"/>
        <v>19204512</v>
      </c>
      <c r="E70" s="31">
        <f t="shared" si="35"/>
        <v>6753447</v>
      </c>
      <c r="F70" s="39">
        <f t="shared" si="36"/>
        <v>0.35165939129304613</v>
      </c>
      <c r="G70" s="31">
        <f t="shared" si="37"/>
        <v>19724466</v>
      </c>
      <c r="H70" s="31">
        <f t="shared" si="38"/>
        <v>8863310</v>
      </c>
      <c r="I70" s="39">
        <f t="shared" si="39"/>
        <v>0.44935614480006708</v>
      </c>
      <c r="J70" s="24">
        <f t="shared" si="40"/>
        <v>21030938</v>
      </c>
      <c r="K70" s="24">
        <f t="shared" si="41"/>
        <v>9746257</v>
      </c>
      <c r="L70" s="22">
        <f t="shared" si="42"/>
        <v>0.46342474120745353</v>
      </c>
      <c r="M70" s="24">
        <f t="shared" ref="M70:M101" si="56">VLOOKUP(A70, Master, 19, FALSE)</f>
        <v>21536728</v>
      </c>
      <c r="N70" s="24">
        <f t="shared" ref="N70:N101" si="57">VLOOKUP(A70, Master, 20, FALSE)</f>
        <v>10476328</v>
      </c>
      <c r="O70" s="22">
        <f t="shared" ref="O70:O101" si="58">VLOOKUP(A70, Master, 21, FALSE)</f>
        <v>0.48644009433559265</v>
      </c>
      <c r="P70" s="24">
        <f t="shared" si="43"/>
        <v>22734970</v>
      </c>
      <c r="Q70" s="24">
        <f t="shared" si="54"/>
        <v>10772128</v>
      </c>
      <c r="R70" s="22">
        <f t="shared" si="44"/>
        <v>0.47381316095864651</v>
      </c>
      <c r="S70" s="24">
        <f t="shared" si="45"/>
        <v>24176439</v>
      </c>
      <c r="T70" s="24">
        <f t="shared" si="46"/>
        <v>9387340</v>
      </c>
      <c r="U70" s="22">
        <f t="shared" si="47"/>
        <v>0.38828464357385306</v>
      </c>
      <c r="V70" s="101">
        <f t="shared" si="48"/>
        <v>24033043</v>
      </c>
      <c r="W70" s="101">
        <f t="shared" si="49"/>
        <v>8414261</v>
      </c>
      <c r="X70" s="22">
        <f t="shared" si="50"/>
        <v>0.35011217680590845</v>
      </c>
      <c r="Y70" s="76">
        <f t="shared" si="51"/>
        <v>24347838</v>
      </c>
      <c r="Z70" s="76">
        <f t="shared" si="52"/>
        <v>7483401</v>
      </c>
      <c r="AA70" s="22">
        <f t="shared" si="53"/>
        <v>0.307353819259024</v>
      </c>
      <c r="AB70" s="22">
        <f t="shared" si="55"/>
        <v>0.40120077898660494</v>
      </c>
      <c r="AC70" s="32" t="s">
        <v>1483</v>
      </c>
    </row>
    <row r="71" spans="1:29" ht="12.75" customHeight="1" x14ac:dyDescent="0.25">
      <c r="A71" s="25" t="s">
        <v>184</v>
      </c>
      <c r="B71" s="25" t="s">
        <v>185</v>
      </c>
      <c r="C71" s="25" t="s">
        <v>186</v>
      </c>
      <c r="D71" s="31">
        <f t="shared" si="34"/>
        <v>43338000</v>
      </c>
      <c r="E71" s="31">
        <f t="shared" si="35"/>
        <v>13954148</v>
      </c>
      <c r="F71" s="39">
        <f t="shared" si="36"/>
        <v>0.32198412478656147</v>
      </c>
      <c r="G71" s="31">
        <f t="shared" si="37"/>
        <v>44901833</v>
      </c>
      <c r="H71" s="31">
        <f t="shared" si="38"/>
        <v>13342907</v>
      </c>
      <c r="I71" s="39">
        <f t="shared" si="39"/>
        <v>0.29715728977033073</v>
      </c>
      <c r="J71" s="24">
        <f t="shared" si="40"/>
        <v>43298951</v>
      </c>
      <c r="K71" s="24">
        <f t="shared" si="41"/>
        <v>17894709</v>
      </c>
      <c r="L71" s="22">
        <f t="shared" si="42"/>
        <v>0.41328273749634259</v>
      </c>
      <c r="M71" s="24">
        <f t="shared" si="56"/>
        <v>45303601</v>
      </c>
      <c r="N71" s="24">
        <f t="shared" si="57"/>
        <v>21850316</v>
      </c>
      <c r="O71" s="22">
        <f t="shared" si="58"/>
        <v>0.48230859176072999</v>
      </c>
      <c r="P71" s="24">
        <f t="shared" si="43"/>
        <v>45160108</v>
      </c>
      <c r="Q71" s="24">
        <f t="shared" si="54"/>
        <v>24754356</v>
      </c>
      <c r="R71" s="22">
        <f t="shared" si="44"/>
        <v>0.54814651904729728</v>
      </c>
      <c r="S71" s="24">
        <f t="shared" si="45"/>
        <v>46620764</v>
      </c>
      <c r="T71" s="24">
        <f t="shared" si="46"/>
        <v>26996807</v>
      </c>
      <c r="U71" s="22">
        <f t="shared" si="47"/>
        <v>0.57907259949665346</v>
      </c>
      <c r="V71" s="101">
        <f t="shared" si="48"/>
        <v>49056833</v>
      </c>
      <c r="W71" s="101">
        <f t="shared" si="49"/>
        <v>29934593</v>
      </c>
      <c r="X71" s="22">
        <f t="shared" si="50"/>
        <v>0.61020231371234257</v>
      </c>
      <c r="Y71" s="76">
        <f t="shared" si="51"/>
        <v>48850206</v>
      </c>
      <c r="Z71" s="76">
        <f t="shared" si="52"/>
        <v>31490958</v>
      </c>
      <c r="AA71" s="22">
        <f t="shared" si="53"/>
        <v>0.64464329996888903</v>
      </c>
      <c r="AB71" s="22">
        <f t="shared" si="55"/>
        <v>0.57287466479718252</v>
      </c>
      <c r="AC71" s="32" t="s">
        <v>1481</v>
      </c>
    </row>
    <row r="72" spans="1:29" ht="12.75" customHeight="1" x14ac:dyDescent="0.25">
      <c r="A72" s="25" t="s">
        <v>187</v>
      </c>
      <c r="B72" s="25" t="s">
        <v>188</v>
      </c>
      <c r="C72" s="25" t="s">
        <v>189</v>
      </c>
      <c r="D72" s="31">
        <f t="shared" si="34"/>
        <v>16601207</v>
      </c>
      <c r="E72" s="31">
        <f t="shared" si="35"/>
        <v>4026454</v>
      </c>
      <c r="F72" s="39">
        <f t="shared" si="36"/>
        <v>0.24253983460359238</v>
      </c>
      <c r="G72" s="31">
        <f t="shared" si="37"/>
        <v>17272312</v>
      </c>
      <c r="H72" s="31">
        <f t="shared" si="38"/>
        <v>5407791</v>
      </c>
      <c r="I72" s="39">
        <f t="shared" si="39"/>
        <v>0.31309016418878954</v>
      </c>
      <c r="J72" s="24">
        <f t="shared" si="40"/>
        <v>20496678</v>
      </c>
      <c r="K72" s="24">
        <f t="shared" si="41"/>
        <v>4736325</v>
      </c>
      <c r="L72" s="22">
        <f t="shared" si="42"/>
        <v>0.23107768976026261</v>
      </c>
      <c r="M72" s="24">
        <f t="shared" si="56"/>
        <v>19619389</v>
      </c>
      <c r="N72" s="24">
        <f t="shared" si="57"/>
        <v>6222707</v>
      </c>
      <c r="O72" s="22">
        <f t="shared" si="58"/>
        <v>0.31717129417231088</v>
      </c>
      <c r="P72" s="24">
        <f t="shared" si="43"/>
        <v>19932848</v>
      </c>
      <c r="Q72" s="24">
        <f t="shared" si="54"/>
        <v>7664202</v>
      </c>
      <c r="R72" s="22">
        <f t="shared" si="44"/>
        <v>0.38450110089636963</v>
      </c>
      <c r="S72" s="24">
        <f t="shared" si="45"/>
        <v>20994411</v>
      </c>
      <c r="T72" s="24">
        <f t="shared" si="46"/>
        <v>7622822</v>
      </c>
      <c r="U72" s="22">
        <f t="shared" si="47"/>
        <v>0.3630881571290569</v>
      </c>
      <c r="V72" s="101">
        <f t="shared" si="48"/>
        <v>21523023</v>
      </c>
      <c r="W72" s="101">
        <f t="shared" si="49"/>
        <v>7475833</v>
      </c>
      <c r="X72" s="22">
        <f t="shared" si="50"/>
        <v>0.34734121689132608</v>
      </c>
      <c r="Y72" s="76">
        <f t="shared" si="51"/>
        <v>21268561</v>
      </c>
      <c r="Z72" s="76">
        <f t="shared" si="52"/>
        <v>7735933</v>
      </c>
      <c r="AA72" s="22">
        <f t="shared" si="53"/>
        <v>0.36372620601835698</v>
      </c>
      <c r="AB72" s="22">
        <f t="shared" si="55"/>
        <v>0.35516559502148415</v>
      </c>
      <c r="AC72" s="32" t="s">
        <v>1477</v>
      </c>
    </row>
    <row r="73" spans="1:29" ht="12.75" customHeight="1" x14ac:dyDescent="0.25">
      <c r="A73" s="25" t="s">
        <v>190</v>
      </c>
      <c r="B73" s="25" t="s">
        <v>1403</v>
      </c>
      <c r="C73" s="25" t="s">
        <v>76</v>
      </c>
      <c r="D73" s="31">
        <f t="shared" si="34"/>
        <v>80482758</v>
      </c>
      <c r="E73" s="31">
        <f t="shared" si="35"/>
        <v>12331520</v>
      </c>
      <c r="F73" s="39">
        <f t="shared" si="36"/>
        <v>0.15321940135302023</v>
      </c>
      <c r="G73" s="31">
        <f t="shared" si="37"/>
        <v>83338266</v>
      </c>
      <c r="H73" s="31">
        <f t="shared" si="38"/>
        <v>14224574</v>
      </c>
      <c r="I73" s="39">
        <f t="shared" si="39"/>
        <v>0.17068478482621657</v>
      </c>
      <c r="J73" s="24">
        <f t="shared" si="40"/>
        <v>86458245</v>
      </c>
      <c r="K73" s="24">
        <f t="shared" si="41"/>
        <v>17312107</v>
      </c>
      <c r="L73" s="22">
        <f t="shared" si="42"/>
        <v>0.20023662289235689</v>
      </c>
      <c r="M73" s="24">
        <f t="shared" si="56"/>
        <v>87173697</v>
      </c>
      <c r="N73" s="24">
        <f t="shared" si="57"/>
        <v>21392899</v>
      </c>
      <c r="O73" s="22">
        <f t="shared" si="58"/>
        <v>0.24540543462324421</v>
      </c>
      <c r="P73" s="24">
        <f t="shared" si="43"/>
        <v>91233296</v>
      </c>
      <c r="Q73" s="24">
        <f t="shared" si="54"/>
        <v>22139283</v>
      </c>
      <c r="R73" s="22">
        <f t="shared" si="44"/>
        <v>0.2426667014200605</v>
      </c>
      <c r="S73" s="24">
        <f t="shared" si="45"/>
        <v>97782765</v>
      </c>
      <c r="T73" s="24">
        <f t="shared" si="46"/>
        <v>19627291</v>
      </c>
      <c r="U73" s="22">
        <f t="shared" si="47"/>
        <v>0.20072341991965559</v>
      </c>
      <c r="V73" s="101">
        <f t="shared" si="48"/>
        <v>99048843</v>
      </c>
      <c r="W73" s="101">
        <f t="shared" si="49"/>
        <v>18498655</v>
      </c>
      <c r="X73" s="22">
        <f t="shared" si="50"/>
        <v>0.1867629589575317</v>
      </c>
      <c r="Y73" s="76">
        <f t="shared" si="51"/>
        <v>106778058</v>
      </c>
      <c r="Z73" s="76">
        <f t="shared" si="52"/>
        <v>12402362</v>
      </c>
      <c r="AA73" s="22">
        <f t="shared" si="53"/>
        <v>0.116150848145225</v>
      </c>
      <c r="AB73" s="22">
        <f t="shared" si="55"/>
        <v>0.1983418726131434</v>
      </c>
      <c r="AC73" s="32" t="s">
        <v>1481</v>
      </c>
    </row>
    <row r="74" spans="1:29" ht="12.75" customHeight="1" x14ac:dyDescent="0.25">
      <c r="A74" s="25" t="s">
        <v>192</v>
      </c>
      <c r="B74" s="25" t="s">
        <v>193</v>
      </c>
      <c r="C74" s="25" t="s">
        <v>25</v>
      </c>
      <c r="D74" s="31">
        <f t="shared" si="34"/>
        <v>67901754</v>
      </c>
      <c r="E74" s="31">
        <f t="shared" si="35"/>
        <v>18991738</v>
      </c>
      <c r="F74" s="39">
        <f t="shared" si="36"/>
        <v>0.2796943654798667</v>
      </c>
      <c r="G74" s="31">
        <f t="shared" si="37"/>
        <v>67428678</v>
      </c>
      <c r="H74" s="31">
        <f t="shared" si="38"/>
        <v>22007873</v>
      </c>
      <c r="I74" s="39">
        <f t="shared" si="39"/>
        <v>0.32638743117579733</v>
      </c>
      <c r="J74" s="24">
        <f t="shared" si="40"/>
        <v>68372029</v>
      </c>
      <c r="K74" s="24">
        <f t="shared" si="41"/>
        <v>24214836</v>
      </c>
      <c r="L74" s="22">
        <f t="shared" si="42"/>
        <v>0.35416289898314995</v>
      </c>
      <c r="M74" s="24">
        <f t="shared" si="56"/>
        <v>68236302</v>
      </c>
      <c r="N74" s="24">
        <f t="shared" si="57"/>
        <v>28136803</v>
      </c>
      <c r="O74" s="22">
        <f t="shared" si="58"/>
        <v>0.41234360853845803</v>
      </c>
      <c r="P74" s="24">
        <f t="shared" si="43"/>
        <v>69926110</v>
      </c>
      <c r="Q74" s="24">
        <f t="shared" si="54"/>
        <v>29803261</v>
      </c>
      <c r="R74" s="22">
        <f t="shared" si="44"/>
        <v>0.42621076733712199</v>
      </c>
      <c r="S74" s="24">
        <f t="shared" si="45"/>
        <v>72530596</v>
      </c>
      <c r="T74" s="24">
        <f t="shared" si="46"/>
        <v>31078546</v>
      </c>
      <c r="U74" s="22">
        <f t="shared" si="47"/>
        <v>0.42848877182809858</v>
      </c>
      <c r="V74" s="101">
        <f t="shared" si="48"/>
        <v>73846717</v>
      </c>
      <c r="W74" s="101">
        <f t="shared" si="49"/>
        <v>31973131</v>
      </c>
      <c r="X74" s="22">
        <f t="shared" si="50"/>
        <v>0.43296618047353413</v>
      </c>
      <c r="Y74" s="76">
        <f t="shared" si="51"/>
        <v>73296906</v>
      </c>
      <c r="Z74" s="76">
        <f t="shared" si="52"/>
        <v>32027464</v>
      </c>
      <c r="AA74" s="22">
        <f t="shared" si="53"/>
        <v>0.43695519699016999</v>
      </c>
      <c r="AB74" s="22">
        <f t="shared" si="55"/>
        <v>0.42739290503347654</v>
      </c>
      <c r="AC74" s="32" t="s">
        <v>1481</v>
      </c>
    </row>
    <row r="75" spans="1:29" ht="12.75" customHeight="1" x14ac:dyDescent="0.25">
      <c r="A75" s="25" t="s">
        <v>194</v>
      </c>
      <c r="B75" s="25" t="s">
        <v>195</v>
      </c>
      <c r="C75" s="25" t="s">
        <v>196</v>
      </c>
      <c r="D75" s="31">
        <f t="shared" si="34"/>
        <v>55438701</v>
      </c>
      <c r="E75" s="31">
        <f t="shared" si="35"/>
        <v>31776658</v>
      </c>
      <c r="F75" s="39">
        <f t="shared" si="36"/>
        <v>0.57318547200447567</v>
      </c>
      <c r="G75" s="31">
        <f t="shared" si="37"/>
        <v>56578773</v>
      </c>
      <c r="H75" s="31">
        <f t="shared" si="38"/>
        <v>36302226</v>
      </c>
      <c r="I75" s="39">
        <f t="shared" si="39"/>
        <v>0.64162271599633314</v>
      </c>
      <c r="J75" s="24">
        <f t="shared" si="40"/>
        <v>58467539</v>
      </c>
      <c r="K75" s="24">
        <f t="shared" si="41"/>
        <v>41748466</v>
      </c>
      <c r="L75" s="22">
        <f t="shared" si="42"/>
        <v>0.71404520720463371</v>
      </c>
      <c r="M75" s="24">
        <f t="shared" si="56"/>
        <v>67605347</v>
      </c>
      <c r="N75" s="24">
        <f t="shared" si="57"/>
        <v>39092614</v>
      </c>
      <c r="O75" s="22">
        <f t="shared" si="58"/>
        <v>0.57824736851065939</v>
      </c>
      <c r="P75" s="24">
        <f t="shared" si="43"/>
        <v>64962930</v>
      </c>
      <c r="Q75" s="24">
        <f t="shared" si="54"/>
        <v>41028377</v>
      </c>
      <c r="R75" s="22">
        <f t="shared" si="44"/>
        <v>0.6315659869405521</v>
      </c>
      <c r="S75" s="24">
        <f t="shared" si="45"/>
        <v>69324216</v>
      </c>
      <c r="T75" s="24">
        <f t="shared" si="46"/>
        <v>41336989</v>
      </c>
      <c r="U75" s="22">
        <f t="shared" si="47"/>
        <v>0.59628498359072679</v>
      </c>
      <c r="V75" s="101">
        <f t="shared" si="48"/>
        <v>69503673</v>
      </c>
      <c r="W75" s="101">
        <f t="shared" si="49"/>
        <v>42420729</v>
      </c>
      <c r="X75" s="22">
        <f t="shared" si="50"/>
        <v>0.6103379457370548</v>
      </c>
      <c r="Y75" s="76">
        <f t="shared" si="51"/>
        <v>72886582</v>
      </c>
      <c r="Z75" s="76">
        <f t="shared" si="52"/>
        <v>42228003</v>
      </c>
      <c r="AA75" s="22">
        <f t="shared" si="53"/>
        <v>0.57936593871283504</v>
      </c>
      <c r="AB75" s="22">
        <f t="shared" si="55"/>
        <v>0.59916044469836571</v>
      </c>
      <c r="AC75" s="32" t="s">
        <v>1480</v>
      </c>
    </row>
    <row r="76" spans="1:29" ht="12.75" customHeight="1" x14ac:dyDescent="0.25">
      <c r="A76" s="25" t="s">
        <v>197</v>
      </c>
      <c r="B76" s="25" t="s">
        <v>198</v>
      </c>
      <c r="C76" s="25" t="s">
        <v>143</v>
      </c>
      <c r="D76" s="31">
        <f t="shared" si="34"/>
        <v>43461239</v>
      </c>
      <c r="E76" s="31">
        <f t="shared" si="35"/>
        <v>8658066</v>
      </c>
      <c r="F76" s="39">
        <f t="shared" si="36"/>
        <v>0.19921351068707452</v>
      </c>
      <c r="G76" s="31">
        <f t="shared" si="37"/>
        <v>45838748</v>
      </c>
      <c r="H76" s="31">
        <f t="shared" si="38"/>
        <v>10545482</v>
      </c>
      <c r="I76" s="39">
        <f t="shared" si="39"/>
        <v>0.23005606523110098</v>
      </c>
      <c r="J76" s="24">
        <f t="shared" si="40"/>
        <v>45296646</v>
      </c>
      <c r="K76" s="24">
        <f t="shared" si="41"/>
        <v>14604286</v>
      </c>
      <c r="L76" s="22">
        <f t="shared" si="42"/>
        <v>0.32241429089473866</v>
      </c>
      <c r="M76" s="24">
        <f t="shared" si="56"/>
        <v>48983551</v>
      </c>
      <c r="N76" s="24">
        <f t="shared" si="57"/>
        <v>19211322</v>
      </c>
      <c r="O76" s="22">
        <f t="shared" si="58"/>
        <v>0.39219945487414742</v>
      </c>
      <c r="P76" s="24">
        <f t="shared" si="43"/>
        <v>49279161</v>
      </c>
      <c r="Q76" s="24">
        <f t="shared" si="54"/>
        <v>21738618</v>
      </c>
      <c r="R76" s="22">
        <f t="shared" si="44"/>
        <v>0.44113206391642912</v>
      </c>
      <c r="S76" s="24">
        <f t="shared" si="45"/>
        <v>50499435</v>
      </c>
      <c r="T76" s="24">
        <f t="shared" si="46"/>
        <v>23513890</v>
      </c>
      <c r="U76" s="22">
        <f t="shared" si="47"/>
        <v>0.46562679364630516</v>
      </c>
      <c r="V76" s="101">
        <f t="shared" si="48"/>
        <v>53644529</v>
      </c>
      <c r="W76" s="101">
        <f t="shared" si="49"/>
        <v>22798036</v>
      </c>
      <c r="X76" s="22">
        <f t="shared" si="50"/>
        <v>0.42498343120880044</v>
      </c>
      <c r="Y76" s="76">
        <f t="shared" si="51"/>
        <v>56007101</v>
      </c>
      <c r="Z76" s="76">
        <f t="shared" si="52"/>
        <v>23272859</v>
      </c>
      <c r="AA76" s="22">
        <f t="shared" si="53"/>
        <v>0.41553407665217301</v>
      </c>
      <c r="AB76" s="22">
        <f t="shared" si="55"/>
        <v>0.42789516405957106</v>
      </c>
      <c r="AC76" s="32" t="s">
        <v>1481</v>
      </c>
    </row>
    <row r="77" spans="1:29" ht="12.75" customHeight="1" x14ac:dyDescent="0.25">
      <c r="A77" s="25" t="s">
        <v>199</v>
      </c>
      <c r="B77" s="25" t="s">
        <v>200</v>
      </c>
      <c r="C77" s="25" t="s">
        <v>114</v>
      </c>
      <c r="D77" s="31">
        <f t="shared" si="34"/>
        <v>43846256</v>
      </c>
      <c r="E77" s="31">
        <f t="shared" si="35"/>
        <v>2064541</v>
      </c>
      <c r="F77" s="39">
        <f t="shared" si="36"/>
        <v>4.7085913105100692E-2</v>
      </c>
      <c r="G77" s="31">
        <f t="shared" si="37"/>
        <v>44030719</v>
      </c>
      <c r="H77" s="31">
        <f t="shared" si="38"/>
        <v>5760563</v>
      </c>
      <c r="I77" s="39">
        <f t="shared" si="39"/>
        <v>0.13083054582869746</v>
      </c>
      <c r="J77" s="24">
        <f t="shared" si="40"/>
        <v>45497209</v>
      </c>
      <c r="K77" s="24">
        <f t="shared" si="41"/>
        <v>11810475</v>
      </c>
      <c r="L77" s="22">
        <f t="shared" si="42"/>
        <v>0.25958680234649117</v>
      </c>
      <c r="M77" s="24">
        <f t="shared" si="56"/>
        <v>57360505</v>
      </c>
      <c r="N77" s="24">
        <f t="shared" si="57"/>
        <v>15789563</v>
      </c>
      <c r="O77" s="22">
        <f t="shared" si="58"/>
        <v>0.27526889799871879</v>
      </c>
      <c r="P77" s="24">
        <f t="shared" si="43"/>
        <v>52895285</v>
      </c>
      <c r="Q77" s="24">
        <f t="shared" si="54"/>
        <v>21412975</v>
      </c>
      <c r="R77" s="22">
        <f t="shared" si="44"/>
        <v>0.40481821772961429</v>
      </c>
      <c r="S77" s="24">
        <f t="shared" si="45"/>
        <v>56923084</v>
      </c>
      <c r="T77" s="24">
        <f t="shared" si="46"/>
        <v>25919865</v>
      </c>
      <c r="U77" s="22">
        <f t="shared" si="47"/>
        <v>0.45534892311878256</v>
      </c>
      <c r="V77" s="101">
        <f t="shared" si="48"/>
        <v>55911856</v>
      </c>
      <c r="W77" s="101">
        <f t="shared" si="49"/>
        <v>30334157</v>
      </c>
      <c r="X77" s="22">
        <f t="shared" si="50"/>
        <v>0.54253532560249829</v>
      </c>
      <c r="Y77" s="76">
        <f t="shared" si="51"/>
        <v>63563114</v>
      </c>
      <c r="Z77" s="76">
        <f t="shared" si="52"/>
        <v>33745922</v>
      </c>
      <c r="AA77" s="22">
        <f t="shared" si="53"/>
        <v>0.53090416558257403</v>
      </c>
      <c r="AB77" s="22">
        <f t="shared" si="55"/>
        <v>0.44177510600643755</v>
      </c>
      <c r="AC77" s="32" t="s">
        <v>1479</v>
      </c>
    </row>
    <row r="78" spans="1:29" ht="12.75" customHeight="1" x14ac:dyDescent="0.25">
      <c r="A78" s="25" t="s">
        <v>201</v>
      </c>
      <c r="B78" s="25" t="s">
        <v>202</v>
      </c>
      <c r="C78" s="25" t="s">
        <v>82</v>
      </c>
      <c r="D78" s="31">
        <f t="shared" si="34"/>
        <v>7128396</v>
      </c>
      <c r="E78" s="31">
        <f t="shared" si="35"/>
        <v>1148595</v>
      </c>
      <c r="F78" s="39">
        <f t="shared" si="36"/>
        <v>0.16112951637366948</v>
      </c>
      <c r="G78" s="31">
        <f t="shared" si="37"/>
        <v>7224429</v>
      </c>
      <c r="H78" s="31">
        <f t="shared" si="38"/>
        <v>950749</v>
      </c>
      <c r="I78" s="39">
        <f t="shared" si="39"/>
        <v>0.13160195774641845</v>
      </c>
      <c r="J78" s="24">
        <f t="shared" si="40"/>
        <v>6460390</v>
      </c>
      <c r="K78" s="24">
        <f t="shared" si="41"/>
        <v>1260623</v>
      </c>
      <c r="L78" s="22">
        <f t="shared" si="42"/>
        <v>0.19513109889650626</v>
      </c>
      <c r="M78" s="24">
        <f t="shared" si="56"/>
        <v>6946379</v>
      </c>
      <c r="N78" s="24">
        <f t="shared" si="57"/>
        <v>2040669</v>
      </c>
      <c r="O78" s="22">
        <f t="shared" si="58"/>
        <v>0.29377449747559126</v>
      </c>
      <c r="P78" s="24">
        <f t="shared" si="43"/>
        <v>7260862</v>
      </c>
      <c r="Q78" s="24">
        <f t="shared" si="54"/>
        <v>2944571</v>
      </c>
      <c r="R78" s="22">
        <f t="shared" si="44"/>
        <v>0.40554014110170389</v>
      </c>
      <c r="S78" s="24">
        <f t="shared" si="45"/>
        <v>7464105</v>
      </c>
      <c r="T78" s="24">
        <f t="shared" si="46"/>
        <v>4159514</v>
      </c>
      <c r="U78" s="22">
        <f t="shared" si="47"/>
        <v>0.55726895588955405</v>
      </c>
      <c r="V78" s="101">
        <f t="shared" si="48"/>
        <v>7537680</v>
      </c>
      <c r="W78" s="101">
        <f t="shared" si="49"/>
        <v>5300729</v>
      </c>
      <c r="X78" s="22">
        <f t="shared" si="50"/>
        <v>0.70323083495186844</v>
      </c>
      <c r="Y78" s="76">
        <f t="shared" si="51"/>
        <v>8145602</v>
      </c>
      <c r="Z78" s="76">
        <f t="shared" si="52"/>
        <v>5976173</v>
      </c>
      <c r="AA78" s="22">
        <f t="shared" si="53"/>
        <v>0.73366867175685702</v>
      </c>
      <c r="AB78" s="22">
        <f t="shared" si="55"/>
        <v>0.53869662023511489</v>
      </c>
      <c r="AC78" s="32" t="s">
        <v>1479</v>
      </c>
    </row>
    <row r="79" spans="1:29" ht="12.75" customHeight="1" x14ac:dyDescent="0.25">
      <c r="A79" s="25" t="s">
        <v>203</v>
      </c>
      <c r="B79" s="25" t="s">
        <v>204</v>
      </c>
      <c r="C79" s="25" t="s">
        <v>205</v>
      </c>
      <c r="D79" s="31">
        <f t="shared" si="34"/>
        <v>34047736</v>
      </c>
      <c r="E79" s="31">
        <f t="shared" si="35"/>
        <v>7595819</v>
      </c>
      <c r="F79" s="39">
        <f t="shared" si="36"/>
        <v>0.22309321829798023</v>
      </c>
      <c r="G79" s="31">
        <f t="shared" si="37"/>
        <v>34172299</v>
      </c>
      <c r="H79" s="31">
        <f t="shared" si="38"/>
        <v>8091806</v>
      </c>
      <c r="I79" s="39">
        <f t="shared" si="39"/>
        <v>0.2367943110880541</v>
      </c>
      <c r="J79" s="24">
        <f t="shared" si="40"/>
        <v>34116186</v>
      </c>
      <c r="K79" s="24">
        <f t="shared" si="41"/>
        <v>8516915</v>
      </c>
      <c r="L79" s="22">
        <f t="shared" si="42"/>
        <v>0.2496444063237315</v>
      </c>
      <c r="M79" s="24">
        <f t="shared" si="56"/>
        <v>34439843</v>
      </c>
      <c r="N79" s="24">
        <f t="shared" si="57"/>
        <v>8613345</v>
      </c>
      <c r="O79" s="22">
        <f t="shared" si="58"/>
        <v>0.25009826554668091</v>
      </c>
      <c r="P79" s="24">
        <f t="shared" si="43"/>
        <v>36205888</v>
      </c>
      <c r="Q79" s="24">
        <f t="shared" si="54"/>
        <v>8180942</v>
      </c>
      <c r="R79" s="22">
        <f t="shared" si="44"/>
        <v>0.22595612072820861</v>
      </c>
      <c r="S79" s="24">
        <f t="shared" si="45"/>
        <v>37207833</v>
      </c>
      <c r="T79" s="24">
        <f t="shared" si="46"/>
        <v>7131862</v>
      </c>
      <c r="U79" s="22">
        <f t="shared" si="47"/>
        <v>0.19167636019007073</v>
      </c>
      <c r="V79" s="101">
        <f t="shared" si="48"/>
        <v>39858730</v>
      </c>
      <c r="W79" s="101">
        <f t="shared" si="49"/>
        <v>4834036</v>
      </c>
      <c r="X79" s="22">
        <f t="shared" si="50"/>
        <v>0.12127922791318238</v>
      </c>
      <c r="Y79" s="76">
        <f t="shared" si="51"/>
        <v>39998627</v>
      </c>
      <c r="Z79" s="76">
        <f t="shared" si="52"/>
        <v>4950096</v>
      </c>
      <c r="AA79" s="22">
        <f t="shared" si="53"/>
        <v>0.123756647946941</v>
      </c>
      <c r="AB79" s="22">
        <f t="shared" si="55"/>
        <v>0.18255332446501671</v>
      </c>
      <c r="AC79" s="32" t="s">
        <v>1477</v>
      </c>
    </row>
    <row r="80" spans="1:29" ht="12.75" customHeight="1" x14ac:dyDescent="0.25">
      <c r="A80" s="25" t="s">
        <v>206</v>
      </c>
      <c r="B80" s="25" t="s">
        <v>207</v>
      </c>
      <c r="C80" s="25" t="s">
        <v>208</v>
      </c>
      <c r="D80" s="31">
        <f t="shared" si="34"/>
        <v>17914515</v>
      </c>
      <c r="E80" s="31">
        <f t="shared" si="35"/>
        <v>2119521</v>
      </c>
      <c r="F80" s="39">
        <f t="shared" si="36"/>
        <v>0.11831305508410359</v>
      </c>
      <c r="G80" s="31">
        <f t="shared" si="37"/>
        <v>17996001</v>
      </c>
      <c r="H80" s="31">
        <f t="shared" si="38"/>
        <v>3593912</v>
      </c>
      <c r="I80" s="39">
        <f t="shared" si="39"/>
        <v>0.19970614582650889</v>
      </c>
      <c r="J80" s="24">
        <f t="shared" si="40"/>
        <v>18299132</v>
      </c>
      <c r="K80" s="24">
        <f t="shared" si="41"/>
        <v>5831211</v>
      </c>
      <c r="L80" s="22">
        <f t="shared" si="42"/>
        <v>0.3186605244445474</v>
      </c>
      <c r="M80" s="24">
        <f t="shared" si="56"/>
        <v>19274686</v>
      </c>
      <c r="N80" s="24">
        <f t="shared" si="57"/>
        <v>7003496</v>
      </c>
      <c r="O80" s="22">
        <f t="shared" si="58"/>
        <v>0.36335201517679716</v>
      </c>
      <c r="P80" s="24">
        <f t="shared" si="43"/>
        <v>19274686</v>
      </c>
      <c r="Q80" s="24">
        <f t="shared" si="54"/>
        <v>7003496</v>
      </c>
      <c r="R80" s="22">
        <f t="shared" si="44"/>
        <v>0.36335201517679716</v>
      </c>
      <c r="S80" s="24">
        <f t="shared" si="45"/>
        <v>21461522</v>
      </c>
      <c r="T80" s="24">
        <f t="shared" si="46"/>
        <v>7372367</v>
      </c>
      <c r="U80" s="22">
        <f t="shared" si="47"/>
        <v>0.34351557172878977</v>
      </c>
      <c r="V80" s="101">
        <f t="shared" si="48"/>
        <v>21703329</v>
      </c>
      <c r="W80" s="101">
        <f t="shared" si="49"/>
        <v>7213741</v>
      </c>
      <c r="X80" s="22">
        <f t="shared" si="50"/>
        <v>0.33237947044898042</v>
      </c>
      <c r="Y80" s="76">
        <f t="shared" si="51"/>
        <v>21759236</v>
      </c>
      <c r="Z80" s="76">
        <f t="shared" si="52"/>
        <v>7443829</v>
      </c>
      <c r="AA80" s="22">
        <f t="shared" si="53"/>
        <v>0.34209974100193602</v>
      </c>
      <c r="AB80" s="22">
        <f t="shared" si="55"/>
        <v>0.34893976270666011</v>
      </c>
      <c r="AC80" s="32" t="s">
        <v>1480</v>
      </c>
    </row>
    <row r="81" spans="1:29" ht="12.75" customHeight="1" x14ac:dyDescent="0.25">
      <c r="A81" s="25" t="s">
        <v>209</v>
      </c>
      <c r="B81" s="25" t="s">
        <v>210</v>
      </c>
      <c r="C81" s="25" t="s">
        <v>127</v>
      </c>
      <c r="D81" s="31">
        <f t="shared" si="34"/>
        <v>90658034</v>
      </c>
      <c r="E81" s="31">
        <f t="shared" si="35"/>
        <v>3970417</v>
      </c>
      <c r="F81" s="39">
        <f t="shared" si="36"/>
        <v>4.3795533885060862E-2</v>
      </c>
      <c r="G81" s="31">
        <f t="shared" si="37"/>
        <v>95648260</v>
      </c>
      <c r="H81" s="31">
        <f t="shared" si="38"/>
        <v>2538915</v>
      </c>
      <c r="I81" s="39">
        <f t="shared" si="39"/>
        <v>2.6544288416746942E-2</v>
      </c>
      <c r="J81" s="24">
        <f t="shared" si="40"/>
        <v>95292091</v>
      </c>
      <c r="K81" s="24">
        <f t="shared" si="41"/>
        <v>7709173</v>
      </c>
      <c r="L81" s="22">
        <f t="shared" si="42"/>
        <v>8.0900449545177888E-2</v>
      </c>
      <c r="M81" s="24">
        <f t="shared" si="56"/>
        <v>99232472</v>
      </c>
      <c r="N81" s="24">
        <f t="shared" si="57"/>
        <v>14317753</v>
      </c>
      <c r="O81" s="22">
        <f t="shared" si="58"/>
        <v>0.14428495744820305</v>
      </c>
      <c r="P81" s="24">
        <f t="shared" si="43"/>
        <v>110126384</v>
      </c>
      <c r="Q81" s="24">
        <f t="shared" si="54"/>
        <v>16410130</v>
      </c>
      <c r="R81" s="22">
        <f t="shared" si="44"/>
        <v>0.14901179357709593</v>
      </c>
      <c r="S81" s="24">
        <f t="shared" si="45"/>
        <v>111271498</v>
      </c>
      <c r="T81" s="24">
        <f t="shared" si="46"/>
        <v>20907346</v>
      </c>
      <c r="U81" s="22">
        <f t="shared" si="47"/>
        <v>0.18789489110679539</v>
      </c>
      <c r="V81" s="101">
        <f t="shared" si="48"/>
        <v>114199364</v>
      </c>
      <c r="W81" s="101">
        <f t="shared" si="49"/>
        <v>24705779</v>
      </c>
      <c r="X81" s="22">
        <f t="shared" si="50"/>
        <v>0.2163390244450048</v>
      </c>
      <c r="Y81" s="76">
        <f t="shared" si="51"/>
        <v>119508413</v>
      </c>
      <c r="Z81" s="76">
        <f t="shared" si="52"/>
        <v>23625304</v>
      </c>
      <c r="AA81" s="22">
        <f t="shared" si="53"/>
        <v>0.19768737118113999</v>
      </c>
      <c r="AB81" s="22">
        <f t="shared" si="55"/>
        <v>0.1790436075516478</v>
      </c>
      <c r="AC81" s="32" t="s">
        <v>1479</v>
      </c>
    </row>
    <row r="82" spans="1:29" ht="12.75" customHeight="1" x14ac:dyDescent="0.25">
      <c r="A82" s="25" t="s">
        <v>211</v>
      </c>
      <c r="B82" s="25" t="s">
        <v>212</v>
      </c>
      <c r="C82" s="25" t="s">
        <v>82</v>
      </c>
      <c r="D82" s="31">
        <f t="shared" si="34"/>
        <v>40898456</v>
      </c>
      <c r="E82" s="31">
        <f t="shared" si="35"/>
        <v>3758853</v>
      </c>
      <c r="F82" s="39">
        <f t="shared" si="36"/>
        <v>9.1906965876658031E-2</v>
      </c>
      <c r="G82" s="31">
        <f t="shared" si="37"/>
        <v>41452921</v>
      </c>
      <c r="H82" s="31">
        <f t="shared" si="38"/>
        <v>4038660</v>
      </c>
      <c r="I82" s="39">
        <f t="shared" si="39"/>
        <v>9.7427633628037941E-2</v>
      </c>
      <c r="J82" s="24">
        <f t="shared" si="40"/>
        <v>42214149</v>
      </c>
      <c r="K82" s="24">
        <f t="shared" si="41"/>
        <v>7748444</v>
      </c>
      <c r="L82" s="22">
        <f t="shared" si="42"/>
        <v>0.1835508753238162</v>
      </c>
      <c r="M82" s="24">
        <f t="shared" si="56"/>
        <v>44372147</v>
      </c>
      <c r="N82" s="24">
        <f t="shared" si="57"/>
        <v>12433258</v>
      </c>
      <c r="O82" s="22">
        <f t="shared" si="58"/>
        <v>0.28020411092571201</v>
      </c>
      <c r="P82" s="24">
        <f t="shared" si="43"/>
        <v>46824999</v>
      </c>
      <c r="Q82" s="24">
        <f t="shared" si="54"/>
        <v>15099106</v>
      </c>
      <c r="R82" s="22">
        <f t="shared" si="44"/>
        <v>0.32245822365100318</v>
      </c>
      <c r="S82" s="24">
        <f t="shared" si="45"/>
        <v>48883873</v>
      </c>
      <c r="T82" s="24">
        <f t="shared" si="46"/>
        <v>17945188</v>
      </c>
      <c r="U82" s="22">
        <f t="shared" si="47"/>
        <v>0.36709832709040874</v>
      </c>
      <c r="V82" s="101">
        <f t="shared" si="48"/>
        <v>53029459</v>
      </c>
      <c r="W82" s="101">
        <f t="shared" si="49"/>
        <v>15148685</v>
      </c>
      <c r="X82" s="22">
        <f t="shared" si="50"/>
        <v>0.2856654637943789</v>
      </c>
      <c r="Y82" s="76">
        <f t="shared" si="51"/>
        <v>53171978</v>
      </c>
      <c r="Z82" s="76">
        <f t="shared" si="52"/>
        <v>12342002</v>
      </c>
      <c r="AA82" s="22">
        <f t="shared" si="53"/>
        <v>0.232114780458233</v>
      </c>
      <c r="AB82" s="22">
        <f t="shared" si="55"/>
        <v>0.29750818118394717</v>
      </c>
      <c r="AC82" s="32" t="s">
        <v>1482</v>
      </c>
    </row>
    <row r="83" spans="1:29" ht="12.75" customHeight="1" x14ac:dyDescent="0.25">
      <c r="A83" s="25" t="s">
        <v>213</v>
      </c>
      <c r="B83" s="25" t="s">
        <v>214</v>
      </c>
      <c r="C83" s="25" t="s">
        <v>82</v>
      </c>
      <c r="D83" s="31">
        <f t="shared" si="34"/>
        <v>16416174</v>
      </c>
      <c r="E83" s="31">
        <f t="shared" si="35"/>
        <v>7121603</v>
      </c>
      <c r="F83" s="39">
        <f t="shared" si="36"/>
        <v>0.43381624731804136</v>
      </c>
      <c r="G83" s="31">
        <f t="shared" si="37"/>
        <v>17620861</v>
      </c>
      <c r="H83" s="31">
        <f t="shared" si="38"/>
        <v>7169980</v>
      </c>
      <c r="I83" s="39">
        <f t="shared" si="39"/>
        <v>0.40690293170123754</v>
      </c>
      <c r="J83" s="24">
        <f t="shared" si="40"/>
        <v>17526196</v>
      </c>
      <c r="K83" s="24">
        <f t="shared" si="41"/>
        <v>7782169</v>
      </c>
      <c r="L83" s="22">
        <f t="shared" si="42"/>
        <v>0.44403069553712626</v>
      </c>
      <c r="M83" s="24">
        <f t="shared" si="56"/>
        <v>18134039</v>
      </c>
      <c r="N83" s="24">
        <f t="shared" si="57"/>
        <v>7984247</v>
      </c>
      <c r="O83" s="22">
        <f t="shared" si="58"/>
        <v>0.44029060486745397</v>
      </c>
      <c r="P83" s="24">
        <f t="shared" si="43"/>
        <v>18634116</v>
      </c>
      <c r="Q83" s="24">
        <f t="shared" si="54"/>
        <v>9007226</v>
      </c>
      <c r="R83" s="22">
        <f t="shared" si="44"/>
        <v>0.48337286297885018</v>
      </c>
      <c r="S83" s="24">
        <f t="shared" si="45"/>
        <v>18969279</v>
      </c>
      <c r="T83" s="24">
        <f t="shared" si="46"/>
        <v>12082111</v>
      </c>
      <c r="U83" s="22">
        <f t="shared" si="47"/>
        <v>0.63693042840479075</v>
      </c>
      <c r="V83" s="101">
        <f t="shared" si="48"/>
        <v>20048622</v>
      </c>
      <c r="W83" s="101">
        <f t="shared" si="49"/>
        <v>13403003</v>
      </c>
      <c r="X83" s="22">
        <f t="shared" si="50"/>
        <v>0.66852489911775481</v>
      </c>
      <c r="Y83" s="76">
        <f t="shared" si="51"/>
        <v>23404543</v>
      </c>
      <c r="Z83" s="76">
        <f t="shared" si="52"/>
        <v>11962719</v>
      </c>
      <c r="AA83" s="22">
        <f t="shared" si="53"/>
        <v>0.51112807457936704</v>
      </c>
      <c r="AB83" s="22">
        <f t="shared" si="55"/>
        <v>0.54804937398964326</v>
      </c>
      <c r="AC83" s="32" t="s">
        <v>1482</v>
      </c>
    </row>
    <row r="84" spans="1:29" ht="12.75" customHeight="1" x14ac:dyDescent="0.25">
      <c r="A84" s="25" t="s">
        <v>215</v>
      </c>
      <c r="B84" s="25" t="s">
        <v>216</v>
      </c>
      <c r="C84" s="25" t="s">
        <v>217</v>
      </c>
      <c r="D84" s="31">
        <f t="shared" si="34"/>
        <v>53962724</v>
      </c>
      <c r="E84" s="31">
        <f t="shared" si="35"/>
        <v>3615249</v>
      </c>
      <c r="F84" s="39">
        <f t="shared" si="36"/>
        <v>6.6995302164508969E-2</v>
      </c>
      <c r="G84" s="31">
        <f t="shared" si="37"/>
        <v>57519157</v>
      </c>
      <c r="H84" s="31">
        <f t="shared" si="38"/>
        <v>3149766</v>
      </c>
      <c r="I84" s="39">
        <f t="shared" si="39"/>
        <v>5.4760294904878389E-2</v>
      </c>
      <c r="J84" s="24">
        <f t="shared" si="40"/>
        <v>53723254</v>
      </c>
      <c r="K84" s="24">
        <f t="shared" si="41"/>
        <v>7998595</v>
      </c>
      <c r="L84" s="22">
        <f t="shared" si="42"/>
        <v>0.14888515502058011</v>
      </c>
      <c r="M84" s="24">
        <f t="shared" si="56"/>
        <v>54183140</v>
      </c>
      <c r="N84" s="24">
        <f t="shared" si="57"/>
        <v>11963598</v>
      </c>
      <c r="O84" s="22">
        <f t="shared" si="58"/>
        <v>0.22079927446065326</v>
      </c>
      <c r="P84" s="24">
        <f t="shared" si="43"/>
        <v>55909248</v>
      </c>
      <c r="Q84" s="24">
        <f t="shared" si="54"/>
        <v>14944558</v>
      </c>
      <c r="R84" s="22">
        <f t="shared" si="44"/>
        <v>0.26730028634976455</v>
      </c>
      <c r="S84" s="24">
        <f t="shared" si="45"/>
        <v>58587211</v>
      </c>
      <c r="T84" s="24">
        <f t="shared" si="46"/>
        <v>15834297</v>
      </c>
      <c r="U84" s="22">
        <f t="shared" si="47"/>
        <v>0.2702688305131985</v>
      </c>
      <c r="V84" s="101">
        <f t="shared" si="48"/>
        <v>61182597</v>
      </c>
      <c r="W84" s="101">
        <f t="shared" si="49"/>
        <v>15688049</v>
      </c>
      <c r="X84" s="22">
        <f t="shared" si="50"/>
        <v>0.25641358440538248</v>
      </c>
      <c r="Y84" s="76">
        <f t="shared" si="51"/>
        <v>61349758</v>
      </c>
      <c r="Z84" s="76">
        <f t="shared" si="52"/>
        <v>14009947</v>
      </c>
      <c r="AA84" s="22">
        <f t="shared" si="53"/>
        <v>0.228361895086856</v>
      </c>
      <c r="AB84" s="22">
        <f t="shared" si="55"/>
        <v>0.24862877416317097</v>
      </c>
      <c r="AC84" s="32" t="s">
        <v>1479</v>
      </c>
    </row>
    <row r="85" spans="1:29" ht="12.75" customHeight="1" x14ac:dyDescent="0.25">
      <c r="A85" s="25" t="s">
        <v>218</v>
      </c>
      <c r="B85" s="25" t="s">
        <v>219</v>
      </c>
      <c r="C85" s="25" t="s">
        <v>25</v>
      </c>
      <c r="D85" s="31">
        <f t="shared" si="34"/>
        <v>38582394</v>
      </c>
      <c r="E85" s="31">
        <f t="shared" si="35"/>
        <v>1178072</v>
      </c>
      <c r="F85" s="39">
        <f t="shared" si="36"/>
        <v>3.0533926951241023E-2</v>
      </c>
      <c r="G85" s="31">
        <f t="shared" si="37"/>
        <v>39263345</v>
      </c>
      <c r="H85" s="31">
        <f t="shared" si="38"/>
        <v>785818</v>
      </c>
      <c r="I85" s="39">
        <f t="shared" si="39"/>
        <v>2.00140359920939E-2</v>
      </c>
      <c r="J85" s="24">
        <f t="shared" si="40"/>
        <v>39583632</v>
      </c>
      <c r="K85" s="24">
        <f t="shared" si="41"/>
        <v>1739235</v>
      </c>
      <c r="L85" s="22">
        <f t="shared" si="42"/>
        <v>4.3938236895492561E-2</v>
      </c>
      <c r="M85" s="24">
        <f t="shared" si="56"/>
        <v>41195025</v>
      </c>
      <c r="N85" s="24">
        <f t="shared" si="57"/>
        <v>3059805</v>
      </c>
      <c r="O85" s="22">
        <f t="shared" si="58"/>
        <v>7.4276080667507793E-2</v>
      </c>
      <c r="P85" s="24">
        <f t="shared" si="43"/>
        <v>44853548</v>
      </c>
      <c r="Q85" s="24">
        <f t="shared" si="54"/>
        <v>3245870</v>
      </c>
      <c r="R85" s="22">
        <f t="shared" si="44"/>
        <v>7.2365958652813825E-2</v>
      </c>
      <c r="S85" s="24">
        <f t="shared" si="45"/>
        <v>43288805</v>
      </c>
      <c r="T85" s="24">
        <f t="shared" si="46"/>
        <v>4174632</v>
      </c>
      <c r="U85" s="22">
        <f t="shared" si="47"/>
        <v>9.6436757725236355E-2</v>
      </c>
      <c r="V85" s="101">
        <f t="shared" si="48"/>
        <v>44950134</v>
      </c>
      <c r="W85" s="101">
        <f t="shared" si="49"/>
        <v>4557139</v>
      </c>
      <c r="X85" s="22">
        <f t="shared" si="50"/>
        <v>0.10138210044045698</v>
      </c>
      <c r="Y85" s="76">
        <f t="shared" si="51"/>
        <v>44330198</v>
      </c>
      <c r="Z85" s="76">
        <f t="shared" si="52"/>
        <v>6481967</v>
      </c>
      <c r="AA85" s="22">
        <f t="shared" si="53"/>
        <v>0.146220122905835</v>
      </c>
      <c r="AB85" s="22">
        <f t="shared" si="55"/>
        <v>9.8136204078369982E-2</v>
      </c>
      <c r="AC85" s="32" t="s">
        <v>1479</v>
      </c>
    </row>
    <row r="86" spans="1:29" ht="12.75" customHeight="1" x14ac:dyDescent="0.25">
      <c r="A86" s="25" t="s">
        <v>220</v>
      </c>
      <c r="B86" s="25" t="s">
        <v>221</v>
      </c>
      <c r="C86" s="25" t="s">
        <v>82</v>
      </c>
      <c r="D86" s="31">
        <f t="shared" si="34"/>
        <v>21461477</v>
      </c>
      <c r="E86" s="31">
        <f t="shared" si="35"/>
        <v>6733739</v>
      </c>
      <c r="F86" s="39">
        <f t="shared" si="36"/>
        <v>0.31375934657246562</v>
      </c>
      <c r="G86" s="31">
        <f t="shared" si="37"/>
        <v>20690068</v>
      </c>
      <c r="H86" s="31">
        <f t="shared" si="38"/>
        <v>7534402</v>
      </c>
      <c r="I86" s="39">
        <f t="shared" si="39"/>
        <v>0.36415549721731216</v>
      </c>
      <c r="J86" s="24">
        <f t="shared" si="40"/>
        <v>20897362</v>
      </c>
      <c r="K86" s="24">
        <f t="shared" si="41"/>
        <v>9712062</v>
      </c>
      <c r="L86" s="22">
        <f t="shared" si="42"/>
        <v>0.46475062259054517</v>
      </c>
      <c r="M86" s="24">
        <f t="shared" si="56"/>
        <v>21199846</v>
      </c>
      <c r="N86" s="24">
        <f t="shared" si="57"/>
        <v>12415848</v>
      </c>
      <c r="O86" s="22">
        <f t="shared" si="58"/>
        <v>0.5856574618513738</v>
      </c>
      <c r="P86" s="24">
        <f t="shared" si="43"/>
        <v>21999258</v>
      </c>
      <c r="Q86" s="24">
        <f t="shared" si="54"/>
        <v>14373361</v>
      </c>
      <c r="R86" s="22">
        <f t="shared" si="44"/>
        <v>0.65335662684623275</v>
      </c>
      <c r="S86" s="24">
        <f t="shared" si="45"/>
        <v>22932507</v>
      </c>
      <c r="T86" s="24">
        <f t="shared" si="46"/>
        <v>16095180</v>
      </c>
      <c r="U86" s="22">
        <f t="shared" si="47"/>
        <v>0.70184999834514383</v>
      </c>
      <c r="V86" s="101">
        <f t="shared" si="48"/>
        <v>23440378</v>
      </c>
      <c r="W86" s="101">
        <f t="shared" si="49"/>
        <v>16213960</v>
      </c>
      <c r="X86" s="22">
        <f t="shared" si="50"/>
        <v>0.6917106882832692</v>
      </c>
      <c r="Y86" s="76">
        <f t="shared" si="51"/>
        <v>24324834</v>
      </c>
      <c r="Z86" s="76">
        <f t="shared" si="52"/>
        <v>16282062</v>
      </c>
      <c r="AA86" s="22">
        <f t="shared" si="53"/>
        <v>0.66935963468445503</v>
      </c>
      <c r="AB86" s="22">
        <f t="shared" si="55"/>
        <v>0.66038688200209494</v>
      </c>
      <c r="AC86" s="32" t="s">
        <v>1482</v>
      </c>
    </row>
    <row r="87" spans="1:29" ht="12.75" customHeight="1" x14ac:dyDescent="0.25">
      <c r="A87" s="25" t="s">
        <v>222</v>
      </c>
      <c r="B87" s="25" t="s">
        <v>223</v>
      </c>
      <c r="C87" s="25" t="s">
        <v>41</v>
      </c>
      <c r="D87" s="31">
        <f t="shared" si="34"/>
        <v>23475165</v>
      </c>
      <c r="E87" s="31">
        <f t="shared" si="35"/>
        <v>2078194</v>
      </c>
      <c r="F87" s="39">
        <f t="shared" si="36"/>
        <v>8.85273436842723E-2</v>
      </c>
      <c r="G87" s="31">
        <f t="shared" si="37"/>
        <v>23477768</v>
      </c>
      <c r="H87" s="31">
        <f t="shared" si="38"/>
        <v>2687189</v>
      </c>
      <c r="I87" s="39">
        <f t="shared" si="39"/>
        <v>0.11445674904019837</v>
      </c>
      <c r="J87" s="24">
        <f t="shared" si="40"/>
        <v>24052074</v>
      </c>
      <c r="K87" s="24">
        <f t="shared" si="41"/>
        <v>3712899</v>
      </c>
      <c r="L87" s="22">
        <f t="shared" si="42"/>
        <v>0.15436918246634365</v>
      </c>
      <c r="M87" s="24">
        <f t="shared" si="56"/>
        <v>24403618</v>
      </c>
      <c r="N87" s="24">
        <f t="shared" si="57"/>
        <v>4409540</v>
      </c>
      <c r="O87" s="22">
        <f t="shared" si="58"/>
        <v>0.18069205967738061</v>
      </c>
      <c r="P87" s="24">
        <f t="shared" si="43"/>
        <v>24424083</v>
      </c>
      <c r="Q87" s="24">
        <f t="shared" si="54"/>
        <v>4781981</v>
      </c>
      <c r="R87" s="22">
        <f t="shared" si="44"/>
        <v>0.19578958194663848</v>
      </c>
      <c r="S87" s="24">
        <f t="shared" si="45"/>
        <v>24215493</v>
      </c>
      <c r="T87" s="24">
        <f t="shared" si="46"/>
        <v>5429580</v>
      </c>
      <c r="U87" s="22">
        <f t="shared" si="47"/>
        <v>0.22421926326257327</v>
      </c>
      <c r="V87" s="101">
        <f t="shared" si="48"/>
        <v>25327800</v>
      </c>
      <c r="W87" s="101">
        <f t="shared" si="49"/>
        <v>5133751</v>
      </c>
      <c r="X87" s="22">
        <f t="shared" si="50"/>
        <v>0.20269233806331383</v>
      </c>
      <c r="Y87" s="76">
        <f t="shared" si="51"/>
        <v>25275795</v>
      </c>
      <c r="Z87" s="76">
        <f t="shared" si="52"/>
        <v>4607564</v>
      </c>
      <c r="AA87" s="22">
        <f t="shared" si="53"/>
        <v>0.182291556012383</v>
      </c>
      <c r="AB87" s="22">
        <f t="shared" si="55"/>
        <v>0.19713695979245785</v>
      </c>
      <c r="AC87" s="32" t="s">
        <v>1483</v>
      </c>
    </row>
    <row r="88" spans="1:29" ht="12.75" customHeight="1" x14ac:dyDescent="0.25">
      <c r="A88" s="25" t="s">
        <v>224</v>
      </c>
      <c r="B88" s="25" t="s">
        <v>225</v>
      </c>
      <c r="C88" s="25" t="s">
        <v>226</v>
      </c>
      <c r="D88" s="31">
        <f t="shared" si="34"/>
        <v>46326497</v>
      </c>
      <c r="E88" s="31">
        <f t="shared" si="35"/>
        <v>14498196</v>
      </c>
      <c r="F88" s="39">
        <f t="shared" si="36"/>
        <v>0.31295688081056505</v>
      </c>
      <c r="G88" s="31">
        <f t="shared" si="37"/>
        <v>48034060</v>
      </c>
      <c r="H88" s="31">
        <f t="shared" si="38"/>
        <v>14125261</v>
      </c>
      <c r="I88" s="39">
        <f t="shared" si="39"/>
        <v>0.29406760536169541</v>
      </c>
      <c r="J88" s="24">
        <f t="shared" si="40"/>
        <v>53114370</v>
      </c>
      <c r="K88" s="24">
        <f t="shared" si="41"/>
        <v>12868051</v>
      </c>
      <c r="L88" s="22">
        <f t="shared" si="42"/>
        <v>0.24227061339520736</v>
      </c>
      <c r="M88" s="24">
        <f t="shared" si="56"/>
        <v>57069565</v>
      </c>
      <c r="N88" s="24">
        <f t="shared" si="57"/>
        <v>9189754</v>
      </c>
      <c r="O88" s="22">
        <f t="shared" si="58"/>
        <v>0.16102723053872936</v>
      </c>
      <c r="P88" s="24">
        <f t="shared" si="43"/>
        <v>57439362</v>
      </c>
      <c r="Q88" s="24">
        <f t="shared" si="54"/>
        <v>10199357</v>
      </c>
      <c r="R88" s="22">
        <f t="shared" si="44"/>
        <v>0.17756737966553318</v>
      </c>
      <c r="S88" s="24">
        <f t="shared" si="45"/>
        <v>57864506</v>
      </c>
      <c r="T88" s="24">
        <f t="shared" si="46"/>
        <v>11508494</v>
      </c>
      <c r="U88" s="22">
        <f t="shared" si="47"/>
        <v>0.19888693078966233</v>
      </c>
      <c r="V88" s="101">
        <f t="shared" si="48"/>
        <v>58592771</v>
      </c>
      <c r="W88" s="101">
        <f t="shared" si="49"/>
        <v>13667771</v>
      </c>
      <c r="X88" s="22">
        <f t="shared" si="50"/>
        <v>0.23326718922373546</v>
      </c>
      <c r="Y88" s="76">
        <f t="shared" si="51"/>
        <v>58270261</v>
      </c>
      <c r="Z88" s="76">
        <f t="shared" si="52"/>
        <v>14450743</v>
      </c>
      <c r="AA88" s="22">
        <f t="shared" si="53"/>
        <v>0.24799516514950901</v>
      </c>
      <c r="AB88" s="22">
        <f t="shared" si="55"/>
        <v>0.20374877907343386</v>
      </c>
      <c r="AC88" s="32" t="s">
        <v>1479</v>
      </c>
    </row>
    <row r="89" spans="1:29" ht="12.75" customHeight="1" x14ac:dyDescent="0.25">
      <c r="A89" s="25" t="s">
        <v>227</v>
      </c>
      <c r="B89" s="25" t="s">
        <v>228</v>
      </c>
      <c r="C89" s="25" t="s">
        <v>32</v>
      </c>
      <c r="D89" s="31">
        <f t="shared" si="34"/>
        <v>12358912</v>
      </c>
      <c r="E89" s="31">
        <f t="shared" si="35"/>
        <v>1133137</v>
      </c>
      <c r="F89" s="39">
        <f t="shared" si="36"/>
        <v>9.1685821535099535E-2</v>
      </c>
      <c r="G89" s="31">
        <f t="shared" si="37"/>
        <v>12845684</v>
      </c>
      <c r="H89" s="31">
        <f t="shared" si="38"/>
        <v>1851817</v>
      </c>
      <c r="I89" s="39">
        <f t="shared" si="39"/>
        <v>0.14415869174424656</v>
      </c>
      <c r="J89" s="24">
        <f t="shared" si="40"/>
        <v>12986040</v>
      </c>
      <c r="K89" s="24">
        <f t="shared" si="41"/>
        <v>3294596</v>
      </c>
      <c r="L89" s="22">
        <f t="shared" si="42"/>
        <v>0.25370289942122465</v>
      </c>
      <c r="M89" s="24">
        <f t="shared" si="56"/>
        <v>14271400</v>
      </c>
      <c r="N89" s="24">
        <f t="shared" si="57"/>
        <v>3457820</v>
      </c>
      <c r="O89" s="22">
        <f t="shared" si="58"/>
        <v>0.24229017475510461</v>
      </c>
      <c r="P89" s="24">
        <f t="shared" si="43"/>
        <v>15713472</v>
      </c>
      <c r="Q89" s="24">
        <f t="shared" si="54"/>
        <v>4251343</v>
      </c>
      <c r="R89" s="22">
        <f t="shared" si="44"/>
        <v>0.27055401886992259</v>
      </c>
      <c r="S89" s="24">
        <f t="shared" si="45"/>
        <v>16118497</v>
      </c>
      <c r="T89" s="24">
        <f t="shared" si="46"/>
        <v>5594087</v>
      </c>
      <c r="U89" s="22">
        <f t="shared" si="47"/>
        <v>0.34706008879115713</v>
      </c>
      <c r="V89" s="101">
        <f t="shared" si="48"/>
        <v>16823294</v>
      </c>
      <c r="W89" s="101">
        <f t="shared" si="49"/>
        <v>7202188</v>
      </c>
      <c r="X89" s="22">
        <f t="shared" si="50"/>
        <v>0.42810807443536325</v>
      </c>
      <c r="Y89" s="76">
        <f t="shared" si="51"/>
        <v>18352541</v>
      </c>
      <c r="Z89" s="76">
        <f t="shared" si="52"/>
        <v>7294206</v>
      </c>
      <c r="AA89" s="22">
        <f t="shared" si="53"/>
        <v>0.397449377718323</v>
      </c>
      <c r="AB89" s="22">
        <f t="shared" si="55"/>
        <v>0.33709234691397411</v>
      </c>
      <c r="AC89" s="32" t="s">
        <v>1480</v>
      </c>
    </row>
    <row r="90" spans="1:29" ht="12.75" customHeight="1" x14ac:dyDescent="0.25">
      <c r="A90" s="25" t="s">
        <v>229</v>
      </c>
      <c r="B90" s="25" t="s">
        <v>230</v>
      </c>
      <c r="C90" s="25" t="s">
        <v>11</v>
      </c>
      <c r="D90" s="31">
        <f t="shared" si="34"/>
        <v>37887941</v>
      </c>
      <c r="E90" s="31">
        <f t="shared" si="35"/>
        <v>5977359</v>
      </c>
      <c r="F90" s="39">
        <f t="shared" si="36"/>
        <v>0.15776415509092986</v>
      </c>
      <c r="G90" s="31">
        <f t="shared" si="37"/>
        <v>38487590</v>
      </c>
      <c r="H90" s="31">
        <f t="shared" si="38"/>
        <v>9427336</v>
      </c>
      <c r="I90" s="39">
        <f t="shared" si="39"/>
        <v>0.2449448250721856</v>
      </c>
      <c r="J90" s="24">
        <f t="shared" si="40"/>
        <v>39029964</v>
      </c>
      <c r="K90" s="24">
        <f t="shared" si="41"/>
        <v>15749467</v>
      </c>
      <c r="L90" s="22">
        <f t="shared" si="42"/>
        <v>0.40352245777116269</v>
      </c>
      <c r="M90" s="24">
        <f t="shared" si="56"/>
        <v>40936208</v>
      </c>
      <c r="N90" s="24">
        <f t="shared" si="57"/>
        <v>22410286</v>
      </c>
      <c r="O90" s="22">
        <f t="shared" si="58"/>
        <v>0.54744411109109081</v>
      </c>
      <c r="P90" s="24">
        <f t="shared" si="43"/>
        <v>53133069</v>
      </c>
      <c r="Q90" s="24">
        <f t="shared" si="54"/>
        <v>25713195</v>
      </c>
      <c r="R90" s="22">
        <f t="shared" si="44"/>
        <v>0.48393957819376104</v>
      </c>
      <c r="S90" s="24">
        <f t="shared" si="45"/>
        <v>62929081</v>
      </c>
      <c r="T90" s="24">
        <f t="shared" si="46"/>
        <v>21272621</v>
      </c>
      <c r="U90" s="22">
        <f t="shared" si="47"/>
        <v>0.33804118321702487</v>
      </c>
      <c r="V90" s="101">
        <f t="shared" si="48"/>
        <v>47947346</v>
      </c>
      <c r="W90" s="101">
        <f t="shared" si="49"/>
        <v>26404633</v>
      </c>
      <c r="X90" s="22">
        <f t="shared" si="50"/>
        <v>0.55070061646373503</v>
      </c>
      <c r="Y90" s="76">
        <f t="shared" si="51"/>
        <v>60528119</v>
      </c>
      <c r="Z90" s="76">
        <f t="shared" si="52"/>
        <v>20366753</v>
      </c>
      <c r="AA90" s="22">
        <f t="shared" si="53"/>
        <v>0.33648415540552301</v>
      </c>
      <c r="AB90" s="22">
        <f t="shared" si="55"/>
        <v>0.45132192887422695</v>
      </c>
      <c r="AC90" s="32" t="s">
        <v>1479</v>
      </c>
    </row>
    <row r="91" spans="1:29" ht="12.75" customHeight="1" x14ac:dyDescent="0.25">
      <c r="A91" s="25" t="s">
        <v>231</v>
      </c>
      <c r="B91" s="25" t="s">
        <v>232</v>
      </c>
      <c r="C91" s="25" t="s">
        <v>233</v>
      </c>
      <c r="D91" s="31">
        <f t="shared" si="34"/>
        <v>28409005</v>
      </c>
      <c r="E91" s="31">
        <f t="shared" si="35"/>
        <v>3184813</v>
      </c>
      <c r="F91" s="39">
        <f t="shared" si="36"/>
        <v>0.11210575660780799</v>
      </c>
      <c r="G91" s="31">
        <f t="shared" si="37"/>
        <v>28495586</v>
      </c>
      <c r="H91" s="31">
        <f t="shared" si="38"/>
        <v>3445245</v>
      </c>
      <c r="I91" s="39">
        <f t="shared" si="39"/>
        <v>0.12090451482555929</v>
      </c>
      <c r="J91" s="24">
        <f t="shared" si="40"/>
        <v>29368631</v>
      </c>
      <c r="K91" s="24">
        <f t="shared" si="41"/>
        <v>3693873</v>
      </c>
      <c r="L91" s="22">
        <f t="shared" si="42"/>
        <v>0.12577613849280206</v>
      </c>
      <c r="M91" s="24">
        <f t="shared" si="56"/>
        <v>29235218</v>
      </c>
      <c r="N91" s="24">
        <f t="shared" si="57"/>
        <v>4997076</v>
      </c>
      <c r="O91" s="22">
        <f t="shared" si="58"/>
        <v>0.17092658587324369</v>
      </c>
      <c r="P91" s="24">
        <f t="shared" si="43"/>
        <v>30760156</v>
      </c>
      <c r="Q91" s="24">
        <f t="shared" si="54"/>
        <v>4180644</v>
      </c>
      <c r="R91" s="22">
        <f t="shared" si="44"/>
        <v>0.13591101423542845</v>
      </c>
      <c r="S91" s="24">
        <f t="shared" si="45"/>
        <v>30894985</v>
      </c>
      <c r="T91" s="24">
        <f t="shared" si="46"/>
        <v>4084244</v>
      </c>
      <c r="U91" s="22">
        <f t="shared" si="47"/>
        <v>0.13219763660671788</v>
      </c>
      <c r="V91" s="101">
        <f t="shared" si="48"/>
        <v>30723930</v>
      </c>
      <c r="W91" s="101">
        <f t="shared" si="49"/>
        <v>5203281</v>
      </c>
      <c r="X91" s="22">
        <f t="shared" si="50"/>
        <v>0.16935597106229575</v>
      </c>
      <c r="Y91" s="76">
        <f t="shared" si="51"/>
        <v>31118906</v>
      </c>
      <c r="Z91" s="76">
        <f t="shared" si="52"/>
        <v>5714412</v>
      </c>
      <c r="AA91" s="22">
        <f t="shared" si="53"/>
        <v>0.18363151969416899</v>
      </c>
      <c r="AB91" s="22">
        <f t="shared" si="55"/>
        <v>0.15840454549437094</v>
      </c>
      <c r="AC91" s="32" t="s">
        <v>1481</v>
      </c>
    </row>
    <row r="92" spans="1:29" ht="12.75" customHeight="1" x14ac:dyDescent="0.25">
      <c r="A92" s="25" t="s">
        <v>234</v>
      </c>
      <c r="B92" s="25" t="s">
        <v>235</v>
      </c>
      <c r="C92" s="25" t="s">
        <v>25</v>
      </c>
      <c r="D92" s="31">
        <f t="shared" si="34"/>
        <v>60723738</v>
      </c>
      <c r="E92" s="31">
        <f t="shared" si="35"/>
        <v>25191689</v>
      </c>
      <c r="F92" s="39">
        <f t="shared" si="36"/>
        <v>0.41485734952614411</v>
      </c>
      <c r="G92" s="31">
        <f t="shared" si="37"/>
        <v>62516334</v>
      </c>
      <c r="H92" s="31">
        <f t="shared" si="38"/>
        <v>28058971</v>
      </c>
      <c r="I92" s="39">
        <f t="shared" si="39"/>
        <v>0.44882623795566773</v>
      </c>
      <c r="J92" s="24">
        <f t="shared" si="40"/>
        <v>65124412</v>
      </c>
      <c r="K92" s="24">
        <f t="shared" si="41"/>
        <v>29705690</v>
      </c>
      <c r="L92" s="22">
        <f t="shared" si="42"/>
        <v>0.45613755407112161</v>
      </c>
      <c r="M92" s="24">
        <f t="shared" si="56"/>
        <v>63773089</v>
      </c>
      <c r="N92" s="24">
        <f t="shared" si="57"/>
        <v>31998689</v>
      </c>
      <c r="O92" s="22">
        <f t="shared" si="58"/>
        <v>0.50175849252025406</v>
      </c>
      <c r="P92" s="24">
        <f t="shared" si="43"/>
        <v>63475150</v>
      </c>
      <c r="Q92" s="24">
        <f t="shared" si="54"/>
        <v>38017968</v>
      </c>
      <c r="R92" s="22">
        <f t="shared" si="44"/>
        <v>0.59894254680768777</v>
      </c>
      <c r="S92" s="24">
        <f t="shared" si="45"/>
        <v>64699295</v>
      </c>
      <c r="T92" s="24">
        <f t="shared" si="46"/>
        <v>50278377</v>
      </c>
      <c r="U92" s="22">
        <f t="shared" si="47"/>
        <v>0.77710857591261229</v>
      </c>
      <c r="V92" s="101">
        <f t="shared" si="48"/>
        <v>69172827</v>
      </c>
      <c r="W92" s="101">
        <f t="shared" si="49"/>
        <v>52895838</v>
      </c>
      <c r="X92" s="22">
        <f t="shared" si="50"/>
        <v>0.76469099636480087</v>
      </c>
      <c r="Y92" s="76">
        <f t="shared" si="51"/>
        <v>70651186</v>
      </c>
      <c r="Z92" s="76">
        <f t="shared" si="52"/>
        <v>57003412</v>
      </c>
      <c r="AA92" s="22">
        <f t="shared" si="53"/>
        <v>0.80682880539330204</v>
      </c>
      <c r="AB92" s="22">
        <f t="shared" si="55"/>
        <v>0.68986588339973143</v>
      </c>
      <c r="AC92" s="32" t="s">
        <v>1481</v>
      </c>
    </row>
    <row r="93" spans="1:29" ht="12.75" customHeight="1" x14ac:dyDescent="0.25">
      <c r="A93" s="25" t="s">
        <v>236</v>
      </c>
      <c r="B93" s="25" t="s">
        <v>237</v>
      </c>
      <c r="C93" s="25" t="s">
        <v>56</v>
      </c>
      <c r="D93" s="31">
        <f t="shared" si="34"/>
        <v>65278663</v>
      </c>
      <c r="E93" s="31">
        <f t="shared" si="35"/>
        <v>21423295</v>
      </c>
      <c r="F93" s="39">
        <f t="shared" si="36"/>
        <v>0.32818219637862373</v>
      </c>
      <c r="G93" s="31">
        <f t="shared" si="37"/>
        <v>64787094</v>
      </c>
      <c r="H93" s="31">
        <f t="shared" si="38"/>
        <v>29376292</v>
      </c>
      <c r="I93" s="39">
        <f t="shared" si="39"/>
        <v>0.45342814727883923</v>
      </c>
      <c r="J93" s="24">
        <f t="shared" si="40"/>
        <v>68391912</v>
      </c>
      <c r="K93" s="24">
        <f t="shared" si="41"/>
        <v>39469240</v>
      </c>
      <c r="L93" s="22">
        <f t="shared" si="42"/>
        <v>0.57710391252111803</v>
      </c>
      <c r="M93" s="24">
        <f t="shared" si="56"/>
        <v>70786910</v>
      </c>
      <c r="N93" s="24">
        <f t="shared" si="57"/>
        <v>47858603</v>
      </c>
      <c r="O93" s="22">
        <f t="shared" si="58"/>
        <v>0.67609396991618931</v>
      </c>
      <c r="P93" s="24">
        <f t="shared" si="43"/>
        <v>75181458</v>
      </c>
      <c r="Q93" s="24">
        <f t="shared" si="54"/>
        <v>53333891</v>
      </c>
      <c r="R93" s="22">
        <f t="shared" si="44"/>
        <v>0.70940219063056742</v>
      </c>
      <c r="S93" s="24">
        <f t="shared" si="45"/>
        <v>75914137</v>
      </c>
      <c r="T93" s="24">
        <f t="shared" si="46"/>
        <v>58638112</v>
      </c>
      <c r="U93" s="22">
        <f t="shared" si="47"/>
        <v>0.77242677473893961</v>
      </c>
      <c r="V93" s="101">
        <f t="shared" si="48"/>
        <v>78815280</v>
      </c>
      <c r="W93" s="101">
        <f t="shared" si="49"/>
        <v>57996697</v>
      </c>
      <c r="X93" s="22">
        <f t="shared" si="50"/>
        <v>0.7358560040641865</v>
      </c>
      <c r="Y93" s="76">
        <f t="shared" si="51"/>
        <v>81970585</v>
      </c>
      <c r="Z93" s="76">
        <f t="shared" si="52"/>
        <v>54676369</v>
      </c>
      <c r="AA93" s="22">
        <f t="shared" si="53"/>
        <v>0.66702426242291701</v>
      </c>
      <c r="AB93" s="22">
        <f t="shared" si="55"/>
        <v>0.71216064035455984</v>
      </c>
      <c r="AC93" s="32" t="s">
        <v>1481</v>
      </c>
    </row>
    <row r="94" spans="1:29" ht="12.75" customHeight="1" x14ac:dyDescent="0.25">
      <c r="A94" s="25" t="s">
        <v>238</v>
      </c>
      <c r="B94" s="25" t="s">
        <v>239</v>
      </c>
      <c r="C94" s="25" t="s">
        <v>76</v>
      </c>
      <c r="D94" s="31">
        <f t="shared" si="34"/>
        <v>46252442</v>
      </c>
      <c r="E94" s="31">
        <f t="shared" si="35"/>
        <v>7994761</v>
      </c>
      <c r="F94" s="39">
        <f t="shared" si="36"/>
        <v>0.17285057078715974</v>
      </c>
      <c r="G94" s="31">
        <f t="shared" si="37"/>
        <v>47692944</v>
      </c>
      <c r="H94" s="31">
        <f t="shared" si="38"/>
        <v>9923095</v>
      </c>
      <c r="I94" s="39">
        <f t="shared" si="39"/>
        <v>0.20806211920991918</v>
      </c>
      <c r="J94" s="24">
        <f t="shared" si="40"/>
        <v>48935266</v>
      </c>
      <c r="K94" s="24">
        <f t="shared" si="41"/>
        <v>11870434</v>
      </c>
      <c r="L94" s="22">
        <f t="shared" si="42"/>
        <v>0.24257422039966023</v>
      </c>
      <c r="M94" s="24">
        <f t="shared" si="56"/>
        <v>51755123</v>
      </c>
      <c r="N94" s="24">
        <f t="shared" si="57"/>
        <v>13367374</v>
      </c>
      <c r="O94" s="22">
        <f t="shared" si="58"/>
        <v>0.25828117537272588</v>
      </c>
      <c r="P94" s="24">
        <f t="shared" si="43"/>
        <v>53581480</v>
      </c>
      <c r="Q94" s="24">
        <f t="shared" si="54"/>
        <v>13334589</v>
      </c>
      <c r="R94" s="22">
        <f t="shared" si="44"/>
        <v>0.24886563417061269</v>
      </c>
      <c r="S94" s="24">
        <f t="shared" si="45"/>
        <v>54228609</v>
      </c>
      <c r="T94" s="24">
        <f t="shared" si="46"/>
        <v>15050216</v>
      </c>
      <c r="U94" s="22">
        <f t="shared" si="47"/>
        <v>0.27753276872729671</v>
      </c>
      <c r="V94" s="101">
        <f t="shared" si="48"/>
        <v>55080499</v>
      </c>
      <c r="W94" s="101">
        <f t="shared" si="49"/>
        <v>18981161</v>
      </c>
      <c r="X94" s="22">
        <f t="shared" si="50"/>
        <v>0.34460764416822004</v>
      </c>
      <c r="Y94" s="76">
        <f t="shared" si="51"/>
        <v>57443062</v>
      </c>
      <c r="Z94" s="76">
        <f t="shared" si="52"/>
        <v>17485814</v>
      </c>
      <c r="AA94" s="22">
        <f t="shared" si="53"/>
        <v>0.304402540379898</v>
      </c>
      <c r="AB94" s="22">
        <f t="shared" si="55"/>
        <v>0.28673795256375068</v>
      </c>
      <c r="AC94" s="32" t="s">
        <v>1481</v>
      </c>
    </row>
    <row r="95" spans="1:29" ht="12.75" customHeight="1" x14ac:dyDescent="0.25">
      <c r="A95" s="25" t="s">
        <v>240</v>
      </c>
      <c r="B95" s="25" t="s">
        <v>241</v>
      </c>
      <c r="C95" s="25" t="s">
        <v>168</v>
      </c>
      <c r="D95" s="31">
        <f t="shared" si="34"/>
        <v>69187704</v>
      </c>
      <c r="E95" s="31">
        <f t="shared" si="35"/>
        <v>1523221</v>
      </c>
      <c r="F95" s="39">
        <f t="shared" si="36"/>
        <v>2.2015776098018806E-2</v>
      </c>
      <c r="G95" s="31">
        <f t="shared" si="37"/>
        <v>72865608</v>
      </c>
      <c r="H95" s="31">
        <f t="shared" si="38"/>
        <v>1649253</v>
      </c>
      <c r="I95" s="39">
        <f t="shared" si="39"/>
        <v>2.2634176057379499E-2</v>
      </c>
      <c r="J95" s="24">
        <f t="shared" si="40"/>
        <v>75764007</v>
      </c>
      <c r="K95" s="24">
        <f t="shared" si="41"/>
        <v>2593485</v>
      </c>
      <c r="L95" s="22">
        <f t="shared" si="42"/>
        <v>3.4231096040102528E-2</v>
      </c>
      <c r="M95" s="24">
        <f t="shared" si="56"/>
        <v>73793320</v>
      </c>
      <c r="N95" s="24">
        <f t="shared" si="57"/>
        <v>8064274</v>
      </c>
      <c r="O95" s="22">
        <f t="shared" si="58"/>
        <v>0.10928189706060115</v>
      </c>
      <c r="P95" s="24">
        <f t="shared" si="43"/>
        <v>68936658</v>
      </c>
      <c r="Q95" s="24">
        <f t="shared" si="54"/>
        <v>17244650</v>
      </c>
      <c r="R95" s="22">
        <f t="shared" si="44"/>
        <v>0.25015210339903626</v>
      </c>
      <c r="S95" s="24">
        <f t="shared" si="45"/>
        <v>74781096</v>
      </c>
      <c r="T95" s="24">
        <f t="shared" si="46"/>
        <v>20492141</v>
      </c>
      <c r="U95" s="22">
        <f t="shared" si="47"/>
        <v>0.27402835871782355</v>
      </c>
      <c r="V95" s="101">
        <f t="shared" si="48"/>
        <v>77665595</v>
      </c>
      <c r="W95" s="101">
        <f t="shared" si="49"/>
        <v>21121658</v>
      </c>
      <c r="X95" s="22">
        <f t="shared" si="50"/>
        <v>0.27195643064345287</v>
      </c>
      <c r="Y95" s="76">
        <f t="shared" si="51"/>
        <v>78709654</v>
      </c>
      <c r="Z95" s="76">
        <f t="shared" si="52"/>
        <v>19175339</v>
      </c>
      <c r="AA95" s="22">
        <f t="shared" si="53"/>
        <v>0.243621182733188</v>
      </c>
      <c r="AB95" s="22">
        <f t="shared" si="55"/>
        <v>0.22980799451082037</v>
      </c>
      <c r="AC95" s="32" t="s">
        <v>1479</v>
      </c>
    </row>
    <row r="96" spans="1:29" ht="12.75" customHeight="1" x14ac:dyDescent="0.25">
      <c r="A96" s="25" t="s">
        <v>242</v>
      </c>
      <c r="B96" s="25" t="s">
        <v>243</v>
      </c>
      <c r="C96" s="25" t="s">
        <v>82</v>
      </c>
      <c r="D96" s="31">
        <f t="shared" si="34"/>
        <v>31832418</v>
      </c>
      <c r="E96" s="31">
        <f t="shared" si="35"/>
        <v>6721308</v>
      </c>
      <c r="F96" s="39">
        <f t="shared" si="36"/>
        <v>0.21114663673994227</v>
      </c>
      <c r="G96" s="31">
        <f t="shared" si="37"/>
        <v>32831680</v>
      </c>
      <c r="H96" s="31">
        <f t="shared" si="38"/>
        <v>10377474</v>
      </c>
      <c r="I96" s="39">
        <f t="shared" si="39"/>
        <v>0.3160811143383464</v>
      </c>
      <c r="J96" s="24">
        <f t="shared" si="40"/>
        <v>35011533</v>
      </c>
      <c r="K96" s="24">
        <f t="shared" si="41"/>
        <v>14562028</v>
      </c>
      <c r="L96" s="22">
        <f t="shared" si="42"/>
        <v>0.41592089098183732</v>
      </c>
      <c r="M96" s="24">
        <f t="shared" si="56"/>
        <v>36893779</v>
      </c>
      <c r="N96" s="24">
        <f t="shared" si="57"/>
        <v>17434768</v>
      </c>
      <c r="O96" s="22">
        <f t="shared" si="58"/>
        <v>0.47256660804522083</v>
      </c>
      <c r="P96" s="24">
        <f t="shared" si="43"/>
        <v>38914348</v>
      </c>
      <c r="Q96" s="24">
        <f t="shared" si="54"/>
        <v>20755058</v>
      </c>
      <c r="R96" s="22">
        <f t="shared" si="44"/>
        <v>0.53335232547131461</v>
      </c>
      <c r="S96" s="24">
        <f t="shared" si="45"/>
        <v>42892607</v>
      </c>
      <c r="T96" s="24">
        <f t="shared" si="46"/>
        <v>22389263</v>
      </c>
      <c r="U96" s="22">
        <f t="shared" si="47"/>
        <v>0.5219841964840235</v>
      </c>
      <c r="V96" s="101">
        <f t="shared" si="48"/>
        <v>45112161</v>
      </c>
      <c r="W96" s="101">
        <f t="shared" si="49"/>
        <v>24040737</v>
      </c>
      <c r="X96" s="22">
        <f t="shared" si="50"/>
        <v>0.53291033874435767</v>
      </c>
      <c r="Y96" s="76">
        <f t="shared" si="51"/>
        <v>46629368</v>
      </c>
      <c r="Z96" s="76">
        <f t="shared" si="52"/>
        <v>23827988</v>
      </c>
      <c r="AA96" s="22">
        <f t="shared" si="53"/>
        <v>0.511008169786903</v>
      </c>
      <c r="AB96" s="22">
        <f t="shared" si="55"/>
        <v>0.51436432770636398</v>
      </c>
      <c r="AC96" s="32" t="s">
        <v>1479</v>
      </c>
    </row>
    <row r="97" spans="1:29" ht="12.75" customHeight="1" x14ac:dyDescent="0.25">
      <c r="A97" s="25" t="s">
        <v>244</v>
      </c>
      <c r="B97" s="25" t="s">
        <v>245</v>
      </c>
      <c r="C97" s="25" t="s">
        <v>246</v>
      </c>
      <c r="D97" s="31">
        <f t="shared" si="34"/>
        <v>31604704</v>
      </c>
      <c r="E97" s="31">
        <f t="shared" si="35"/>
        <v>1150829</v>
      </c>
      <c r="F97" s="39">
        <f t="shared" si="36"/>
        <v>3.6413218741108921E-2</v>
      </c>
      <c r="G97" s="31">
        <f t="shared" si="37"/>
        <v>32240683</v>
      </c>
      <c r="H97" s="31">
        <f t="shared" si="38"/>
        <v>2095030</v>
      </c>
      <c r="I97" s="39">
        <f t="shared" si="39"/>
        <v>6.4980943486836182E-2</v>
      </c>
      <c r="J97" s="24">
        <f t="shared" si="40"/>
        <v>34540087</v>
      </c>
      <c r="K97" s="24">
        <f t="shared" si="41"/>
        <v>3726004</v>
      </c>
      <c r="L97" s="22">
        <f t="shared" si="42"/>
        <v>0.10787477171091087</v>
      </c>
      <c r="M97" s="24">
        <f t="shared" si="56"/>
        <v>35215493</v>
      </c>
      <c r="N97" s="24">
        <f t="shared" si="57"/>
        <v>6358425</v>
      </c>
      <c r="O97" s="22">
        <f t="shared" si="58"/>
        <v>0.18055760287098635</v>
      </c>
      <c r="P97" s="24">
        <f t="shared" si="43"/>
        <v>39625411</v>
      </c>
      <c r="Q97" s="24">
        <f t="shared" si="54"/>
        <v>5270646</v>
      </c>
      <c r="R97" s="22">
        <f t="shared" si="44"/>
        <v>0.1330117686350307</v>
      </c>
      <c r="S97" s="24">
        <f t="shared" si="45"/>
        <v>39888147</v>
      </c>
      <c r="T97" s="24">
        <f t="shared" si="46"/>
        <v>5090542</v>
      </c>
      <c r="U97" s="22">
        <f t="shared" si="47"/>
        <v>0.12762041816582756</v>
      </c>
      <c r="V97" s="101">
        <f t="shared" si="48"/>
        <v>40361599</v>
      </c>
      <c r="W97" s="101">
        <f t="shared" si="49"/>
        <v>5487985</v>
      </c>
      <c r="X97" s="22">
        <f t="shared" si="50"/>
        <v>0.13597045548170675</v>
      </c>
      <c r="Y97" s="76">
        <f t="shared" si="51"/>
        <v>41693088</v>
      </c>
      <c r="Z97" s="76">
        <f t="shared" si="52"/>
        <v>4165954</v>
      </c>
      <c r="AA97" s="22">
        <f t="shared" si="53"/>
        <v>9.9919535823300001E-2</v>
      </c>
      <c r="AB97" s="22">
        <f t="shared" si="55"/>
        <v>0.13541595619537028</v>
      </c>
      <c r="AC97" s="32" t="s">
        <v>1483</v>
      </c>
    </row>
    <row r="98" spans="1:29" ht="12.75" customHeight="1" x14ac:dyDescent="0.25">
      <c r="A98" s="25" t="s">
        <v>247</v>
      </c>
      <c r="B98" s="25" t="s">
        <v>248</v>
      </c>
      <c r="C98" s="25" t="s">
        <v>249</v>
      </c>
      <c r="D98" s="31">
        <f t="shared" si="34"/>
        <v>19812444</v>
      </c>
      <c r="E98" s="31">
        <f t="shared" si="35"/>
        <v>9242761</v>
      </c>
      <c r="F98" s="39">
        <f t="shared" si="36"/>
        <v>0.46651291481252893</v>
      </c>
      <c r="G98" s="31">
        <f t="shared" si="37"/>
        <v>20452553</v>
      </c>
      <c r="H98" s="31">
        <f t="shared" si="38"/>
        <v>9970321</v>
      </c>
      <c r="I98" s="39">
        <f t="shared" si="39"/>
        <v>0.48748540096681331</v>
      </c>
      <c r="J98" s="24">
        <f t="shared" si="40"/>
        <v>20222598</v>
      </c>
      <c r="K98" s="24">
        <f t="shared" si="41"/>
        <v>12125631</v>
      </c>
      <c r="L98" s="22">
        <f t="shared" si="42"/>
        <v>0.59960797321887127</v>
      </c>
      <c r="M98" s="24">
        <f t="shared" si="56"/>
        <v>20158806</v>
      </c>
      <c r="N98" s="24">
        <f t="shared" si="57"/>
        <v>14906342</v>
      </c>
      <c r="O98" s="22">
        <f t="shared" si="58"/>
        <v>0.73944567947129414</v>
      </c>
      <c r="P98" s="24">
        <f t="shared" si="43"/>
        <v>21002452</v>
      </c>
      <c r="Q98" s="24">
        <f t="shared" si="54"/>
        <v>15934831</v>
      </c>
      <c r="R98" s="22">
        <f t="shared" si="44"/>
        <v>0.75871288742857268</v>
      </c>
      <c r="S98" s="24">
        <f t="shared" si="45"/>
        <v>21499663</v>
      </c>
      <c r="T98" s="24">
        <f t="shared" si="46"/>
        <v>16390805</v>
      </c>
      <c r="U98" s="22">
        <f t="shared" si="47"/>
        <v>0.76237497304027513</v>
      </c>
      <c r="V98" s="101">
        <f t="shared" si="48"/>
        <v>22670654</v>
      </c>
      <c r="W98" s="101">
        <f t="shared" si="49"/>
        <v>16432139</v>
      </c>
      <c r="X98" s="22">
        <f t="shared" si="50"/>
        <v>0.7248198044926274</v>
      </c>
      <c r="Y98" s="76">
        <f t="shared" si="51"/>
        <v>23208405</v>
      </c>
      <c r="Z98" s="76">
        <f t="shared" si="52"/>
        <v>16981989</v>
      </c>
      <c r="AA98" s="22">
        <f t="shared" si="53"/>
        <v>0.73171719469735197</v>
      </c>
      <c r="AB98" s="22">
        <f t="shared" si="55"/>
        <v>0.74341410782602435</v>
      </c>
      <c r="AC98" s="32" t="s">
        <v>1480</v>
      </c>
    </row>
    <row r="99" spans="1:29" ht="12.75" customHeight="1" x14ac:dyDescent="0.25">
      <c r="A99" s="25" t="s">
        <v>250</v>
      </c>
      <c r="B99" s="25" t="s">
        <v>251</v>
      </c>
      <c r="C99" s="25" t="s">
        <v>20</v>
      </c>
      <c r="D99" s="31">
        <f t="shared" si="34"/>
        <v>11160111</v>
      </c>
      <c r="E99" s="31">
        <f t="shared" si="35"/>
        <v>3549519</v>
      </c>
      <c r="F99" s="39">
        <f t="shared" si="36"/>
        <v>0.3180540946232524</v>
      </c>
      <c r="G99" s="31">
        <f t="shared" si="37"/>
        <v>11244943</v>
      </c>
      <c r="H99" s="31">
        <f t="shared" si="38"/>
        <v>4674710</v>
      </c>
      <c r="I99" s="39">
        <f t="shared" si="39"/>
        <v>0.41571664702969147</v>
      </c>
      <c r="J99" s="24">
        <f t="shared" si="40"/>
        <v>12212655</v>
      </c>
      <c r="K99" s="24">
        <f t="shared" si="41"/>
        <v>5012267</v>
      </c>
      <c r="L99" s="22">
        <f t="shared" si="42"/>
        <v>0.41041583504979057</v>
      </c>
      <c r="M99" s="24">
        <f t="shared" si="56"/>
        <v>12861892</v>
      </c>
      <c r="N99" s="24">
        <f t="shared" si="57"/>
        <v>5494236</v>
      </c>
      <c r="O99" s="22">
        <f t="shared" si="58"/>
        <v>0.42717167894116975</v>
      </c>
      <c r="P99" s="24">
        <f t="shared" si="43"/>
        <v>13687212</v>
      </c>
      <c r="Q99" s="24">
        <f t="shared" si="54"/>
        <v>5636339</v>
      </c>
      <c r="R99" s="22">
        <f t="shared" si="44"/>
        <v>0.41179598883980173</v>
      </c>
      <c r="S99" s="24">
        <f t="shared" si="45"/>
        <v>14216317</v>
      </c>
      <c r="T99" s="24">
        <f t="shared" si="46"/>
        <v>6084269</v>
      </c>
      <c r="U99" s="22">
        <f t="shared" si="47"/>
        <v>0.42797786515311947</v>
      </c>
      <c r="V99" s="101">
        <f t="shared" si="48"/>
        <v>14615676</v>
      </c>
      <c r="W99" s="101">
        <f t="shared" si="49"/>
        <v>6082525</v>
      </c>
      <c r="X99" s="22">
        <f t="shared" si="50"/>
        <v>0.41616446615264324</v>
      </c>
      <c r="Y99" s="76">
        <f t="shared" si="51"/>
        <v>15316743</v>
      </c>
      <c r="Z99" s="76">
        <f t="shared" si="52"/>
        <v>5594168</v>
      </c>
      <c r="AA99" s="22">
        <f t="shared" si="53"/>
        <v>0.36523221679700402</v>
      </c>
      <c r="AB99" s="22">
        <f t="shared" si="55"/>
        <v>0.40966844317674767</v>
      </c>
      <c r="AC99" s="32" t="s">
        <v>1477</v>
      </c>
    </row>
    <row r="100" spans="1:29" ht="12.75" customHeight="1" x14ac:dyDescent="0.25">
      <c r="A100" s="25" t="s">
        <v>252</v>
      </c>
      <c r="B100" s="25" t="s">
        <v>253</v>
      </c>
      <c r="C100" s="25" t="s">
        <v>171</v>
      </c>
      <c r="D100" s="31">
        <f t="shared" si="34"/>
        <v>59589685</v>
      </c>
      <c r="E100" s="31">
        <f t="shared" si="35"/>
        <v>16033865</v>
      </c>
      <c r="F100" s="39">
        <f t="shared" si="36"/>
        <v>0.26907114880704608</v>
      </c>
      <c r="G100" s="31">
        <f t="shared" si="37"/>
        <v>62020228</v>
      </c>
      <c r="H100" s="31">
        <f t="shared" si="38"/>
        <v>17263531</v>
      </c>
      <c r="I100" s="39">
        <f t="shared" si="39"/>
        <v>0.27835323339991591</v>
      </c>
      <c r="J100" s="24">
        <f t="shared" si="40"/>
        <v>62563953</v>
      </c>
      <c r="K100" s="24">
        <f t="shared" si="41"/>
        <v>21132672</v>
      </c>
      <c r="L100" s="22">
        <f t="shared" si="42"/>
        <v>0.33777712223522705</v>
      </c>
      <c r="M100" s="24">
        <f t="shared" si="56"/>
        <v>65901704</v>
      </c>
      <c r="N100" s="24">
        <f t="shared" si="57"/>
        <v>24959188</v>
      </c>
      <c r="O100" s="22">
        <f t="shared" si="58"/>
        <v>0.37873357569024313</v>
      </c>
      <c r="P100" s="24">
        <f t="shared" si="43"/>
        <v>68476934</v>
      </c>
      <c r="Q100" s="24">
        <f t="shared" si="54"/>
        <v>28262311</v>
      </c>
      <c r="R100" s="22">
        <f t="shared" si="44"/>
        <v>0.41272745943911565</v>
      </c>
      <c r="S100" s="24">
        <f t="shared" si="45"/>
        <v>70532385</v>
      </c>
      <c r="T100" s="24">
        <f t="shared" si="46"/>
        <v>34257588</v>
      </c>
      <c r="U100" s="22">
        <f t="shared" si="47"/>
        <v>0.48570012200778406</v>
      </c>
      <c r="V100" s="101">
        <f t="shared" si="48"/>
        <v>73044979</v>
      </c>
      <c r="W100" s="101">
        <f t="shared" si="49"/>
        <v>41425113</v>
      </c>
      <c r="X100" s="22">
        <f t="shared" si="50"/>
        <v>0.56711787130502156</v>
      </c>
      <c r="Y100" s="76">
        <f t="shared" si="51"/>
        <v>75385437</v>
      </c>
      <c r="Z100" s="76">
        <f t="shared" si="52"/>
        <v>43878661</v>
      </c>
      <c r="AA100" s="22">
        <f t="shared" si="53"/>
        <v>0.58205752657506005</v>
      </c>
      <c r="AB100" s="22">
        <f t="shared" si="55"/>
        <v>0.48526731100344483</v>
      </c>
      <c r="AC100" s="32" t="s">
        <v>1479</v>
      </c>
    </row>
    <row r="101" spans="1:29" ht="12.75" customHeight="1" x14ac:dyDescent="0.25">
      <c r="A101" s="25" t="s">
        <v>254</v>
      </c>
      <c r="B101" s="25" t="s">
        <v>255</v>
      </c>
      <c r="C101" s="25" t="s">
        <v>256</v>
      </c>
      <c r="D101" s="31">
        <f t="shared" si="34"/>
        <v>4389006</v>
      </c>
      <c r="E101" s="31">
        <f t="shared" si="35"/>
        <v>1553678</v>
      </c>
      <c r="F101" s="39">
        <f t="shared" si="36"/>
        <v>0.35399313648694031</v>
      </c>
      <c r="G101" s="31">
        <f t="shared" si="37"/>
        <v>5128214</v>
      </c>
      <c r="H101" s="31">
        <f t="shared" si="38"/>
        <v>970980</v>
      </c>
      <c r="I101" s="39">
        <f t="shared" si="39"/>
        <v>0.18934077244046368</v>
      </c>
      <c r="J101" s="24">
        <f t="shared" si="40"/>
        <v>4714170</v>
      </c>
      <c r="K101" s="24">
        <f t="shared" si="41"/>
        <v>886658</v>
      </c>
      <c r="L101" s="22">
        <f t="shared" si="42"/>
        <v>0.18808358629408783</v>
      </c>
      <c r="M101" s="24">
        <f t="shared" si="56"/>
        <v>4844880</v>
      </c>
      <c r="N101" s="24">
        <f t="shared" si="57"/>
        <v>1353283</v>
      </c>
      <c r="O101" s="22">
        <f t="shared" si="58"/>
        <v>0.2793222948762405</v>
      </c>
      <c r="P101" s="24">
        <f t="shared" si="43"/>
        <v>4825804</v>
      </c>
      <c r="Q101" s="24">
        <f t="shared" si="54"/>
        <v>2005360</v>
      </c>
      <c r="R101" s="22">
        <f t="shared" si="44"/>
        <v>0.4155494089689511</v>
      </c>
      <c r="S101" s="24">
        <f t="shared" si="45"/>
        <v>5101204</v>
      </c>
      <c r="T101" s="24">
        <f t="shared" si="46"/>
        <v>2635047</v>
      </c>
      <c r="U101" s="22">
        <f t="shared" si="47"/>
        <v>0.51655393511022107</v>
      </c>
      <c r="V101" s="101">
        <f t="shared" si="48"/>
        <v>5157886</v>
      </c>
      <c r="W101" s="101">
        <f t="shared" si="49"/>
        <v>3559099</v>
      </c>
      <c r="X101" s="22">
        <f t="shared" si="50"/>
        <v>0.69003056678647023</v>
      </c>
      <c r="Y101" s="76">
        <f t="shared" si="51"/>
        <v>5118843</v>
      </c>
      <c r="Z101" s="76">
        <f t="shared" si="52"/>
        <v>4319223</v>
      </c>
      <c r="AA101" s="22">
        <f t="shared" si="53"/>
        <v>0.84378891870682504</v>
      </c>
      <c r="AB101" s="22">
        <f t="shared" si="55"/>
        <v>0.54904902488974161</v>
      </c>
      <c r="AC101" s="32" t="s">
        <v>1480</v>
      </c>
    </row>
    <row r="102" spans="1:29" ht="12.75" customHeight="1" x14ac:dyDescent="0.25">
      <c r="A102" s="25" t="s">
        <v>257</v>
      </c>
      <c r="B102" s="25" t="s">
        <v>258</v>
      </c>
      <c r="C102" s="25" t="s">
        <v>259</v>
      </c>
      <c r="D102" s="31">
        <f t="shared" si="34"/>
        <v>18670894</v>
      </c>
      <c r="E102" s="31">
        <f t="shared" si="35"/>
        <v>2442336</v>
      </c>
      <c r="F102" s="39">
        <f t="shared" si="36"/>
        <v>0.13080980482241503</v>
      </c>
      <c r="G102" s="31">
        <f t="shared" si="37"/>
        <v>18960647</v>
      </c>
      <c r="H102" s="31">
        <f t="shared" si="38"/>
        <v>2246718</v>
      </c>
      <c r="I102" s="39">
        <f t="shared" si="39"/>
        <v>0.11849374127370231</v>
      </c>
      <c r="J102" s="24">
        <f t="shared" si="40"/>
        <v>19487713</v>
      </c>
      <c r="K102" s="24">
        <f t="shared" si="41"/>
        <v>2035032</v>
      </c>
      <c r="L102" s="22">
        <f t="shared" si="42"/>
        <v>0.10442641473630077</v>
      </c>
      <c r="M102" s="24">
        <f t="shared" ref="M102:M133" si="59">VLOOKUP(A102, Master, 19, FALSE)</f>
        <v>20258884</v>
      </c>
      <c r="N102" s="24">
        <f t="shared" ref="N102:N133" si="60">VLOOKUP(A102, Master, 20, FALSE)</f>
        <v>2377076</v>
      </c>
      <c r="O102" s="22">
        <f t="shared" ref="O102:O133" si="61">VLOOKUP(A102, Master, 21, FALSE)</f>
        <v>0.11733499239148612</v>
      </c>
      <c r="P102" s="24">
        <f t="shared" si="43"/>
        <v>21590757</v>
      </c>
      <c r="Q102" s="24">
        <f t="shared" si="54"/>
        <v>1849084</v>
      </c>
      <c r="R102" s="22">
        <f t="shared" si="44"/>
        <v>8.5642388546172787E-2</v>
      </c>
      <c r="S102" s="24">
        <f t="shared" si="45"/>
        <v>22150367</v>
      </c>
      <c r="T102" s="24">
        <f t="shared" si="46"/>
        <v>1222099</v>
      </c>
      <c r="U102" s="22">
        <f t="shared" si="47"/>
        <v>5.5172855600992977E-2</v>
      </c>
      <c r="V102" s="101">
        <f t="shared" si="48"/>
        <v>23471556</v>
      </c>
      <c r="W102" s="101">
        <f t="shared" si="49"/>
        <v>459397</v>
      </c>
      <c r="X102" s="22">
        <f t="shared" si="50"/>
        <v>1.9572498729952117E-2</v>
      </c>
      <c r="Y102" s="76">
        <f t="shared" si="51"/>
        <v>21929962</v>
      </c>
      <c r="Z102" s="76">
        <f t="shared" si="52"/>
        <v>1568670</v>
      </c>
      <c r="AA102" s="22">
        <f t="shared" si="53"/>
        <v>7.1530903701520293E-2</v>
      </c>
      <c r="AB102" s="22">
        <f t="shared" si="55"/>
        <v>6.9850727794024861E-2</v>
      </c>
      <c r="AC102" s="32" t="s">
        <v>1477</v>
      </c>
    </row>
    <row r="103" spans="1:29" ht="12.75" customHeight="1" x14ac:dyDescent="0.25">
      <c r="A103" s="25" t="s">
        <v>260</v>
      </c>
      <c r="B103" s="25" t="s">
        <v>261</v>
      </c>
      <c r="C103" s="25" t="s">
        <v>88</v>
      </c>
      <c r="D103" s="31">
        <f t="shared" si="34"/>
        <v>26300003</v>
      </c>
      <c r="E103" s="31">
        <f t="shared" si="35"/>
        <v>5141471</v>
      </c>
      <c r="F103" s="39">
        <f t="shared" si="36"/>
        <v>0.19549317161674848</v>
      </c>
      <c r="G103" s="31">
        <f t="shared" si="37"/>
        <v>26448229</v>
      </c>
      <c r="H103" s="31">
        <f t="shared" si="38"/>
        <v>3210454</v>
      </c>
      <c r="I103" s="39">
        <f t="shared" si="39"/>
        <v>0.12138635067020934</v>
      </c>
      <c r="J103" s="24">
        <f t="shared" si="40"/>
        <v>27026717</v>
      </c>
      <c r="K103" s="24">
        <f t="shared" si="41"/>
        <v>4140875</v>
      </c>
      <c r="L103" s="22">
        <f t="shared" si="42"/>
        <v>0.15321413251931412</v>
      </c>
      <c r="M103" s="24">
        <f t="shared" si="59"/>
        <v>27876712</v>
      </c>
      <c r="N103" s="24">
        <f t="shared" si="60"/>
        <v>6135583</v>
      </c>
      <c r="O103" s="22">
        <f t="shared" si="61"/>
        <v>0.22009708318542015</v>
      </c>
      <c r="P103" s="24">
        <f t="shared" si="43"/>
        <v>30772431</v>
      </c>
      <c r="Q103" s="24">
        <f t="shared" si="54"/>
        <v>6149390</v>
      </c>
      <c r="R103" s="22">
        <f t="shared" si="44"/>
        <v>0.19983439072460671</v>
      </c>
      <c r="S103" s="24">
        <f t="shared" si="45"/>
        <v>32049511</v>
      </c>
      <c r="T103" s="24">
        <f t="shared" si="46"/>
        <v>5360037</v>
      </c>
      <c r="U103" s="22">
        <f t="shared" si="47"/>
        <v>0.16724239567960958</v>
      </c>
      <c r="V103" s="101">
        <f t="shared" si="48"/>
        <v>32838021</v>
      </c>
      <c r="W103" s="101">
        <f t="shared" si="49"/>
        <v>4410902</v>
      </c>
      <c r="X103" s="22">
        <f t="shared" si="50"/>
        <v>0.13432301538512323</v>
      </c>
      <c r="Y103" s="76">
        <f t="shared" si="51"/>
        <v>33085226</v>
      </c>
      <c r="Z103" s="76">
        <f t="shared" si="52"/>
        <v>3127970</v>
      </c>
      <c r="AA103" s="22">
        <f t="shared" si="53"/>
        <v>9.4542802881261906E-2</v>
      </c>
      <c r="AB103" s="22">
        <f t="shared" si="55"/>
        <v>0.16320793757120433</v>
      </c>
      <c r="AC103" s="32" t="s">
        <v>1480</v>
      </c>
    </row>
    <row r="104" spans="1:29" ht="12.75" customHeight="1" x14ac:dyDescent="0.25">
      <c r="A104" s="25" t="s">
        <v>262</v>
      </c>
      <c r="B104" s="25" t="s">
        <v>263</v>
      </c>
      <c r="C104" s="25" t="s">
        <v>158</v>
      </c>
      <c r="D104" s="31">
        <f t="shared" si="34"/>
        <v>22479129</v>
      </c>
      <c r="E104" s="31">
        <f t="shared" si="35"/>
        <v>82880</v>
      </c>
      <c r="F104" s="39">
        <f t="shared" si="36"/>
        <v>3.6869755941166581E-3</v>
      </c>
      <c r="G104" s="31">
        <f t="shared" si="37"/>
        <v>23369890</v>
      </c>
      <c r="H104" s="31">
        <f t="shared" si="38"/>
        <v>170403</v>
      </c>
      <c r="I104" s="39">
        <f t="shared" si="39"/>
        <v>7.2915619200603857E-3</v>
      </c>
      <c r="J104" s="24">
        <f t="shared" si="40"/>
        <v>24339533</v>
      </c>
      <c r="K104" s="24">
        <f t="shared" si="41"/>
        <v>619412</v>
      </c>
      <c r="L104" s="22">
        <f t="shared" si="42"/>
        <v>2.5448803804082848E-2</v>
      </c>
      <c r="M104" s="24">
        <f t="shared" si="59"/>
        <v>25935483</v>
      </c>
      <c r="N104" s="24">
        <f t="shared" si="60"/>
        <v>518130</v>
      </c>
      <c r="O104" s="22">
        <f t="shared" si="61"/>
        <v>1.9977649924622573E-2</v>
      </c>
      <c r="P104" s="24">
        <f t="shared" si="43"/>
        <v>26294367</v>
      </c>
      <c r="Q104" s="24">
        <f t="shared" si="54"/>
        <v>160174</v>
      </c>
      <c r="R104" s="22">
        <f t="shared" si="44"/>
        <v>6.0915708676310782E-3</v>
      </c>
      <c r="S104" s="24">
        <f t="shared" si="45"/>
        <v>26943739</v>
      </c>
      <c r="T104" s="24">
        <f t="shared" si="46"/>
        <v>-171372</v>
      </c>
      <c r="U104" s="22">
        <f t="shared" si="47"/>
        <v>-6.3603644616658439E-3</v>
      </c>
      <c r="V104" s="101">
        <f t="shared" si="48"/>
        <v>26570000</v>
      </c>
      <c r="W104" s="101">
        <f t="shared" si="49"/>
        <v>365000</v>
      </c>
      <c r="X104" s="22">
        <f t="shared" si="50"/>
        <v>1.3737297704177644E-2</v>
      </c>
      <c r="Y104" s="76">
        <f t="shared" si="51"/>
        <v>25532000</v>
      </c>
      <c r="Z104" s="76">
        <f t="shared" si="52"/>
        <v>2121000</v>
      </c>
      <c r="AA104" s="22">
        <f t="shared" si="53"/>
        <v>8.30722230925897E-2</v>
      </c>
      <c r="AB104" s="22">
        <f t="shared" si="55"/>
        <v>2.3303675425471033E-2</v>
      </c>
      <c r="AC104" s="32" t="s">
        <v>1480</v>
      </c>
    </row>
    <row r="105" spans="1:29" ht="12.75" customHeight="1" x14ac:dyDescent="0.25">
      <c r="A105" s="25" t="s">
        <v>264</v>
      </c>
      <c r="B105" s="25" t="s">
        <v>265</v>
      </c>
      <c r="C105" s="25" t="s">
        <v>11</v>
      </c>
      <c r="D105" s="31">
        <f t="shared" si="34"/>
        <v>39582418</v>
      </c>
      <c r="E105" s="31">
        <f t="shared" si="35"/>
        <v>6136450</v>
      </c>
      <c r="F105" s="39">
        <f t="shared" si="36"/>
        <v>0.15502969020235197</v>
      </c>
      <c r="G105" s="31">
        <f t="shared" si="37"/>
        <v>42817447</v>
      </c>
      <c r="H105" s="31">
        <f t="shared" si="38"/>
        <v>6703195</v>
      </c>
      <c r="I105" s="39">
        <f t="shared" si="39"/>
        <v>0.15655288835880382</v>
      </c>
      <c r="J105" s="24">
        <f t="shared" si="40"/>
        <v>43494543</v>
      </c>
      <c r="K105" s="24">
        <f t="shared" si="41"/>
        <v>7057106</v>
      </c>
      <c r="L105" s="22">
        <f t="shared" si="42"/>
        <v>0.16225267615755842</v>
      </c>
      <c r="M105" s="24">
        <f t="shared" si="59"/>
        <v>43465273</v>
      </c>
      <c r="N105" s="24">
        <f t="shared" si="60"/>
        <v>7634217</v>
      </c>
      <c r="O105" s="22">
        <f t="shared" si="61"/>
        <v>0.17563945819459134</v>
      </c>
      <c r="P105" s="24">
        <f t="shared" si="43"/>
        <v>42552364</v>
      </c>
      <c r="Q105" s="24">
        <f t="shared" si="54"/>
        <v>9172421</v>
      </c>
      <c r="R105" s="22">
        <f t="shared" si="44"/>
        <v>0.21555608520363287</v>
      </c>
      <c r="S105" s="24">
        <f t="shared" si="45"/>
        <v>43006172</v>
      </c>
      <c r="T105" s="24">
        <f t="shared" si="46"/>
        <v>11813093</v>
      </c>
      <c r="U105" s="22">
        <f t="shared" si="47"/>
        <v>0.27468366633514835</v>
      </c>
      <c r="V105" s="101">
        <f t="shared" si="48"/>
        <v>48311741</v>
      </c>
      <c r="W105" s="101">
        <f t="shared" si="49"/>
        <v>13080900</v>
      </c>
      <c r="X105" s="22">
        <f t="shared" si="50"/>
        <v>0.27076026922730856</v>
      </c>
      <c r="Y105" s="76">
        <f t="shared" si="51"/>
        <v>48302913</v>
      </c>
      <c r="Z105" s="76">
        <f t="shared" si="52"/>
        <v>17438094</v>
      </c>
      <c r="AA105" s="22">
        <f t="shared" si="53"/>
        <v>0.36101536981837901</v>
      </c>
      <c r="AB105" s="22">
        <f t="shared" si="55"/>
        <v>0.25953096975581202</v>
      </c>
      <c r="AC105" s="32" t="s">
        <v>1481</v>
      </c>
    </row>
    <row r="106" spans="1:29" ht="12.75" customHeight="1" x14ac:dyDescent="0.25">
      <c r="A106" s="25" t="s">
        <v>266</v>
      </c>
      <c r="B106" s="25" t="s">
        <v>267</v>
      </c>
      <c r="C106" s="25" t="s">
        <v>82</v>
      </c>
      <c r="D106" s="31">
        <f t="shared" si="34"/>
        <v>12035229</v>
      </c>
      <c r="E106" s="31">
        <f t="shared" si="35"/>
        <v>684693</v>
      </c>
      <c r="F106" s="39">
        <f t="shared" si="36"/>
        <v>5.6890733030505694E-2</v>
      </c>
      <c r="G106" s="31">
        <f t="shared" si="37"/>
        <v>12982722</v>
      </c>
      <c r="H106" s="31">
        <f t="shared" si="38"/>
        <v>730238</v>
      </c>
      <c r="I106" s="39">
        <f t="shared" si="39"/>
        <v>5.6246910316650085E-2</v>
      </c>
      <c r="J106" s="24">
        <f t="shared" si="40"/>
        <v>13111135</v>
      </c>
      <c r="K106" s="24">
        <f t="shared" si="41"/>
        <v>1645675</v>
      </c>
      <c r="L106" s="22">
        <f t="shared" si="42"/>
        <v>0.12551735604888517</v>
      </c>
      <c r="M106" s="24">
        <f t="shared" si="59"/>
        <v>13732807</v>
      </c>
      <c r="N106" s="24">
        <f t="shared" si="60"/>
        <v>3336715</v>
      </c>
      <c r="O106" s="22">
        <f t="shared" si="61"/>
        <v>0.24297399650340967</v>
      </c>
      <c r="P106" s="24">
        <f t="shared" si="43"/>
        <v>14247641</v>
      </c>
      <c r="Q106" s="24">
        <f t="shared" si="54"/>
        <v>6392980</v>
      </c>
      <c r="R106" s="22">
        <f t="shared" si="44"/>
        <v>0.44870445570603584</v>
      </c>
      <c r="S106" s="24">
        <f t="shared" si="45"/>
        <v>16289659</v>
      </c>
      <c r="T106" s="24">
        <f t="shared" si="46"/>
        <v>7697387</v>
      </c>
      <c r="U106" s="22">
        <f t="shared" si="47"/>
        <v>0.47253211377844068</v>
      </c>
      <c r="V106" s="101">
        <f t="shared" si="48"/>
        <v>19768615</v>
      </c>
      <c r="W106" s="101">
        <f t="shared" si="49"/>
        <v>6470962</v>
      </c>
      <c r="X106" s="22">
        <f t="shared" si="50"/>
        <v>0.32733512185856217</v>
      </c>
      <c r="Y106" s="76">
        <f t="shared" si="51"/>
        <v>19176254</v>
      </c>
      <c r="Z106" s="76">
        <f t="shared" si="52"/>
        <v>5727249</v>
      </c>
      <c r="AA106" s="22">
        <f t="shared" si="53"/>
        <v>0.29866359717596602</v>
      </c>
      <c r="AB106" s="22">
        <f t="shared" si="55"/>
        <v>0.35804185700448282</v>
      </c>
      <c r="AC106" s="32" t="s">
        <v>1479</v>
      </c>
    </row>
    <row r="107" spans="1:29" ht="12.75" customHeight="1" x14ac:dyDescent="0.25">
      <c r="A107" s="25" t="s">
        <v>268</v>
      </c>
      <c r="B107" s="25" t="s">
        <v>269</v>
      </c>
      <c r="C107" s="25" t="s">
        <v>25</v>
      </c>
      <c r="D107" s="31">
        <f t="shared" si="34"/>
        <v>51536759</v>
      </c>
      <c r="E107" s="31">
        <f t="shared" si="35"/>
        <v>21711158</v>
      </c>
      <c r="F107" s="39">
        <f t="shared" si="36"/>
        <v>0.42127519116985995</v>
      </c>
      <c r="G107" s="31">
        <f t="shared" si="37"/>
        <v>54052118</v>
      </c>
      <c r="H107" s="31">
        <f t="shared" si="38"/>
        <v>21077820</v>
      </c>
      <c r="I107" s="39">
        <f t="shared" si="39"/>
        <v>0.38995363696941532</v>
      </c>
      <c r="J107" s="24">
        <f t="shared" si="40"/>
        <v>54583112</v>
      </c>
      <c r="K107" s="24">
        <f t="shared" si="41"/>
        <v>19844286</v>
      </c>
      <c r="L107" s="22">
        <f t="shared" si="42"/>
        <v>0.36356091239356231</v>
      </c>
      <c r="M107" s="24">
        <f t="shared" si="59"/>
        <v>56151036</v>
      </c>
      <c r="N107" s="24">
        <f t="shared" si="60"/>
        <v>19101901</v>
      </c>
      <c r="O107" s="22">
        <f t="shared" si="61"/>
        <v>0.34018786403157369</v>
      </c>
      <c r="P107" s="24">
        <f t="shared" si="43"/>
        <v>57374096</v>
      </c>
      <c r="Q107" s="24">
        <f t="shared" si="54"/>
        <v>18479162</v>
      </c>
      <c r="R107" s="22">
        <f t="shared" si="44"/>
        <v>0.32208197232423497</v>
      </c>
      <c r="S107" s="24">
        <f t="shared" si="45"/>
        <v>56305045</v>
      </c>
      <c r="T107" s="24">
        <f t="shared" si="46"/>
        <v>18992068</v>
      </c>
      <c r="U107" s="22">
        <f t="shared" si="47"/>
        <v>0.3373066836195584</v>
      </c>
      <c r="V107" s="101">
        <f t="shared" si="48"/>
        <v>59099671</v>
      </c>
      <c r="W107" s="101">
        <f t="shared" si="49"/>
        <v>16531897</v>
      </c>
      <c r="X107" s="22">
        <f t="shared" si="50"/>
        <v>0.27972908681674385</v>
      </c>
      <c r="Y107" s="76">
        <f t="shared" si="51"/>
        <v>57351414</v>
      </c>
      <c r="Z107" s="76">
        <f t="shared" si="52"/>
        <v>16014565</v>
      </c>
      <c r="AA107" s="22">
        <f t="shared" si="53"/>
        <v>0.27923574822409802</v>
      </c>
      <c r="AB107" s="22">
        <f t="shared" si="55"/>
        <v>0.31170827100324178</v>
      </c>
      <c r="AC107" s="32" t="s">
        <v>1481</v>
      </c>
    </row>
    <row r="108" spans="1:29" ht="12.75" customHeight="1" x14ac:dyDescent="0.25">
      <c r="A108" s="25" t="s">
        <v>270</v>
      </c>
      <c r="B108" s="25" t="s">
        <v>271</v>
      </c>
      <c r="C108" s="25" t="s">
        <v>127</v>
      </c>
      <c r="D108" s="31">
        <f t="shared" si="34"/>
        <v>32467925</v>
      </c>
      <c r="E108" s="31">
        <f t="shared" si="35"/>
        <v>4213622</v>
      </c>
      <c r="F108" s="39">
        <f t="shared" si="36"/>
        <v>0.12977798858411801</v>
      </c>
      <c r="G108" s="31">
        <f t="shared" si="37"/>
        <v>31943139</v>
      </c>
      <c r="H108" s="31">
        <f t="shared" si="38"/>
        <v>10227239</v>
      </c>
      <c r="I108" s="39">
        <f t="shared" si="39"/>
        <v>0.32017013105693837</v>
      </c>
      <c r="J108" s="24">
        <f t="shared" si="40"/>
        <v>34613414</v>
      </c>
      <c r="K108" s="24">
        <f t="shared" si="41"/>
        <v>14881434</v>
      </c>
      <c r="L108" s="22">
        <f t="shared" si="42"/>
        <v>0.42993256891677889</v>
      </c>
      <c r="M108" s="24">
        <f t="shared" si="59"/>
        <v>39298548</v>
      </c>
      <c r="N108" s="24">
        <f t="shared" si="60"/>
        <v>17206400</v>
      </c>
      <c r="O108" s="22">
        <f t="shared" si="61"/>
        <v>0.43783805956393096</v>
      </c>
      <c r="P108" s="24">
        <f t="shared" si="43"/>
        <v>38570159</v>
      </c>
      <c r="Q108" s="24">
        <f t="shared" si="54"/>
        <v>21679397</v>
      </c>
      <c r="R108" s="22">
        <f t="shared" si="44"/>
        <v>0.56207694139917852</v>
      </c>
      <c r="S108" s="24">
        <f t="shared" si="45"/>
        <v>42109152</v>
      </c>
      <c r="T108" s="24">
        <f t="shared" si="46"/>
        <v>24986841</v>
      </c>
      <c r="U108" s="22">
        <f t="shared" si="47"/>
        <v>0.59338266892669789</v>
      </c>
      <c r="V108" s="101">
        <f t="shared" si="48"/>
        <v>45389127</v>
      </c>
      <c r="W108" s="101">
        <f t="shared" si="49"/>
        <v>25182134</v>
      </c>
      <c r="X108" s="22">
        <f t="shared" si="50"/>
        <v>0.55480542729980242</v>
      </c>
      <c r="Y108" s="76">
        <f t="shared" si="51"/>
        <v>53697920</v>
      </c>
      <c r="Z108" s="76">
        <f t="shared" si="52"/>
        <v>23216020</v>
      </c>
      <c r="AA108" s="22">
        <f t="shared" si="53"/>
        <v>0.43234486549944601</v>
      </c>
      <c r="AB108" s="22">
        <f t="shared" si="55"/>
        <v>0.51608959253781117</v>
      </c>
      <c r="AC108" s="32" t="s">
        <v>1481</v>
      </c>
    </row>
    <row r="109" spans="1:29" ht="12.75" customHeight="1" x14ac:dyDescent="0.25">
      <c r="A109" s="25" t="s">
        <v>272</v>
      </c>
      <c r="B109" s="25" t="s">
        <v>273</v>
      </c>
      <c r="C109" s="25" t="s">
        <v>25</v>
      </c>
      <c r="D109" s="31">
        <f t="shared" si="34"/>
        <v>46840662</v>
      </c>
      <c r="E109" s="31">
        <f t="shared" si="35"/>
        <v>11222320</v>
      </c>
      <c r="F109" s="39">
        <f t="shared" si="36"/>
        <v>0.23958499988749091</v>
      </c>
      <c r="G109" s="31">
        <f t="shared" si="37"/>
        <v>47340124</v>
      </c>
      <c r="H109" s="31">
        <f t="shared" si="38"/>
        <v>11065687</v>
      </c>
      <c r="I109" s="39">
        <f t="shared" si="39"/>
        <v>0.23374858502694248</v>
      </c>
      <c r="J109" s="24">
        <f t="shared" si="40"/>
        <v>47730996</v>
      </c>
      <c r="K109" s="24">
        <f t="shared" si="41"/>
        <v>11763442</v>
      </c>
      <c r="L109" s="22">
        <f t="shared" si="42"/>
        <v>0.24645289195306128</v>
      </c>
      <c r="M109" s="24">
        <f t="shared" si="59"/>
        <v>47579432</v>
      </c>
      <c r="N109" s="24">
        <f t="shared" si="60"/>
        <v>13510257</v>
      </c>
      <c r="O109" s="22">
        <f t="shared" si="61"/>
        <v>0.2839516243069064</v>
      </c>
      <c r="P109" s="24">
        <f t="shared" si="43"/>
        <v>48894457</v>
      </c>
      <c r="Q109" s="24">
        <f t="shared" si="54"/>
        <v>14617585</v>
      </c>
      <c r="R109" s="22">
        <f t="shared" si="44"/>
        <v>0.29896200708395226</v>
      </c>
      <c r="S109" s="24">
        <f t="shared" si="45"/>
        <v>50521136</v>
      </c>
      <c r="T109" s="24">
        <f t="shared" si="46"/>
        <v>15857799</v>
      </c>
      <c r="U109" s="22">
        <f t="shared" si="47"/>
        <v>0.3138844502625594</v>
      </c>
      <c r="V109" s="101">
        <f t="shared" si="48"/>
        <v>51198338</v>
      </c>
      <c r="W109" s="101">
        <f t="shared" si="49"/>
        <v>16561329</v>
      </c>
      <c r="X109" s="22">
        <f t="shared" si="50"/>
        <v>0.32347395729916079</v>
      </c>
      <c r="Y109" s="76">
        <f t="shared" si="51"/>
        <v>52496145</v>
      </c>
      <c r="Z109" s="76">
        <f t="shared" si="52"/>
        <v>17095143</v>
      </c>
      <c r="AA109" s="22">
        <f t="shared" si="53"/>
        <v>0.325645683125875</v>
      </c>
      <c r="AB109" s="22">
        <f t="shared" si="55"/>
        <v>0.30918354441569079</v>
      </c>
      <c r="AC109" s="32" t="s">
        <v>1481</v>
      </c>
    </row>
    <row r="110" spans="1:29" ht="12.75" customHeight="1" x14ac:dyDescent="0.25">
      <c r="A110" s="25" t="s">
        <v>274</v>
      </c>
      <c r="B110" s="25" t="s">
        <v>275</v>
      </c>
      <c r="C110" s="25" t="s">
        <v>8</v>
      </c>
      <c r="D110" s="31">
        <f t="shared" ref="D110:D173" si="62">VLOOKUP(A110, Master, 10, FALSE)</f>
        <v>21263052</v>
      </c>
      <c r="E110" s="31">
        <f t="shared" ref="E110:E173" si="63">VLOOKUP(A110, Master, 11, FALSE)</f>
        <v>3062121</v>
      </c>
      <c r="F110" s="39">
        <f t="shared" ref="F110:F173" si="64">VLOOKUP(A110, Master, 12, FALSE)</f>
        <v>0.14401135829419032</v>
      </c>
      <c r="G110" s="31">
        <f t="shared" ref="G110:G173" si="65">VLOOKUP(A110, Master, 13, FALSE)</f>
        <v>21982959</v>
      </c>
      <c r="H110" s="31">
        <f t="shared" ref="H110:H173" si="66">VLOOKUP(A110, Master, 14, FALSE)</f>
        <v>2169578</v>
      </c>
      <c r="I110" s="39">
        <f t="shared" ref="I110:I173" si="67">VLOOKUP(A110, Master, 15, FALSE)</f>
        <v>9.8693629005995057E-2</v>
      </c>
      <c r="J110" s="24">
        <f t="shared" ref="J110:J173" si="68">VLOOKUP(A110, Master, 16, FALSE)</f>
        <v>22465671</v>
      </c>
      <c r="K110" s="24">
        <f t="shared" ref="K110:K173" si="69">VLOOKUP(A110, Master, 17, FALSE)</f>
        <v>2142404</v>
      </c>
      <c r="L110" s="22">
        <f t="shared" ref="L110:L173" si="70">VLOOKUP(A110, Master, 18, FALSE)</f>
        <v>9.5363454757260532E-2</v>
      </c>
      <c r="M110" s="24">
        <f t="shared" si="59"/>
        <v>23223504</v>
      </c>
      <c r="N110" s="24">
        <f t="shared" si="60"/>
        <v>1833999</v>
      </c>
      <c r="O110" s="22">
        <f t="shared" si="61"/>
        <v>7.8971674558671254E-2</v>
      </c>
      <c r="P110" s="24">
        <f t="shared" si="43"/>
        <v>23487537</v>
      </c>
      <c r="Q110" s="24">
        <f t="shared" si="54"/>
        <v>1172933</v>
      </c>
      <c r="R110" s="22">
        <f t="shared" si="44"/>
        <v>4.9938526972836704E-2</v>
      </c>
      <c r="S110" s="24">
        <f t="shared" si="45"/>
        <v>24006779</v>
      </c>
      <c r="T110" s="24">
        <f t="shared" si="46"/>
        <v>726591</v>
      </c>
      <c r="U110" s="22">
        <f t="shared" si="47"/>
        <v>3.0266076094589783E-2</v>
      </c>
      <c r="V110" s="101">
        <f t="shared" si="48"/>
        <v>23790350</v>
      </c>
      <c r="W110" s="101">
        <f t="shared" si="49"/>
        <v>99617</v>
      </c>
      <c r="X110" s="22">
        <f t="shared" si="50"/>
        <v>4.1872860214330603E-3</v>
      </c>
      <c r="Y110" s="76">
        <f t="shared" si="51"/>
        <v>24688119</v>
      </c>
      <c r="Z110" s="76">
        <f t="shared" si="52"/>
        <v>189717</v>
      </c>
      <c r="AA110" s="22">
        <f t="shared" si="53"/>
        <v>7.6845465626603597E-3</v>
      </c>
      <c r="AB110" s="22">
        <f t="shared" si="55"/>
        <v>3.4209622042038229E-2</v>
      </c>
      <c r="AC110" s="32" t="s">
        <v>1483</v>
      </c>
    </row>
    <row r="111" spans="1:29" ht="12.75" customHeight="1" x14ac:dyDescent="0.25">
      <c r="A111" s="25" t="s">
        <v>276</v>
      </c>
      <c r="B111" s="25" t="s">
        <v>277</v>
      </c>
      <c r="C111" s="25" t="s">
        <v>38</v>
      </c>
      <c r="D111" s="31">
        <f t="shared" si="62"/>
        <v>24044095</v>
      </c>
      <c r="E111" s="31">
        <f t="shared" si="63"/>
        <v>6032312</v>
      </c>
      <c r="F111" s="39">
        <f t="shared" si="64"/>
        <v>0.25088538370855712</v>
      </c>
      <c r="G111" s="31">
        <f t="shared" si="65"/>
        <v>24340488</v>
      </c>
      <c r="H111" s="31">
        <f t="shared" si="66"/>
        <v>4414154</v>
      </c>
      <c r="I111" s="39">
        <f t="shared" si="67"/>
        <v>0.18135026709406976</v>
      </c>
      <c r="J111" s="24">
        <f t="shared" si="68"/>
        <v>25171685</v>
      </c>
      <c r="K111" s="24">
        <f t="shared" si="69"/>
        <v>4462835</v>
      </c>
      <c r="L111" s="22">
        <f t="shared" si="70"/>
        <v>0.17729583855828485</v>
      </c>
      <c r="M111" s="24">
        <f t="shared" si="59"/>
        <v>26174518</v>
      </c>
      <c r="N111" s="24">
        <f t="shared" si="60"/>
        <v>5344738</v>
      </c>
      <c r="O111" s="22">
        <f t="shared" si="61"/>
        <v>0.20419623390963684</v>
      </c>
      <c r="P111" s="24">
        <f t="shared" si="43"/>
        <v>27328618</v>
      </c>
      <c r="Q111" s="24">
        <f t="shared" si="54"/>
        <v>6183963</v>
      </c>
      <c r="R111" s="22">
        <f t="shared" si="44"/>
        <v>0.22628158511345139</v>
      </c>
      <c r="S111" s="24">
        <f t="shared" si="45"/>
        <v>28301936</v>
      </c>
      <c r="T111" s="24">
        <f t="shared" si="46"/>
        <v>6599732</v>
      </c>
      <c r="U111" s="22">
        <f t="shared" si="47"/>
        <v>0.23319012522676894</v>
      </c>
      <c r="V111" s="101">
        <f t="shared" si="48"/>
        <v>28674929</v>
      </c>
      <c r="W111" s="101">
        <f t="shared" si="49"/>
        <v>6794995</v>
      </c>
      <c r="X111" s="22">
        <f t="shared" si="50"/>
        <v>0.23696641062302196</v>
      </c>
      <c r="Y111" s="76">
        <f t="shared" si="51"/>
        <v>29139043</v>
      </c>
      <c r="Z111" s="76">
        <f t="shared" si="52"/>
        <v>6097891</v>
      </c>
      <c r="AA111" s="22">
        <f t="shared" si="53"/>
        <v>0.20926874640323601</v>
      </c>
      <c r="AB111" s="22">
        <f t="shared" si="55"/>
        <v>0.22198062025522303</v>
      </c>
      <c r="AC111" s="32" t="s">
        <v>1480</v>
      </c>
    </row>
    <row r="112" spans="1:29" ht="12.75" customHeight="1" x14ac:dyDescent="0.25">
      <c r="A112" s="25" t="s">
        <v>278</v>
      </c>
      <c r="B112" s="25" t="s">
        <v>279</v>
      </c>
      <c r="C112" s="25" t="s">
        <v>82</v>
      </c>
      <c r="D112" s="31">
        <f t="shared" si="62"/>
        <v>28960339</v>
      </c>
      <c r="E112" s="31">
        <f t="shared" si="63"/>
        <v>1948178</v>
      </c>
      <c r="F112" s="39">
        <f t="shared" si="64"/>
        <v>6.7270552323299801E-2</v>
      </c>
      <c r="G112" s="31">
        <f t="shared" si="65"/>
        <v>24014082</v>
      </c>
      <c r="H112" s="31">
        <f t="shared" si="66"/>
        <v>4727379</v>
      </c>
      <c r="I112" s="39">
        <f t="shared" si="67"/>
        <v>0.19685861820576778</v>
      </c>
      <c r="J112" s="24">
        <f t="shared" si="68"/>
        <v>26031569</v>
      </c>
      <c r="K112" s="24">
        <f t="shared" si="69"/>
        <v>5394705</v>
      </c>
      <c r="L112" s="22">
        <f t="shared" si="70"/>
        <v>0.20723702824059509</v>
      </c>
      <c r="M112" s="24">
        <f t="shared" si="59"/>
        <v>26780837</v>
      </c>
      <c r="N112" s="24">
        <f t="shared" si="60"/>
        <v>6246319</v>
      </c>
      <c r="O112" s="22">
        <f t="shared" si="61"/>
        <v>0.23323837862125071</v>
      </c>
      <c r="P112" s="24">
        <f t="shared" si="43"/>
        <v>26650399</v>
      </c>
      <c r="Q112" s="24">
        <f t="shared" si="54"/>
        <v>8247003</v>
      </c>
      <c r="R112" s="22">
        <f t="shared" si="44"/>
        <v>0.3094513894519928</v>
      </c>
      <c r="S112" s="24">
        <f t="shared" si="45"/>
        <v>29085907</v>
      </c>
      <c r="T112" s="24">
        <f t="shared" si="46"/>
        <v>10404473</v>
      </c>
      <c r="U112" s="22">
        <f t="shared" si="47"/>
        <v>0.35771526739736875</v>
      </c>
      <c r="V112" s="101">
        <f t="shared" si="48"/>
        <v>30217985</v>
      </c>
      <c r="W112" s="101">
        <f t="shared" si="49"/>
        <v>9625786</v>
      </c>
      <c r="X112" s="22">
        <f t="shared" si="50"/>
        <v>0.31854493276106927</v>
      </c>
      <c r="Y112" s="76">
        <f t="shared" si="51"/>
        <v>28651937</v>
      </c>
      <c r="Z112" s="76">
        <f t="shared" si="52"/>
        <v>10286617</v>
      </c>
      <c r="AA112" s="22">
        <f t="shared" si="53"/>
        <v>0.35901995037892198</v>
      </c>
      <c r="AB112" s="22">
        <f t="shared" si="55"/>
        <v>0.31559398372212072</v>
      </c>
      <c r="AC112" s="32" t="s">
        <v>1479</v>
      </c>
    </row>
    <row r="113" spans="1:29" ht="12.75" customHeight="1" x14ac:dyDescent="0.25">
      <c r="A113" s="25" t="s">
        <v>280</v>
      </c>
      <c r="B113" s="25" t="s">
        <v>281</v>
      </c>
      <c r="C113" s="25" t="s">
        <v>76</v>
      </c>
      <c r="D113" s="31">
        <f t="shared" si="62"/>
        <v>23939337</v>
      </c>
      <c r="E113" s="31">
        <f t="shared" si="63"/>
        <v>1889610</v>
      </c>
      <c r="F113" s="39">
        <f t="shared" si="64"/>
        <v>7.8933263690636038E-2</v>
      </c>
      <c r="G113" s="31">
        <f t="shared" si="65"/>
        <v>24917810</v>
      </c>
      <c r="H113" s="31">
        <f t="shared" si="66"/>
        <v>2610823</v>
      </c>
      <c r="I113" s="39">
        <f t="shared" si="67"/>
        <v>0.1047773861346563</v>
      </c>
      <c r="J113" s="24">
        <f t="shared" si="68"/>
        <v>25656949</v>
      </c>
      <c r="K113" s="24">
        <f t="shared" si="69"/>
        <v>3981690</v>
      </c>
      <c r="L113" s="22">
        <f t="shared" si="70"/>
        <v>0.1551895355913129</v>
      </c>
      <c r="M113" s="24">
        <f t="shared" si="59"/>
        <v>25348965</v>
      </c>
      <c r="N113" s="24">
        <f t="shared" si="60"/>
        <v>4679194</v>
      </c>
      <c r="O113" s="22">
        <f t="shared" si="61"/>
        <v>0.18459112630436786</v>
      </c>
      <c r="P113" s="24">
        <f t="shared" si="43"/>
        <v>26198864</v>
      </c>
      <c r="Q113" s="24">
        <f t="shared" si="54"/>
        <v>5388485</v>
      </c>
      <c r="R113" s="22">
        <f t="shared" si="44"/>
        <v>0.20567628428469265</v>
      </c>
      <c r="S113" s="24">
        <f t="shared" si="45"/>
        <v>27563934</v>
      </c>
      <c r="T113" s="24">
        <f t="shared" si="46"/>
        <v>7165343</v>
      </c>
      <c r="U113" s="22">
        <f t="shared" si="47"/>
        <v>0.25995356831140287</v>
      </c>
      <c r="V113" s="101">
        <f t="shared" si="48"/>
        <v>28336569</v>
      </c>
      <c r="W113" s="101">
        <f t="shared" si="49"/>
        <v>6275725</v>
      </c>
      <c r="X113" s="22">
        <f t="shared" si="50"/>
        <v>0.22147088449557883</v>
      </c>
      <c r="Y113" s="76">
        <f t="shared" si="51"/>
        <v>27839212</v>
      </c>
      <c r="Z113" s="76">
        <f t="shared" si="52"/>
        <v>7451142</v>
      </c>
      <c r="AA113" s="22">
        <f t="shared" si="53"/>
        <v>0.26764917052968301</v>
      </c>
      <c r="AB113" s="22">
        <f t="shared" si="55"/>
        <v>0.22786820678514505</v>
      </c>
      <c r="AC113" s="32" t="s">
        <v>1482</v>
      </c>
    </row>
    <row r="114" spans="1:29" ht="12.75" customHeight="1" x14ac:dyDescent="0.25">
      <c r="A114" s="25" t="s">
        <v>282</v>
      </c>
      <c r="B114" s="25" t="s">
        <v>283</v>
      </c>
      <c r="C114" s="25" t="s">
        <v>127</v>
      </c>
      <c r="D114" s="31">
        <f t="shared" si="62"/>
        <v>12456514</v>
      </c>
      <c r="E114" s="31">
        <f t="shared" si="63"/>
        <v>1232252</v>
      </c>
      <c r="F114" s="39">
        <f t="shared" si="64"/>
        <v>9.8924305788922973E-2</v>
      </c>
      <c r="G114" s="31">
        <f t="shared" si="65"/>
        <v>13243321</v>
      </c>
      <c r="H114" s="31">
        <f t="shared" si="66"/>
        <v>1258357</v>
      </c>
      <c r="I114" s="39">
        <f t="shared" si="67"/>
        <v>9.5018235984765456E-2</v>
      </c>
      <c r="J114" s="24">
        <f t="shared" si="68"/>
        <v>12911110</v>
      </c>
      <c r="K114" s="24">
        <f t="shared" si="69"/>
        <v>1943152</v>
      </c>
      <c r="L114" s="22">
        <f t="shared" si="70"/>
        <v>0.15050231932033728</v>
      </c>
      <c r="M114" s="24">
        <f t="shared" si="59"/>
        <v>13085306</v>
      </c>
      <c r="N114" s="24">
        <f t="shared" si="60"/>
        <v>3552664</v>
      </c>
      <c r="O114" s="22">
        <f t="shared" si="61"/>
        <v>0.27150026143828809</v>
      </c>
      <c r="P114" s="24">
        <f t="shared" si="43"/>
        <v>13078578</v>
      </c>
      <c r="Q114" s="24">
        <f t="shared" si="54"/>
        <v>4710250</v>
      </c>
      <c r="R114" s="22">
        <f t="shared" si="44"/>
        <v>0.36015001019223958</v>
      </c>
      <c r="S114" s="24">
        <f t="shared" si="45"/>
        <v>13672006</v>
      </c>
      <c r="T114" s="24">
        <f t="shared" si="46"/>
        <v>6129337</v>
      </c>
      <c r="U114" s="22">
        <f t="shared" si="47"/>
        <v>0.44831292496507097</v>
      </c>
      <c r="V114" s="101">
        <f t="shared" si="48"/>
        <v>13671867</v>
      </c>
      <c r="W114" s="101">
        <f t="shared" si="49"/>
        <v>7671170</v>
      </c>
      <c r="X114" s="22">
        <f t="shared" si="50"/>
        <v>0.56109161974732491</v>
      </c>
      <c r="Y114" s="76">
        <f t="shared" si="51"/>
        <v>15872347</v>
      </c>
      <c r="Z114" s="76">
        <f t="shared" si="52"/>
        <v>7216140</v>
      </c>
      <c r="AA114" s="22">
        <f t="shared" si="53"/>
        <v>0.454635977905473</v>
      </c>
      <c r="AB114" s="22">
        <f t="shared" si="55"/>
        <v>0.41913815884967931</v>
      </c>
      <c r="AC114" s="32" t="s">
        <v>1481</v>
      </c>
    </row>
    <row r="115" spans="1:29" ht="12.75" customHeight="1" x14ac:dyDescent="0.25">
      <c r="A115" s="25" t="s">
        <v>284</v>
      </c>
      <c r="B115" s="25" t="s">
        <v>285</v>
      </c>
      <c r="C115" s="25" t="s">
        <v>233</v>
      </c>
      <c r="D115" s="31">
        <f t="shared" si="62"/>
        <v>37296472</v>
      </c>
      <c r="E115" s="31">
        <f t="shared" si="63"/>
        <v>9434510</v>
      </c>
      <c r="F115" s="39">
        <f t="shared" si="64"/>
        <v>0.25295985100145663</v>
      </c>
      <c r="G115" s="31">
        <f t="shared" si="65"/>
        <v>39125394</v>
      </c>
      <c r="H115" s="31">
        <f t="shared" si="66"/>
        <v>8022101</v>
      </c>
      <c r="I115" s="39">
        <f t="shared" si="67"/>
        <v>0.20503566047155972</v>
      </c>
      <c r="J115" s="24">
        <f t="shared" si="68"/>
        <v>40124485</v>
      </c>
      <c r="K115" s="24">
        <f t="shared" si="69"/>
        <v>7860297</v>
      </c>
      <c r="L115" s="22">
        <f t="shared" si="70"/>
        <v>0.19589776666292416</v>
      </c>
      <c r="M115" s="24">
        <f t="shared" si="59"/>
        <v>40146100</v>
      </c>
      <c r="N115" s="24">
        <f t="shared" si="60"/>
        <v>9338476</v>
      </c>
      <c r="O115" s="22">
        <f t="shared" si="61"/>
        <v>0.23261228363402672</v>
      </c>
      <c r="P115" s="24">
        <f t="shared" si="43"/>
        <v>42049773</v>
      </c>
      <c r="Q115" s="24">
        <f t="shared" si="54"/>
        <v>11914711</v>
      </c>
      <c r="R115" s="22">
        <f t="shared" si="44"/>
        <v>0.2833478078466678</v>
      </c>
      <c r="S115" s="24">
        <f t="shared" si="45"/>
        <v>41826182</v>
      </c>
      <c r="T115" s="24">
        <f t="shared" si="46"/>
        <v>16027288</v>
      </c>
      <c r="U115" s="22">
        <f t="shared" si="47"/>
        <v>0.38318792759998987</v>
      </c>
      <c r="V115" s="101">
        <f t="shared" si="48"/>
        <v>43551356</v>
      </c>
      <c r="W115" s="101">
        <f t="shared" si="49"/>
        <v>18502056</v>
      </c>
      <c r="X115" s="22">
        <f t="shared" si="50"/>
        <v>0.42483306375121821</v>
      </c>
      <c r="Y115" s="76">
        <f t="shared" si="51"/>
        <v>44342115</v>
      </c>
      <c r="Z115" s="76">
        <f t="shared" si="52"/>
        <v>19983762</v>
      </c>
      <c r="AA115" s="22">
        <f t="shared" si="53"/>
        <v>0.450672278487393</v>
      </c>
      <c r="AB115" s="22">
        <f t="shared" si="55"/>
        <v>0.3549306722638591</v>
      </c>
      <c r="AC115" s="32" t="s">
        <v>1480</v>
      </c>
    </row>
    <row r="116" spans="1:29" ht="12.75" customHeight="1" x14ac:dyDescent="0.25">
      <c r="A116" s="25" t="s">
        <v>286</v>
      </c>
      <c r="B116" s="25" t="s">
        <v>287</v>
      </c>
      <c r="C116" s="25" t="s">
        <v>288</v>
      </c>
      <c r="D116" s="31">
        <f t="shared" si="62"/>
        <v>14665326</v>
      </c>
      <c r="E116" s="31">
        <f t="shared" si="63"/>
        <v>1332470</v>
      </c>
      <c r="F116" s="39">
        <f t="shared" si="64"/>
        <v>9.0858532568590708E-2</v>
      </c>
      <c r="G116" s="31">
        <f t="shared" si="65"/>
        <v>14207616</v>
      </c>
      <c r="H116" s="31">
        <f t="shared" si="66"/>
        <v>3022243</v>
      </c>
      <c r="I116" s="39">
        <f t="shared" si="67"/>
        <v>0.21271992429975584</v>
      </c>
      <c r="J116" s="24">
        <f t="shared" si="68"/>
        <v>15357958</v>
      </c>
      <c r="K116" s="24">
        <f t="shared" si="69"/>
        <v>4537879</v>
      </c>
      <c r="L116" s="22">
        <f t="shared" si="70"/>
        <v>0.29547411185783945</v>
      </c>
      <c r="M116" s="24">
        <f t="shared" si="59"/>
        <v>15374256</v>
      </c>
      <c r="N116" s="24">
        <f t="shared" si="60"/>
        <v>6315109</v>
      </c>
      <c r="O116" s="22">
        <f t="shared" si="61"/>
        <v>0.41075867346036127</v>
      </c>
      <c r="P116" s="24">
        <f t="shared" si="43"/>
        <v>15785592</v>
      </c>
      <c r="Q116" s="24">
        <f t="shared" si="54"/>
        <v>7353637</v>
      </c>
      <c r="R116" s="22">
        <f t="shared" si="44"/>
        <v>0.46584486663534697</v>
      </c>
      <c r="S116" s="24">
        <f t="shared" si="45"/>
        <v>16304932</v>
      </c>
      <c r="T116" s="24">
        <f t="shared" si="46"/>
        <v>8328021</v>
      </c>
      <c r="U116" s="22">
        <f t="shared" si="47"/>
        <v>0.51076698755934702</v>
      </c>
      <c r="V116" s="101">
        <f t="shared" si="48"/>
        <v>16915419</v>
      </c>
      <c r="W116" s="101">
        <f t="shared" si="49"/>
        <v>9050084</v>
      </c>
      <c r="X116" s="22">
        <f t="shared" si="50"/>
        <v>0.53501979466189986</v>
      </c>
      <c r="Y116" s="76">
        <f t="shared" si="51"/>
        <v>17511840</v>
      </c>
      <c r="Z116" s="76">
        <f t="shared" si="52"/>
        <v>9217772</v>
      </c>
      <c r="AA116" s="22">
        <f t="shared" si="53"/>
        <v>0.526373699165822</v>
      </c>
      <c r="AB116" s="22">
        <f t="shared" si="55"/>
        <v>0.48975280429655543</v>
      </c>
      <c r="AC116" s="32" t="s">
        <v>1480</v>
      </c>
    </row>
    <row r="117" spans="1:29" ht="12.75" customHeight="1" x14ac:dyDescent="0.25">
      <c r="A117" s="25" t="s">
        <v>289</v>
      </c>
      <c r="B117" s="25" t="s">
        <v>290</v>
      </c>
      <c r="C117" s="25" t="s">
        <v>291</v>
      </c>
      <c r="D117" s="31">
        <f t="shared" si="62"/>
        <v>29050569</v>
      </c>
      <c r="E117" s="31">
        <f t="shared" si="63"/>
        <v>2322431</v>
      </c>
      <c r="F117" s="39">
        <f t="shared" si="64"/>
        <v>7.9944423808015599E-2</v>
      </c>
      <c r="G117" s="31">
        <f t="shared" si="65"/>
        <v>30676594</v>
      </c>
      <c r="H117" s="31">
        <f t="shared" si="66"/>
        <v>2404705</v>
      </c>
      <c r="I117" s="39">
        <f t="shared" si="67"/>
        <v>7.8388917622341001E-2</v>
      </c>
      <c r="J117" s="24">
        <f t="shared" si="68"/>
        <v>32444781</v>
      </c>
      <c r="K117" s="24">
        <f t="shared" si="69"/>
        <v>3193238</v>
      </c>
      <c r="L117" s="22">
        <f t="shared" si="70"/>
        <v>9.8420698231866624E-2</v>
      </c>
      <c r="M117" s="24">
        <f t="shared" si="59"/>
        <v>33623384</v>
      </c>
      <c r="N117" s="24">
        <f t="shared" si="60"/>
        <v>4271978</v>
      </c>
      <c r="O117" s="22">
        <f t="shared" si="61"/>
        <v>0.12705377900094766</v>
      </c>
      <c r="P117" s="24">
        <f t="shared" si="43"/>
        <v>35060432</v>
      </c>
      <c r="Q117" s="24">
        <f t="shared" si="54"/>
        <v>5456636</v>
      </c>
      <c r="R117" s="22">
        <f t="shared" si="44"/>
        <v>0.15563516159755247</v>
      </c>
      <c r="S117" s="24">
        <f t="shared" si="45"/>
        <v>37011938</v>
      </c>
      <c r="T117" s="24">
        <f t="shared" si="46"/>
        <v>5843081</v>
      </c>
      <c r="U117" s="22">
        <f t="shared" si="47"/>
        <v>0.15787017151060828</v>
      </c>
      <c r="V117" s="101">
        <f t="shared" si="48"/>
        <v>38145657</v>
      </c>
      <c r="W117" s="101">
        <f t="shared" si="49"/>
        <v>6048212</v>
      </c>
      <c r="X117" s="22">
        <f t="shared" si="50"/>
        <v>0.15855571710299812</v>
      </c>
      <c r="Y117" s="76">
        <f t="shared" si="51"/>
        <v>37174814</v>
      </c>
      <c r="Z117" s="76">
        <f t="shared" si="52"/>
        <v>6981981</v>
      </c>
      <c r="AA117" s="22">
        <f t="shared" si="53"/>
        <v>0.18781482000152</v>
      </c>
      <c r="AB117" s="22">
        <f t="shared" si="55"/>
        <v>0.15738592984272531</v>
      </c>
      <c r="AC117" s="32" t="s">
        <v>1479</v>
      </c>
    </row>
    <row r="118" spans="1:29" ht="12.75" customHeight="1" x14ac:dyDescent="0.25">
      <c r="A118" s="25" t="s">
        <v>292</v>
      </c>
      <c r="B118" s="25" t="s">
        <v>293</v>
      </c>
      <c r="C118" s="25" t="s">
        <v>25</v>
      </c>
      <c r="D118" s="31">
        <f t="shared" si="62"/>
        <v>135220920</v>
      </c>
      <c r="E118" s="31">
        <f t="shared" si="63"/>
        <v>15735612</v>
      </c>
      <c r="F118" s="39">
        <f t="shared" si="64"/>
        <v>0.11636965641115295</v>
      </c>
      <c r="G118" s="31">
        <f t="shared" si="65"/>
        <v>141559345</v>
      </c>
      <c r="H118" s="31">
        <f t="shared" si="66"/>
        <v>12411093</v>
      </c>
      <c r="I118" s="39">
        <f t="shared" si="67"/>
        <v>8.7674134123748595E-2</v>
      </c>
      <c r="J118" s="24">
        <f t="shared" si="68"/>
        <v>150194823</v>
      </c>
      <c r="K118" s="24">
        <f t="shared" si="69"/>
        <v>6021234</v>
      </c>
      <c r="L118" s="22">
        <f t="shared" si="70"/>
        <v>4.0089490967341795E-2</v>
      </c>
      <c r="M118" s="24">
        <f t="shared" si="59"/>
        <v>152471687</v>
      </c>
      <c r="N118" s="24">
        <f t="shared" si="60"/>
        <v>1324061</v>
      </c>
      <c r="O118" s="22">
        <f t="shared" si="61"/>
        <v>8.6839794722019439E-3</v>
      </c>
      <c r="P118" s="24">
        <f t="shared" si="43"/>
        <v>145911918</v>
      </c>
      <c r="Q118" s="24">
        <f t="shared" si="54"/>
        <v>1144977</v>
      </c>
      <c r="R118" s="22">
        <f t="shared" si="44"/>
        <v>7.8470423505775586E-3</v>
      </c>
      <c r="S118" s="24">
        <f t="shared" si="45"/>
        <v>142173766</v>
      </c>
      <c r="T118" s="24">
        <f t="shared" si="46"/>
        <v>5720287</v>
      </c>
      <c r="U118" s="22">
        <f t="shared" si="47"/>
        <v>4.023447616911266E-2</v>
      </c>
      <c r="V118" s="101">
        <f t="shared" si="48"/>
        <v>140438842</v>
      </c>
      <c r="W118" s="101">
        <f t="shared" si="49"/>
        <v>14982344</v>
      </c>
      <c r="X118" s="22">
        <f t="shared" si="50"/>
        <v>0.10668233792471744</v>
      </c>
      <c r="Y118" s="76">
        <f t="shared" si="51"/>
        <v>146729243</v>
      </c>
      <c r="Z118" s="76">
        <f t="shared" si="52"/>
        <v>24049071</v>
      </c>
      <c r="AA118" s="22">
        <f t="shared" si="53"/>
        <v>0.163901009153302</v>
      </c>
      <c r="AB118" s="22">
        <f t="shared" si="55"/>
        <v>6.5469769013982312E-2</v>
      </c>
      <c r="AC118" s="32" t="s">
        <v>1479</v>
      </c>
    </row>
    <row r="119" spans="1:29" ht="12.75" customHeight="1" x14ac:dyDescent="0.25">
      <c r="A119" s="25" t="s">
        <v>294</v>
      </c>
      <c r="B119" s="25" t="s">
        <v>295</v>
      </c>
      <c r="C119" s="25" t="s">
        <v>296</v>
      </c>
      <c r="D119" s="31">
        <f t="shared" si="62"/>
        <v>28695833</v>
      </c>
      <c r="E119" s="31">
        <f t="shared" si="63"/>
        <v>7955771</v>
      </c>
      <c r="F119" s="39">
        <f t="shared" si="64"/>
        <v>0.27724481808909329</v>
      </c>
      <c r="G119" s="31">
        <f t="shared" si="65"/>
        <v>30153504</v>
      </c>
      <c r="H119" s="31">
        <f t="shared" si="66"/>
        <v>9718342</v>
      </c>
      <c r="I119" s="39">
        <f t="shared" si="67"/>
        <v>0.3222956111502</v>
      </c>
      <c r="J119" s="24">
        <f t="shared" si="68"/>
        <v>32174948</v>
      </c>
      <c r="K119" s="24">
        <f t="shared" si="69"/>
        <v>11757491</v>
      </c>
      <c r="L119" s="22">
        <f t="shared" si="70"/>
        <v>0.36542377628706657</v>
      </c>
      <c r="M119" s="24">
        <f t="shared" si="59"/>
        <v>32174948</v>
      </c>
      <c r="N119" s="24">
        <f t="shared" si="60"/>
        <v>11757491</v>
      </c>
      <c r="O119" s="22">
        <f t="shared" si="61"/>
        <v>0.36542377628706657</v>
      </c>
      <c r="P119" s="24">
        <f t="shared" si="43"/>
        <v>36734773</v>
      </c>
      <c r="Q119" s="24">
        <f t="shared" si="54"/>
        <v>15633303</v>
      </c>
      <c r="R119" s="22">
        <f t="shared" si="44"/>
        <v>0.42557233169781666</v>
      </c>
      <c r="S119" s="24">
        <f t="shared" si="45"/>
        <v>38358830</v>
      </c>
      <c r="T119" s="24">
        <f t="shared" si="46"/>
        <v>15986097</v>
      </c>
      <c r="U119" s="22">
        <f t="shared" si="47"/>
        <v>0.41675142333590465</v>
      </c>
      <c r="V119" s="101">
        <f t="shared" si="48"/>
        <v>38931293</v>
      </c>
      <c r="W119" s="101">
        <f t="shared" si="49"/>
        <v>16542459</v>
      </c>
      <c r="X119" s="22">
        <f t="shared" si="50"/>
        <v>0.42491419434746236</v>
      </c>
      <c r="Y119" s="76">
        <f t="shared" si="51"/>
        <v>38353760</v>
      </c>
      <c r="Z119" s="76">
        <f t="shared" si="52"/>
        <v>17184771</v>
      </c>
      <c r="AA119" s="22">
        <f t="shared" si="53"/>
        <v>0.44805961657996501</v>
      </c>
      <c r="AB119" s="22">
        <f t="shared" si="55"/>
        <v>0.41614426844964303</v>
      </c>
      <c r="AC119" s="32" t="s">
        <v>1480</v>
      </c>
    </row>
    <row r="120" spans="1:29" ht="12.75" customHeight="1" x14ac:dyDescent="0.25">
      <c r="A120" s="25" t="s">
        <v>297</v>
      </c>
      <c r="B120" s="25" t="s">
        <v>298</v>
      </c>
      <c r="C120" s="25" t="s">
        <v>299</v>
      </c>
      <c r="D120" s="31">
        <f t="shared" si="62"/>
        <v>18549026</v>
      </c>
      <c r="E120" s="31">
        <f t="shared" si="63"/>
        <v>11933147</v>
      </c>
      <c r="F120" s="39">
        <f t="shared" si="64"/>
        <v>0.64333011339786794</v>
      </c>
      <c r="G120" s="31">
        <f t="shared" si="65"/>
        <v>18953121</v>
      </c>
      <c r="H120" s="31">
        <f t="shared" si="66"/>
        <v>13008970</v>
      </c>
      <c r="I120" s="39">
        <f t="shared" si="67"/>
        <v>0.68637613826240018</v>
      </c>
      <c r="J120" s="24">
        <f t="shared" si="68"/>
        <v>23734037</v>
      </c>
      <c r="K120" s="24">
        <f t="shared" si="69"/>
        <v>9558013</v>
      </c>
      <c r="L120" s="22">
        <f t="shared" si="70"/>
        <v>0.4027133268562782</v>
      </c>
      <c r="M120" s="24">
        <f t="shared" si="59"/>
        <v>19763595</v>
      </c>
      <c r="N120" s="24">
        <f t="shared" si="60"/>
        <v>9991727</v>
      </c>
      <c r="O120" s="22">
        <f t="shared" si="61"/>
        <v>0.50556222185285626</v>
      </c>
      <c r="P120" s="24">
        <f t="shared" si="43"/>
        <v>20548894</v>
      </c>
      <c r="Q120" s="24">
        <f t="shared" si="54"/>
        <v>9997835</v>
      </c>
      <c r="R120" s="22">
        <f t="shared" si="44"/>
        <v>0.48653883756468841</v>
      </c>
      <c r="S120" s="24">
        <f t="shared" si="45"/>
        <v>20802002</v>
      </c>
      <c r="T120" s="24">
        <f t="shared" si="46"/>
        <v>9998025</v>
      </c>
      <c r="U120" s="22">
        <f t="shared" si="47"/>
        <v>0.48062801839938291</v>
      </c>
      <c r="V120" s="101">
        <f t="shared" si="48"/>
        <v>20909949</v>
      </c>
      <c r="W120" s="101">
        <f t="shared" si="49"/>
        <v>9684000</v>
      </c>
      <c r="X120" s="22">
        <f t="shared" si="50"/>
        <v>0.46312881968291747</v>
      </c>
      <c r="Y120" s="76">
        <f t="shared" si="51"/>
        <v>21091666</v>
      </c>
      <c r="Z120" s="76">
        <f t="shared" si="52"/>
        <v>9486598</v>
      </c>
      <c r="AA120" s="22">
        <f t="shared" si="53"/>
        <v>0.44977945317359003</v>
      </c>
      <c r="AB120" s="22">
        <f t="shared" si="55"/>
        <v>0.47712747013468704</v>
      </c>
      <c r="AC120" s="32" t="s">
        <v>1480</v>
      </c>
    </row>
    <row r="121" spans="1:29" ht="12.75" customHeight="1" x14ac:dyDescent="0.25">
      <c r="A121" s="25" t="s">
        <v>300</v>
      </c>
      <c r="B121" s="25" t="s">
        <v>301</v>
      </c>
      <c r="C121" s="25" t="s">
        <v>256</v>
      </c>
      <c r="D121" s="31">
        <f t="shared" si="62"/>
        <v>25445271</v>
      </c>
      <c r="E121" s="31">
        <f t="shared" si="63"/>
        <v>438980</v>
      </c>
      <c r="F121" s="39">
        <f t="shared" si="64"/>
        <v>1.7251928658963783E-2</v>
      </c>
      <c r="G121" s="31">
        <f t="shared" si="65"/>
        <v>25487906</v>
      </c>
      <c r="H121" s="31">
        <f t="shared" si="66"/>
        <v>426604</v>
      </c>
      <c r="I121" s="39">
        <f t="shared" si="67"/>
        <v>1.6737506800284026E-2</v>
      </c>
      <c r="J121" s="24">
        <f t="shared" si="68"/>
        <v>26730026</v>
      </c>
      <c r="K121" s="24">
        <f t="shared" si="69"/>
        <v>837836</v>
      </c>
      <c r="L121" s="22">
        <f t="shared" si="70"/>
        <v>3.1344376544938636E-2</v>
      </c>
      <c r="M121" s="24">
        <f t="shared" si="59"/>
        <v>27109071</v>
      </c>
      <c r="N121" s="24">
        <f t="shared" si="60"/>
        <v>1081805</v>
      </c>
      <c r="O121" s="22">
        <f t="shared" si="61"/>
        <v>3.9905646342510225E-2</v>
      </c>
      <c r="P121" s="24">
        <f t="shared" si="43"/>
        <v>28185950</v>
      </c>
      <c r="Q121" s="24">
        <f t="shared" si="54"/>
        <v>926683</v>
      </c>
      <c r="R121" s="22">
        <f t="shared" si="44"/>
        <v>3.2877479737244975E-2</v>
      </c>
      <c r="S121" s="24">
        <f t="shared" si="45"/>
        <v>28155096</v>
      </c>
      <c r="T121" s="24">
        <f t="shared" si="46"/>
        <v>1286899</v>
      </c>
      <c r="U121" s="22">
        <f t="shared" si="47"/>
        <v>4.570749820920518E-2</v>
      </c>
      <c r="V121" s="101">
        <f t="shared" si="48"/>
        <v>28858549</v>
      </c>
      <c r="W121" s="101">
        <f t="shared" si="49"/>
        <v>607930</v>
      </c>
      <c r="X121" s="22">
        <f t="shared" si="50"/>
        <v>2.1065854696991175E-2</v>
      </c>
      <c r="Y121" s="76">
        <f t="shared" si="51"/>
        <v>27933859</v>
      </c>
      <c r="Z121" s="76">
        <f t="shared" si="52"/>
        <v>200190</v>
      </c>
      <c r="AA121" s="22">
        <f t="shared" si="53"/>
        <v>7.1665715789572797E-3</v>
      </c>
      <c r="AB121" s="22">
        <f t="shared" si="55"/>
        <v>2.9344610112981766E-2</v>
      </c>
      <c r="AC121" s="32" t="s">
        <v>1480</v>
      </c>
    </row>
    <row r="122" spans="1:29" ht="12.75" customHeight="1" x14ac:dyDescent="0.25">
      <c r="A122" s="25" t="s">
        <v>302</v>
      </c>
      <c r="B122" s="25" t="s">
        <v>303</v>
      </c>
      <c r="C122" s="25" t="s">
        <v>82</v>
      </c>
      <c r="D122" s="31">
        <f t="shared" si="62"/>
        <v>71536939</v>
      </c>
      <c r="E122" s="31">
        <f t="shared" si="63"/>
        <v>7395121</v>
      </c>
      <c r="F122" s="39">
        <f t="shared" si="64"/>
        <v>0.10337485924579468</v>
      </c>
      <c r="G122" s="31">
        <f t="shared" si="65"/>
        <v>67611188</v>
      </c>
      <c r="H122" s="31">
        <f t="shared" si="66"/>
        <v>16563895</v>
      </c>
      <c r="I122" s="39">
        <f t="shared" si="67"/>
        <v>0.244987486390566</v>
      </c>
      <c r="J122" s="24">
        <f t="shared" si="68"/>
        <v>70915181</v>
      </c>
      <c r="K122" s="24">
        <f t="shared" si="69"/>
        <v>25304310</v>
      </c>
      <c r="L122" s="22">
        <f t="shared" si="70"/>
        <v>0.35682500761014768</v>
      </c>
      <c r="M122" s="24">
        <f t="shared" si="59"/>
        <v>70211525</v>
      </c>
      <c r="N122" s="24">
        <f t="shared" si="60"/>
        <v>33371340</v>
      </c>
      <c r="O122" s="22">
        <f t="shared" si="61"/>
        <v>0.47529718233580598</v>
      </c>
      <c r="P122" s="24">
        <f t="shared" si="43"/>
        <v>72075417</v>
      </c>
      <c r="Q122" s="24">
        <f t="shared" si="54"/>
        <v>40213321</v>
      </c>
      <c r="R122" s="22">
        <f t="shared" si="44"/>
        <v>0.55793393467289965</v>
      </c>
      <c r="S122" s="24">
        <f t="shared" si="45"/>
        <v>77753200</v>
      </c>
      <c r="T122" s="24">
        <f t="shared" si="46"/>
        <v>44224562</v>
      </c>
      <c r="U122" s="22">
        <f t="shared" si="47"/>
        <v>0.56878124630240301</v>
      </c>
      <c r="V122" s="101">
        <f t="shared" si="48"/>
        <v>82557479</v>
      </c>
      <c r="W122" s="101">
        <f t="shared" si="49"/>
        <v>39231154</v>
      </c>
      <c r="X122" s="22">
        <f t="shared" si="50"/>
        <v>0.47519806170437934</v>
      </c>
      <c r="Y122" s="76">
        <f t="shared" si="51"/>
        <v>81439187</v>
      </c>
      <c r="Z122" s="76">
        <f t="shared" si="52"/>
        <v>38218576</v>
      </c>
      <c r="AA122" s="22">
        <f t="shared" si="53"/>
        <v>0.469289753592457</v>
      </c>
      <c r="AB122" s="22">
        <f t="shared" si="55"/>
        <v>0.509300035721589</v>
      </c>
      <c r="AC122" s="32" t="s">
        <v>1481</v>
      </c>
    </row>
    <row r="123" spans="1:29" ht="12.75" customHeight="1" x14ac:dyDescent="0.25">
      <c r="A123" s="25" t="s">
        <v>304</v>
      </c>
      <c r="B123" s="25" t="s">
        <v>305</v>
      </c>
      <c r="C123" s="25" t="s">
        <v>186</v>
      </c>
      <c r="D123" s="31">
        <f t="shared" si="62"/>
        <v>27076767</v>
      </c>
      <c r="E123" s="31">
        <f t="shared" si="63"/>
        <v>1049351</v>
      </c>
      <c r="F123" s="39">
        <f t="shared" si="64"/>
        <v>3.8754663730717925E-2</v>
      </c>
      <c r="G123" s="31">
        <f t="shared" si="65"/>
        <v>27452482</v>
      </c>
      <c r="H123" s="31">
        <f t="shared" si="66"/>
        <v>561957</v>
      </c>
      <c r="I123" s="39">
        <f t="shared" si="67"/>
        <v>2.0470170966690734E-2</v>
      </c>
      <c r="J123" s="24">
        <f t="shared" si="68"/>
        <v>28368572</v>
      </c>
      <c r="K123" s="24">
        <f t="shared" si="69"/>
        <v>1308034</v>
      </c>
      <c r="L123" s="22">
        <f t="shared" si="70"/>
        <v>4.6108559852783566E-2</v>
      </c>
      <c r="M123" s="24">
        <f t="shared" si="59"/>
        <v>27955741</v>
      </c>
      <c r="N123" s="24">
        <f t="shared" si="60"/>
        <v>2743083</v>
      </c>
      <c r="O123" s="22">
        <f t="shared" si="61"/>
        <v>9.8122349895858607E-2</v>
      </c>
      <c r="P123" s="24">
        <f t="shared" si="43"/>
        <v>28515677</v>
      </c>
      <c r="Q123" s="24">
        <f t="shared" si="54"/>
        <v>4572245</v>
      </c>
      <c r="R123" s="22">
        <f t="shared" si="44"/>
        <v>0.16034145007323516</v>
      </c>
      <c r="S123" s="24">
        <f t="shared" si="45"/>
        <v>30119279</v>
      </c>
      <c r="T123" s="24">
        <f t="shared" si="46"/>
        <v>4247465</v>
      </c>
      <c r="U123" s="22">
        <f t="shared" si="47"/>
        <v>0.14102147000265178</v>
      </c>
      <c r="V123" s="101">
        <f t="shared" si="48"/>
        <v>30815622</v>
      </c>
      <c r="W123" s="101">
        <f t="shared" si="49"/>
        <v>4416244</v>
      </c>
      <c r="X123" s="22">
        <f t="shared" si="50"/>
        <v>0.14331185656418033</v>
      </c>
      <c r="Y123" s="76">
        <f t="shared" si="51"/>
        <v>30088689</v>
      </c>
      <c r="Z123" s="76">
        <f t="shared" si="52"/>
        <v>3545584</v>
      </c>
      <c r="AA123" s="22">
        <f t="shared" si="53"/>
        <v>0.117837769535256</v>
      </c>
      <c r="AB123" s="22">
        <f t="shared" si="55"/>
        <v>0.13212697921423638</v>
      </c>
      <c r="AC123" s="32" t="s">
        <v>1480</v>
      </c>
    </row>
    <row r="124" spans="1:29" ht="12.75" customHeight="1" x14ac:dyDescent="0.25">
      <c r="A124" s="25" t="s">
        <v>306</v>
      </c>
      <c r="B124" s="25" t="s">
        <v>307</v>
      </c>
      <c r="C124" s="25" t="s">
        <v>82</v>
      </c>
      <c r="D124" s="31">
        <f t="shared" si="62"/>
        <v>14870322</v>
      </c>
      <c r="E124" s="31">
        <f t="shared" si="63"/>
        <v>2678048</v>
      </c>
      <c r="F124" s="39">
        <f t="shared" si="64"/>
        <v>0.18009347746471124</v>
      </c>
      <c r="G124" s="31">
        <f t="shared" si="65"/>
        <v>15274249</v>
      </c>
      <c r="H124" s="31">
        <f t="shared" si="66"/>
        <v>2675442</v>
      </c>
      <c r="I124" s="39">
        <f t="shared" si="67"/>
        <v>0.17516029757011295</v>
      </c>
      <c r="J124" s="24">
        <f t="shared" si="68"/>
        <v>15193235</v>
      </c>
      <c r="K124" s="24">
        <f t="shared" si="69"/>
        <v>3608895</v>
      </c>
      <c r="L124" s="22">
        <f t="shared" si="70"/>
        <v>0.23753302045285288</v>
      </c>
      <c r="M124" s="24">
        <f t="shared" si="59"/>
        <v>15910469</v>
      </c>
      <c r="N124" s="24">
        <f t="shared" si="60"/>
        <v>4205716</v>
      </c>
      <c r="O124" s="22">
        <f t="shared" si="61"/>
        <v>0.26433639385488888</v>
      </c>
      <c r="P124" s="24">
        <f t="shared" si="43"/>
        <v>16631070</v>
      </c>
      <c r="Q124" s="24">
        <f t="shared" si="54"/>
        <v>4205513</v>
      </c>
      <c r="R124" s="22">
        <f t="shared" si="44"/>
        <v>0.25287086158617578</v>
      </c>
      <c r="S124" s="24">
        <f t="shared" si="45"/>
        <v>16770767</v>
      </c>
      <c r="T124" s="24">
        <f t="shared" si="46"/>
        <v>4437621</v>
      </c>
      <c r="U124" s="22">
        <f t="shared" si="47"/>
        <v>0.26460453478365065</v>
      </c>
      <c r="V124" s="101">
        <f t="shared" si="48"/>
        <v>17515677</v>
      </c>
      <c r="W124" s="101">
        <f t="shared" si="49"/>
        <v>4150659</v>
      </c>
      <c r="X124" s="22">
        <f t="shared" si="50"/>
        <v>0.23696823137352899</v>
      </c>
      <c r="Y124" s="76">
        <f t="shared" si="51"/>
        <v>17179974</v>
      </c>
      <c r="Z124" s="76">
        <f t="shared" si="52"/>
        <v>3544151</v>
      </c>
      <c r="AA124" s="22">
        <f t="shared" si="53"/>
        <v>0.20629548100596701</v>
      </c>
      <c r="AB124" s="22">
        <f t="shared" si="55"/>
        <v>0.24501510052084224</v>
      </c>
      <c r="AC124" s="32" t="s">
        <v>1479</v>
      </c>
    </row>
    <row r="125" spans="1:29" ht="12.75" customHeight="1" x14ac:dyDescent="0.25">
      <c r="A125" s="25" t="s">
        <v>308</v>
      </c>
      <c r="B125" s="25" t="s">
        <v>309</v>
      </c>
      <c r="C125" s="25" t="s">
        <v>25</v>
      </c>
      <c r="D125" s="31">
        <f t="shared" si="62"/>
        <v>32732876</v>
      </c>
      <c r="E125" s="31">
        <f t="shared" si="63"/>
        <v>3495857</v>
      </c>
      <c r="F125" s="39">
        <f t="shared" si="64"/>
        <v>0.10679956750515904</v>
      </c>
      <c r="G125" s="31">
        <f t="shared" si="65"/>
        <v>34123179</v>
      </c>
      <c r="H125" s="31">
        <f t="shared" si="66"/>
        <v>5219972</v>
      </c>
      <c r="I125" s="39">
        <f t="shared" si="67"/>
        <v>0.1529743755703418</v>
      </c>
      <c r="J125" s="24">
        <f t="shared" si="68"/>
        <v>34426674</v>
      </c>
      <c r="K125" s="24">
        <f t="shared" si="69"/>
        <v>6183548</v>
      </c>
      <c r="L125" s="22">
        <f t="shared" si="70"/>
        <v>0.1796150275800677</v>
      </c>
      <c r="M125" s="24">
        <f t="shared" si="59"/>
        <v>35544994</v>
      </c>
      <c r="N125" s="24">
        <f t="shared" si="60"/>
        <v>6367750</v>
      </c>
      <c r="O125" s="22">
        <f t="shared" si="61"/>
        <v>0.17914618300399771</v>
      </c>
      <c r="P125" s="24">
        <f t="shared" si="43"/>
        <v>36538147</v>
      </c>
      <c r="Q125" s="24">
        <f t="shared" si="54"/>
        <v>6729127</v>
      </c>
      <c r="R125" s="22">
        <f t="shared" si="44"/>
        <v>0.18416716644114436</v>
      </c>
      <c r="S125" s="24">
        <f t="shared" si="45"/>
        <v>38506752</v>
      </c>
      <c r="T125" s="24">
        <f t="shared" si="46"/>
        <v>8935128</v>
      </c>
      <c r="U125" s="22">
        <f t="shared" si="47"/>
        <v>0.23204055226470413</v>
      </c>
      <c r="V125" s="101">
        <f t="shared" si="48"/>
        <v>40477303</v>
      </c>
      <c r="W125" s="101">
        <f t="shared" si="49"/>
        <v>8835776</v>
      </c>
      <c r="X125" s="22">
        <f t="shared" si="50"/>
        <v>0.21828964246950938</v>
      </c>
      <c r="Y125" s="76">
        <f t="shared" si="51"/>
        <v>41626359</v>
      </c>
      <c r="Z125" s="76">
        <f t="shared" si="52"/>
        <v>9192146</v>
      </c>
      <c r="AA125" s="22">
        <f t="shared" si="53"/>
        <v>0.220825126694362</v>
      </c>
      <c r="AB125" s="22">
        <f t="shared" si="55"/>
        <v>0.20689373417474349</v>
      </c>
      <c r="AC125" s="32" t="s">
        <v>1482</v>
      </c>
    </row>
    <row r="126" spans="1:29" ht="12.75" customHeight="1" x14ac:dyDescent="0.25">
      <c r="A126" s="25" t="s">
        <v>310</v>
      </c>
      <c r="B126" s="25" t="s">
        <v>311</v>
      </c>
      <c r="C126" s="25" t="s">
        <v>82</v>
      </c>
      <c r="D126" s="31">
        <f t="shared" si="62"/>
        <v>12029994</v>
      </c>
      <c r="E126" s="31">
        <f t="shared" si="63"/>
        <v>5834911</v>
      </c>
      <c r="F126" s="39">
        <f t="shared" si="64"/>
        <v>0.48503025022290119</v>
      </c>
      <c r="G126" s="31">
        <f t="shared" si="65"/>
        <v>12498071</v>
      </c>
      <c r="H126" s="31">
        <f t="shared" si="66"/>
        <v>6011797</v>
      </c>
      <c r="I126" s="39">
        <f t="shared" si="67"/>
        <v>0.48101799069632428</v>
      </c>
      <c r="J126" s="24">
        <f t="shared" si="68"/>
        <v>12164329</v>
      </c>
      <c r="K126" s="24">
        <f t="shared" si="69"/>
        <v>7845448</v>
      </c>
      <c r="L126" s="22">
        <f t="shared" si="70"/>
        <v>0.64495526222613675</v>
      </c>
      <c r="M126" s="24">
        <f t="shared" si="59"/>
        <v>12426009</v>
      </c>
      <c r="N126" s="24">
        <f t="shared" si="60"/>
        <v>10459863</v>
      </c>
      <c r="O126" s="22">
        <f t="shared" si="61"/>
        <v>0.84177172252168819</v>
      </c>
      <c r="P126" s="24">
        <f t="shared" si="43"/>
        <v>12680545</v>
      </c>
      <c r="Q126" s="24">
        <f t="shared" si="54"/>
        <v>12937307</v>
      </c>
      <c r="R126" s="22">
        <f t="shared" si="44"/>
        <v>1.0202484987829781</v>
      </c>
      <c r="S126" s="24">
        <f t="shared" si="45"/>
        <v>12947167</v>
      </c>
      <c r="T126" s="24">
        <f t="shared" si="46"/>
        <v>15321221</v>
      </c>
      <c r="U126" s="22">
        <f t="shared" si="47"/>
        <v>1.183364746897912</v>
      </c>
      <c r="V126" s="101">
        <f t="shared" si="48"/>
        <v>13963217</v>
      </c>
      <c r="W126" s="101">
        <f t="shared" si="49"/>
        <v>16523188</v>
      </c>
      <c r="X126" s="22">
        <f t="shared" si="50"/>
        <v>1.1833367625812876</v>
      </c>
      <c r="Y126" s="76">
        <f t="shared" si="51"/>
        <v>13340674</v>
      </c>
      <c r="Z126" s="76">
        <f t="shared" si="52"/>
        <v>17938277</v>
      </c>
      <c r="AA126" s="22">
        <f t="shared" si="53"/>
        <v>1.34463048868445</v>
      </c>
      <c r="AB126" s="22">
        <f t="shared" si="55"/>
        <v>1.114670443893663</v>
      </c>
      <c r="AC126" s="32" t="s">
        <v>1479</v>
      </c>
    </row>
    <row r="127" spans="1:29" ht="12.75" customHeight="1" x14ac:dyDescent="0.25">
      <c r="A127" s="25" t="s">
        <v>312</v>
      </c>
      <c r="B127" s="25" t="s">
        <v>313</v>
      </c>
      <c r="C127" s="25" t="s">
        <v>314</v>
      </c>
      <c r="D127" s="31">
        <f t="shared" si="62"/>
        <v>19852052</v>
      </c>
      <c r="E127" s="31">
        <f t="shared" si="63"/>
        <v>2083913</v>
      </c>
      <c r="F127" s="39">
        <f t="shared" si="64"/>
        <v>0.10497217113878203</v>
      </c>
      <c r="G127" s="31">
        <f t="shared" si="65"/>
        <v>18744616</v>
      </c>
      <c r="H127" s="31">
        <f t="shared" si="66"/>
        <v>2741955</v>
      </c>
      <c r="I127" s="39">
        <f t="shared" si="67"/>
        <v>0.14627960370060394</v>
      </c>
      <c r="J127" s="24">
        <f t="shared" si="68"/>
        <v>19203948</v>
      </c>
      <c r="K127" s="24">
        <f t="shared" si="69"/>
        <v>3960799</v>
      </c>
      <c r="L127" s="22">
        <f t="shared" si="70"/>
        <v>0.20624920459063939</v>
      </c>
      <c r="M127" s="24">
        <f t="shared" si="59"/>
        <v>19686512</v>
      </c>
      <c r="N127" s="24">
        <f t="shared" si="60"/>
        <v>4887869</v>
      </c>
      <c r="O127" s="22">
        <f t="shared" si="61"/>
        <v>0.24828517108566514</v>
      </c>
      <c r="P127" s="24">
        <f t="shared" si="43"/>
        <v>21300760</v>
      </c>
      <c r="Q127" s="24">
        <f t="shared" si="54"/>
        <v>4026668</v>
      </c>
      <c r="R127" s="22">
        <f t="shared" si="44"/>
        <v>0.18903870096653827</v>
      </c>
      <c r="S127" s="24">
        <f t="shared" si="45"/>
        <v>21753355</v>
      </c>
      <c r="T127" s="24">
        <f t="shared" si="46"/>
        <v>3142322</v>
      </c>
      <c r="U127" s="22">
        <f t="shared" si="47"/>
        <v>0.14445229253142791</v>
      </c>
      <c r="V127" s="101">
        <f t="shared" si="48"/>
        <v>21131929</v>
      </c>
      <c r="W127" s="101">
        <f t="shared" si="49"/>
        <v>3396582</v>
      </c>
      <c r="X127" s="22">
        <f t="shared" si="50"/>
        <v>0.16073222657524544</v>
      </c>
      <c r="Y127" s="76">
        <f t="shared" si="51"/>
        <v>21134515</v>
      </c>
      <c r="Z127" s="76">
        <f t="shared" si="52"/>
        <v>4869584</v>
      </c>
      <c r="AA127" s="22">
        <f t="shared" si="53"/>
        <v>0.230409072552647</v>
      </c>
      <c r="AB127" s="22">
        <f t="shared" si="55"/>
        <v>0.19458349274230474</v>
      </c>
      <c r="AC127" s="32" t="s">
        <v>1480</v>
      </c>
    </row>
    <row r="128" spans="1:29" ht="12.75" customHeight="1" x14ac:dyDescent="0.25">
      <c r="A128" s="25" t="s">
        <v>315</v>
      </c>
      <c r="B128" s="25" t="s">
        <v>316</v>
      </c>
      <c r="C128" s="25" t="s">
        <v>119</v>
      </c>
      <c r="D128" s="31">
        <f t="shared" si="62"/>
        <v>18504950</v>
      </c>
      <c r="E128" s="31">
        <f t="shared" si="63"/>
        <v>974835</v>
      </c>
      <c r="F128" s="39">
        <f t="shared" si="64"/>
        <v>5.2679688407696316E-2</v>
      </c>
      <c r="G128" s="31">
        <f t="shared" si="65"/>
        <v>18921265</v>
      </c>
      <c r="H128" s="31">
        <f t="shared" si="66"/>
        <v>818377</v>
      </c>
      <c r="I128" s="39">
        <f t="shared" si="67"/>
        <v>4.3251706479455788E-2</v>
      </c>
      <c r="J128" s="24">
        <f t="shared" si="68"/>
        <v>19078934</v>
      </c>
      <c r="K128" s="24">
        <f t="shared" si="69"/>
        <v>1305611</v>
      </c>
      <c r="L128" s="22">
        <f t="shared" si="70"/>
        <v>6.8432072777231678E-2</v>
      </c>
      <c r="M128" s="24">
        <f t="shared" si="59"/>
        <v>19053290</v>
      </c>
      <c r="N128" s="24">
        <f t="shared" si="60"/>
        <v>2625242</v>
      </c>
      <c r="O128" s="22">
        <f t="shared" si="61"/>
        <v>0.13778418320405558</v>
      </c>
      <c r="P128" s="24">
        <f t="shared" si="43"/>
        <v>20527581</v>
      </c>
      <c r="Q128" s="24">
        <f t="shared" si="54"/>
        <v>3001716</v>
      </c>
      <c r="R128" s="22">
        <f t="shared" si="44"/>
        <v>0.1462284328582116</v>
      </c>
      <c r="S128" s="24">
        <f t="shared" si="45"/>
        <v>21433299</v>
      </c>
      <c r="T128" s="24">
        <f t="shared" si="46"/>
        <v>2655585</v>
      </c>
      <c r="U128" s="22">
        <f t="shared" si="47"/>
        <v>0.12389996518967986</v>
      </c>
      <c r="V128" s="101">
        <f t="shared" si="48"/>
        <v>21625159</v>
      </c>
      <c r="W128" s="101">
        <f t="shared" si="49"/>
        <v>2578356</v>
      </c>
      <c r="X128" s="22">
        <f t="shared" si="50"/>
        <v>0.11922945861346036</v>
      </c>
      <c r="Y128" s="76">
        <f t="shared" si="51"/>
        <v>21819318</v>
      </c>
      <c r="Z128" s="76">
        <f t="shared" si="52"/>
        <v>1954861</v>
      </c>
      <c r="AA128" s="22">
        <f t="shared" si="53"/>
        <v>8.9593130271074503E-2</v>
      </c>
      <c r="AB128" s="22">
        <f t="shared" si="55"/>
        <v>0.12334703402729638</v>
      </c>
      <c r="AC128" s="32" t="s">
        <v>1480</v>
      </c>
    </row>
    <row r="129" spans="1:29" ht="12.75" customHeight="1" x14ac:dyDescent="0.25">
      <c r="A129" s="25" t="s">
        <v>317</v>
      </c>
      <c r="B129" s="25" t="s">
        <v>318</v>
      </c>
      <c r="C129" s="25" t="s">
        <v>177</v>
      </c>
      <c r="D129" s="31">
        <f t="shared" si="62"/>
        <v>40424194</v>
      </c>
      <c r="E129" s="31">
        <f t="shared" si="63"/>
        <v>1277719</v>
      </c>
      <c r="F129" s="39">
        <f t="shared" si="64"/>
        <v>3.1607779242302271E-2</v>
      </c>
      <c r="G129" s="31">
        <f t="shared" si="65"/>
        <v>41130263</v>
      </c>
      <c r="H129" s="31">
        <f t="shared" si="66"/>
        <v>2514225</v>
      </c>
      <c r="I129" s="39">
        <f t="shared" si="67"/>
        <v>6.1128347270718884E-2</v>
      </c>
      <c r="J129" s="24">
        <f t="shared" si="68"/>
        <v>42611350</v>
      </c>
      <c r="K129" s="24">
        <f t="shared" si="69"/>
        <v>4424932</v>
      </c>
      <c r="L129" s="22">
        <f t="shared" si="70"/>
        <v>0.10384397584211719</v>
      </c>
      <c r="M129" s="24">
        <f t="shared" si="59"/>
        <v>42437596</v>
      </c>
      <c r="N129" s="24">
        <f t="shared" si="60"/>
        <v>7672654</v>
      </c>
      <c r="O129" s="22">
        <f t="shared" si="61"/>
        <v>0.18079850705963646</v>
      </c>
      <c r="P129" s="24">
        <f t="shared" si="43"/>
        <v>45241517</v>
      </c>
      <c r="Q129" s="24">
        <f t="shared" si="54"/>
        <v>8663026</v>
      </c>
      <c r="R129" s="22">
        <f t="shared" si="44"/>
        <v>0.19148398582655837</v>
      </c>
      <c r="S129" s="24">
        <f t="shared" si="45"/>
        <v>46686039</v>
      </c>
      <c r="T129" s="24">
        <f t="shared" si="46"/>
        <v>10417716</v>
      </c>
      <c r="U129" s="22">
        <f t="shared" si="47"/>
        <v>0.2231441395145988</v>
      </c>
      <c r="V129" s="101">
        <f t="shared" si="48"/>
        <v>47608919</v>
      </c>
      <c r="W129" s="101">
        <f t="shared" si="49"/>
        <v>11194862</v>
      </c>
      <c r="X129" s="22">
        <f t="shared" si="50"/>
        <v>0.23514211696342024</v>
      </c>
      <c r="Y129" s="76">
        <f t="shared" si="51"/>
        <v>49205070</v>
      </c>
      <c r="Z129" s="76">
        <f t="shared" si="52"/>
        <v>9291992</v>
      </c>
      <c r="AA129" s="22">
        <f t="shared" si="53"/>
        <v>0.18884216606134299</v>
      </c>
      <c r="AB129" s="22">
        <f t="shared" si="55"/>
        <v>0.20388218308511136</v>
      </c>
      <c r="AC129" s="32" t="s">
        <v>1479</v>
      </c>
    </row>
    <row r="130" spans="1:29" ht="12.75" customHeight="1" x14ac:dyDescent="0.25">
      <c r="A130" s="25" t="s">
        <v>319</v>
      </c>
      <c r="B130" s="25" t="s">
        <v>320</v>
      </c>
      <c r="C130" s="25" t="s">
        <v>25</v>
      </c>
      <c r="D130" s="31">
        <f t="shared" si="62"/>
        <v>88409869</v>
      </c>
      <c r="E130" s="31">
        <f t="shared" si="63"/>
        <v>23486173</v>
      </c>
      <c r="F130" s="39">
        <f t="shared" si="64"/>
        <v>0.26565103269183671</v>
      </c>
      <c r="G130" s="31">
        <f t="shared" si="65"/>
        <v>89826214</v>
      </c>
      <c r="H130" s="31">
        <f t="shared" si="66"/>
        <v>24073183</v>
      </c>
      <c r="I130" s="39">
        <f t="shared" si="67"/>
        <v>0.26799730199026311</v>
      </c>
      <c r="J130" s="24">
        <f t="shared" si="68"/>
        <v>87435681</v>
      </c>
      <c r="K130" s="24">
        <f t="shared" si="69"/>
        <v>31941176</v>
      </c>
      <c r="L130" s="22">
        <f t="shared" si="70"/>
        <v>0.3653105418141594</v>
      </c>
      <c r="M130" s="24">
        <f t="shared" si="59"/>
        <v>89432642</v>
      </c>
      <c r="N130" s="24">
        <f t="shared" si="60"/>
        <v>41205931</v>
      </c>
      <c r="O130" s="22">
        <f t="shared" si="61"/>
        <v>0.46074822434520052</v>
      </c>
      <c r="P130" s="24">
        <f t="shared" ref="P130:P193" si="71">VLOOKUP(A130, Master, 22, FALSE)</f>
        <v>92159120</v>
      </c>
      <c r="Q130" s="24">
        <f t="shared" si="54"/>
        <v>47769964</v>
      </c>
      <c r="R130" s="22">
        <f t="shared" ref="R130:R193" si="72">VLOOKUP(A130, Master, 24, FALSE)</f>
        <v>0.51834223243451105</v>
      </c>
      <c r="S130" s="24">
        <f t="shared" ref="S130:S193" si="73">VLOOKUP(A130, Master, 25, FALSE)</f>
        <v>96936798</v>
      </c>
      <c r="T130" s="24">
        <f t="shared" ref="T130:T193" si="74">VLOOKUP(A130, Master, 26, FALSE)</f>
        <v>56236792</v>
      </c>
      <c r="U130" s="22">
        <f t="shared" ref="U130:U193" si="75">VLOOKUP(A130, Master, 27, FALSE)</f>
        <v>0.58013874153342671</v>
      </c>
      <c r="V130" s="101">
        <f t="shared" ref="V130:V193" si="76">VLOOKUP(A130, Master, 28, FALSE)</f>
        <v>97261097</v>
      </c>
      <c r="W130" s="101">
        <f t="shared" ref="W130:W193" si="77">VLOOKUP(A130, Master, 29, FALSE)</f>
        <v>56515915</v>
      </c>
      <c r="X130" s="22">
        <f t="shared" ref="X130:X193" si="78">VLOOKUP(A130, Master, 30, FALSE)</f>
        <v>0.58107420894090878</v>
      </c>
      <c r="Y130" s="76">
        <f t="shared" ref="Y130:Y193" si="79">VLOOKUP(A130, Master, 31, FALSE)</f>
        <v>97700277</v>
      </c>
      <c r="Z130" s="76">
        <f t="shared" ref="Z130:Z193" si="80">VLOOKUP(A130, Master, 32, FALSE)</f>
        <v>59817274</v>
      </c>
      <c r="AA130" s="22">
        <f t="shared" ref="AA130:AA193" si="81">VLOOKUP(A130, Master, 33, FALSE)</f>
        <v>0.61225285983580202</v>
      </c>
      <c r="AB130" s="22">
        <f t="shared" si="55"/>
        <v>0.5505112534179698</v>
      </c>
      <c r="AC130" s="32" t="s">
        <v>1482</v>
      </c>
    </row>
    <row r="131" spans="1:29" ht="12.75" customHeight="1" x14ac:dyDescent="0.25">
      <c r="A131" s="25" t="s">
        <v>321</v>
      </c>
      <c r="B131" s="25" t="s">
        <v>322</v>
      </c>
      <c r="C131" s="25" t="s">
        <v>127</v>
      </c>
      <c r="D131" s="31">
        <f t="shared" si="62"/>
        <v>21105735</v>
      </c>
      <c r="E131" s="31">
        <f t="shared" si="63"/>
        <v>7518209</v>
      </c>
      <c r="F131" s="39">
        <f t="shared" si="64"/>
        <v>0.35621640279289019</v>
      </c>
      <c r="G131" s="31">
        <f t="shared" si="65"/>
        <v>20245351</v>
      </c>
      <c r="H131" s="31">
        <f t="shared" si="66"/>
        <v>5163063</v>
      </c>
      <c r="I131" s="39">
        <f t="shared" si="67"/>
        <v>0.25502462268992027</v>
      </c>
      <c r="J131" s="24">
        <f t="shared" si="68"/>
        <v>19960746</v>
      </c>
      <c r="K131" s="24">
        <f t="shared" si="69"/>
        <v>3510443</v>
      </c>
      <c r="L131" s="22">
        <f t="shared" si="70"/>
        <v>0.1758673247983818</v>
      </c>
      <c r="M131" s="24">
        <f t="shared" si="59"/>
        <v>18700073</v>
      </c>
      <c r="N131" s="24">
        <f t="shared" si="60"/>
        <v>4428855</v>
      </c>
      <c r="O131" s="22">
        <f t="shared" si="61"/>
        <v>0.23683624122750752</v>
      </c>
      <c r="P131" s="24">
        <f t="shared" si="71"/>
        <v>18886956</v>
      </c>
      <c r="Q131" s="24">
        <f t="shared" ref="Q131:Q194" si="82">VLOOKUP(A131, Master, 23, FALSE)</f>
        <v>6020838</v>
      </c>
      <c r="R131" s="22">
        <f t="shared" si="72"/>
        <v>0.31878286792217869</v>
      </c>
      <c r="S131" s="24">
        <f t="shared" si="73"/>
        <v>19403819</v>
      </c>
      <c r="T131" s="24">
        <f t="shared" si="74"/>
        <v>7348693</v>
      </c>
      <c r="U131" s="22">
        <f t="shared" si="75"/>
        <v>0.37872405426993522</v>
      </c>
      <c r="V131" s="101">
        <f t="shared" si="76"/>
        <v>20345956</v>
      </c>
      <c r="W131" s="101">
        <f t="shared" si="77"/>
        <v>7388207</v>
      </c>
      <c r="X131" s="22">
        <f t="shared" si="78"/>
        <v>0.36312901689161226</v>
      </c>
      <c r="Y131" s="76">
        <f t="shared" si="79"/>
        <v>20612364</v>
      </c>
      <c r="Z131" s="76">
        <f t="shared" si="80"/>
        <v>7158584</v>
      </c>
      <c r="AA131" s="22">
        <f t="shared" si="81"/>
        <v>0.347295632854145</v>
      </c>
      <c r="AB131" s="22">
        <f t="shared" ref="AB131:AB194" si="83">AVERAGE(O131,R131, U131, X131, AA131)</f>
        <v>0.32895356263307579</v>
      </c>
      <c r="AC131" s="32" t="s">
        <v>1480</v>
      </c>
    </row>
    <row r="132" spans="1:29" ht="12.75" customHeight="1" x14ac:dyDescent="0.25">
      <c r="A132" s="25" t="s">
        <v>323</v>
      </c>
      <c r="B132" s="25" t="s">
        <v>324</v>
      </c>
      <c r="C132" s="25" t="s">
        <v>217</v>
      </c>
      <c r="D132" s="31">
        <f t="shared" si="62"/>
        <v>17646885</v>
      </c>
      <c r="E132" s="31">
        <f t="shared" si="63"/>
        <v>3619262</v>
      </c>
      <c r="F132" s="39">
        <f t="shared" si="64"/>
        <v>0.20509353350463835</v>
      </c>
      <c r="G132" s="31">
        <f t="shared" si="65"/>
        <v>17205044</v>
      </c>
      <c r="H132" s="31">
        <f t="shared" si="66"/>
        <v>4499628</v>
      </c>
      <c r="I132" s="39">
        <f t="shared" si="67"/>
        <v>0.26152958399873899</v>
      </c>
      <c r="J132" s="24">
        <f t="shared" si="68"/>
        <v>17510270</v>
      </c>
      <c r="K132" s="24">
        <f t="shared" si="69"/>
        <v>5949061</v>
      </c>
      <c r="L132" s="22">
        <f t="shared" si="70"/>
        <v>0.3397469599269457</v>
      </c>
      <c r="M132" s="24">
        <f t="shared" si="59"/>
        <v>17931211</v>
      </c>
      <c r="N132" s="24">
        <f t="shared" si="60"/>
        <v>7509149</v>
      </c>
      <c r="O132" s="22">
        <f t="shared" si="61"/>
        <v>0.41877534094044178</v>
      </c>
      <c r="P132" s="24">
        <f t="shared" si="71"/>
        <v>18619990</v>
      </c>
      <c r="Q132" s="24">
        <f t="shared" si="82"/>
        <v>8902429</v>
      </c>
      <c r="R132" s="22">
        <f t="shared" si="72"/>
        <v>0.47811137385143598</v>
      </c>
      <c r="S132" s="24">
        <f t="shared" si="73"/>
        <v>18906201</v>
      </c>
      <c r="T132" s="24">
        <f t="shared" si="74"/>
        <v>10628857</v>
      </c>
      <c r="U132" s="22">
        <f t="shared" si="75"/>
        <v>0.56218893473099119</v>
      </c>
      <c r="V132" s="101">
        <f t="shared" si="76"/>
        <v>19992015</v>
      </c>
      <c r="W132" s="101">
        <f t="shared" si="77"/>
        <v>12601087</v>
      </c>
      <c r="X132" s="22">
        <f t="shared" si="78"/>
        <v>0.63030599967036838</v>
      </c>
      <c r="Y132" s="76">
        <f t="shared" si="79"/>
        <v>24554016</v>
      </c>
      <c r="Z132" s="76">
        <f t="shared" si="80"/>
        <v>12553919</v>
      </c>
      <c r="AA132" s="22">
        <f t="shared" si="81"/>
        <v>0.51127762562344203</v>
      </c>
      <c r="AB132" s="22">
        <f t="shared" si="83"/>
        <v>0.52013185496333592</v>
      </c>
      <c r="AC132" s="32" t="s">
        <v>1480</v>
      </c>
    </row>
    <row r="133" spans="1:29" ht="12.75" customHeight="1" x14ac:dyDescent="0.25">
      <c r="A133" s="25" t="s">
        <v>325</v>
      </c>
      <c r="B133" s="25" t="s">
        <v>326</v>
      </c>
      <c r="C133" s="25" t="s">
        <v>327</v>
      </c>
      <c r="D133" s="31">
        <f t="shared" si="62"/>
        <v>30075382</v>
      </c>
      <c r="E133" s="31">
        <f t="shared" si="63"/>
        <v>11444982</v>
      </c>
      <c r="F133" s="39">
        <f t="shared" si="64"/>
        <v>0.38054319642556828</v>
      </c>
      <c r="G133" s="31">
        <f t="shared" si="65"/>
        <v>31246727</v>
      </c>
      <c r="H133" s="31">
        <f t="shared" si="66"/>
        <v>13800704</v>
      </c>
      <c r="I133" s="39">
        <f t="shared" si="67"/>
        <v>0.44166878662203563</v>
      </c>
      <c r="J133" s="24">
        <f t="shared" si="68"/>
        <v>31913380</v>
      </c>
      <c r="K133" s="24">
        <f t="shared" si="69"/>
        <v>17377304</v>
      </c>
      <c r="L133" s="22">
        <f t="shared" si="70"/>
        <v>0.54451468318304108</v>
      </c>
      <c r="M133" s="24">
        <f t="shared" si="59"/>
        <v>33550111</v>
      </c>
      <c r="N133" s="24">
        <f t="shared" si="60"/>
        <v>19740037</v>
      </c>
      <c r="O133" s="22">
        <f t="shared" si="61"/>
        <v>0.58837471506428096</v>
      </c>
      <c r="P133" s="24">
        <f t="shared" si="71"/>
        <v>35109135</v>
      </c>
      <c r="Q133" s="24">
        <f t="shared" si="82"/>
        <v>20717769</v>
      </c>
      <c r="R133" s="22">
        <f t="shared" si="72"/>
        <v>0.59009625272738842</v>
      </c>
      <c r="S133" s="24">
        <f t="shared" si="73"/>
        <v>36615804</v>
      </c>
      <c r="T133" s="24">
        <f t="shared" si="74"/>
        <v>20647954</v>
      </c>
      <c r="U133" s="22">
        <f t="shared" si="75"/>
        <v>0.56390825120213117</v>
      </c>
      <c r="V133" s="101">
        <f t="shared" si="76"/>
        <v>37850461</v>
      </c>
      <c r="W133" s="101">
        <f t="shared" si="77"/>
        <v>19431306</v>
      </c>
      <c r="X133" s="22">
        <f t="shared" si="78"/>
        <v>0.51337039197488243</v>
      </c>
      <c r="Y133" s="76">
        <f t="shared" si="79"/>
        <v>39590602</v>
      </c>
      <c r="Z133" s="76">
        <f t="shared" si="80"/>
        <v>15958750</v>
      </c>
      <c r="AA133" s="22">
        <f t="shared" si="81"/>
        <v>0.403094401039924</v>
      </c>
      <c r="AB133" s="22">
        <f t="shared" si="83"/>
        <v>0.53176880240172131</v>
      </c>
      <c r="AC133" s="32" t="s">
        <v>1480</v>
      </c>
    </row>
    <row r="134" spans="1:29" ht="12.75" customHeight="1" x14ac:dyDescent="0.25">
      <c r="A134" s="25" t="s">
        <v>328</v>
      </c>
      <c r="B134" s="25" t="s">
        <v>329</v>
      </c>
      <c r="C134" s="25" t="s">
        <v>25</v>
      </c>
      <c r="D134" s="31">
        <f t="shared" si="62"/>
        <v>54828897</v>
      </c>
      <c r="E134" s="31">
        <f t="shared" si="63"/>
        <v>12756888</v>
      </c>
      <c r="F134" s="39">
        <f t="shared" si="64"/>
        <v>0.23266723749704468</v>
      </c>
      <c r="G134" s="31">
        <f t="shared" si="65"/>
        <v>57855460</v>
      </c>
      <c r="H134" s="31">
        <f t="shared" si="66"/>
        <v>13452333</v>
      </c>
      <c r="I134" s="39">
        <f t="shared" si="67"/>
        <v>0.23251622232370117</v>
      </c>
      <c r="J134" s="24">
        <f t="shared" si="68"/>
        <v>58609748</v>
      </c>
      <c r="K134" s="24">
        <f t="shared" si="69"/>
        <v>14773728</v>
      </c>
      <c r="L134" s="22">
        <f t="shared" si="70"/>
        <v>0.25206946803456654</v>
      </c>
      <c r="M134" s="24">
        <f t="shared" ref="M134:M165" si="84">VLOOKUP(A134, Master, 19, FALSE)</f>
        <v>58872744</v>
      </c>
      <c r="N134" s="24">
        <f t="shared" ref="N134:N165" si="85">VLOOKUP(A134, Master, 20, FALSE)</f>
        <v>16688801</v>
      </c>
      <c r="O134" s="22">
        <f t="shared" ref="O134:O165" si="86">VLOOKUP(A134, Master, 21, FALSE)</f>
        <v>0.28347245034136681</v>
      </c>
      <c r="P134" s="24">
        <f t="shared" si="71"/>
        <v>59214482</v>
      </c>
      <c r="Q134" s="24">
        <f t="shared" si="82"/>
        <v>16961261</v>
      </c>
      <c r="R134" s="22">
        <f t="shared" si="72"/>
        <v>0.28643771636810061</v>
      </c>
      <c r="S134" s="24">
        <f t="shared" si="73"/>
        <v>61070406</v>
      </c>
      <c r="T134" s="24">
        <f t="shared" si="74"/>
        <v>16929615</v>
      </c>
      <c r="U134" s="22">
        <f t="shared" si="75"/>
        <v>0.277214711819666</v>
      </c>
      <c r="V134" s="101">
        <f t="shared" si="76"/>
        <v>61868662</v>
      </c>
      <c r="W134" s="101">
        <f t="shared" si="77"/>
        <v>15329912</v>
      </c>
      <c r="X134" s="22">
        <f t="shared" si="78"/>
        <v>0.2477815343735735</v>
      </c>
      <c r="Y134" s="76">
        <f t="shared" si="79"/>
        <v>61569035</v>
      </c>
      <c r="Z134" s="76">
        <f t="shared" si="80"/>
        <v>14533114</v>
      </c>
      <c r="AA134" s="22">
        <f t="shared" si="81"/>
        <v>0.23604583050554601</v>
      </c>
      <c r="AB134" s="22">
        <f t="shared" si="83"/>
        <v>0.26619044868165054</v>
      </c>
      <c r="AC134" s="32" t="s">
        <v>1481</v>
      </c>
    </row>
    <row r="135" spans="1:29" ht="12.75" customHeight="1" x14ac:dyDescent="0.25">
      <c r="A135" s="25" t="s">
        <v>330</v>
      </c>
      <c r="B135" s="25" t="s">
        <v>331</v>
      </c>
      <c r="C135" s="25" t="s">
        <v>46</v>
      </c>
      <c r="D135" s="31">
        <f t="shared" si="62"/>
        <v>202533649</v>
      </c>
      <c r="E135" s="31">
        <f t="shared" si="63"/>
        <v>85507256</v>
      </c>
      <c r="F135" s="39">
        <f t="shared" si="64"/>
        <v>0.42218790024367753</v>
      </c>
      <c r="G135" s="31">
        <f t="shared" si="65"/>
        <v>207181571</v>
      </c>
      <c r="H135" s="31">
        <f t="shared" si="66"/>
        <v>99774656</v>
      </c>
      <c r="I135" s="39">
        <f t="shared" si="67"/>
        <v>0.48158074831858477</v>
      </c>
      <c r="J135" s="24">
        <f t="shared" si="68"/>
        <v>234596000</v>
      </c>
      <c r="K135" s="24">
        <f t="shared" si="69"/>
        <v>101997400</v>
      </c>
      <c r="L135" s="22">
        <f t="shared" si="70"/>
        <v>0.43477893911234633</v>
      </c>
      <c r="M135" s="24">
        <f t="shared" si="84"/>
        <v>229164681</v>
      </c>
      <c r="N135" s="24">
        <f t="shared" si="85"/>
        <v>134150911</v>
      </c>
      <c r="O135" s="22">
        <f t="shared" si="86"/>
        <v>0.5853908657067447</v>
      </c>
      <c r="P135" s="24">
        <f t="shared" si="71"/>
        <v>235146719</v>
      </c>
      <c r="Q135" s="24">
        <f t="shared" si="82"/>
        <v>158044869</v>
      </c>
      <c r="R135" s="22">
        <f t="shared" si="72"/>
        <v>0.67211173378098465</v>
      </c>
      <c r="S135" s="24">
        <f t="shared" si="73"/>
        <v>246889603</v>
      </c>
      <c r="T135" s="24">
        <f t="shared" si="74"/>
        <v>178933195</v>
      </c>
      <c r="U135" s="22">
        <f t="shared" si="75"/>
        <v>0.72474981864667665</v>
      </c>
      <c r="V135" s="101">
        <f t="shared" si="76"/>
        <v>259951525</v>
      </c>
      <c r="W135" s="101">
        <f t="shared" si="77"/>
        <v>201921950</v>
      </c>
      <c r="X135" s="22">
        <f t="shared" si="78"/>
        <v>0.77676770697921471</v>
      </c>
      <c r="Y135" s="76">
        <f t="shared" si="79"/>
        <v>271474003</v>
      </c>
      <c r="Z135" s="76">
        <f t="shared" si="80"/>
        <v>220101100</v>
      </c>
      <c r="AA135" s="22">
        <f t="shared" si="81"/>
        <v>0.81076308437533895</v>
      </c>
      <c r="AB135" s="22">
        <f t="shared" si="83"/>
        <v>0.71395664189779195</v>
      </c>
      <c r="AC135" s="32" t="s">
        <v>1479</v>
      </c>
    </row>
    <row r="136" spans="1:29" ht="12.75" customHeight="1" x14ac:dyDescent="0.25">
      <c r="A136" s="25" t="s">
        <v>332</v>
      </c>
      <c r="B136" s="25" t="s">
        <v>333</v>
      </c>
      <c r="C136" s="25" t="s">
        <v>334</v>
      </c>
      <c r="D136" s="31">
        <f t="shared" si="62"/>
        <v>85300253</v>
      </c>
      <c r="E136" s="31">
        <f t="shared" si="63"/>
        <v>23461544</v>
      </c>
      <c r="F136" s="39">
        <f t="shared" si="64"/>
        <v>0.27504659335535619</v>
      </c>
      <c r="G136" s="31">
        <f t="shared" si="65"/>
        <v>82195924</v>
      </c>
      <c r="H136" s="31">
        <f t="shared" si="66"/>
        <v>29635685</v>
      </c>
      <c r="I136" s="39">
        <f t="shared" si="67"/>
        <v>0.36054932602254097</v>
      </c>
      <c r="J136" s="24">
        <f t="shared" si="68"/>
        <v>90234629</v>
      </c>
      <c r="K136" s="24">
        <f t="shared" si="69"/>
        <v>28740023</v>
      </c>
      <c r="L136" s="22">
        <f t="shared" si="70"/>
        <v>0.31850325444347977</v>
      </c>
      <c r="M136" s="24">
        <f t="shared" si="84"/>
        <v>94841638</v>
      </c>
      <c r="N136" s="24">
        <f t="shared" si="85"/>
        <v>28653495</v>
      </c>
      <c r="O136" s="22">
        <f t="shared" si="86"/>
        <v>0.30211936027507241</v>
      </c>
      <c r="P136" s="24">
        <f t="shared" si="71"/>
        <v>96444631</v>
      </c>
      <c r="Q136" s="24">
        <f t="shared" si="82"/>
        <v>33343273</v>
      </c>
      <c r="R136" s="22">
        <f t="shared" si="72"/>
        <v>0.34572451212965916</v>
      </c>
      <c r="S136" s="24">
        <f t="shared" si="73"/>
        <v>101334694</v>
      </c>
      <c r="T136" s="24">
        <f t="shared" si="74"/>
        <v>36060533</v>
      </c>
      <c r="U136" s="22">
        <f t="shared" si="75"/>
        <v>0.35585574472648035</v>
      </c>
      <c r="V136" s="101">
        <f t="shared" si="76"/>
        <v>102113592</v>
      </c>
      <c r="W136" s="101">
        <f t="shared" si="77"/>
        <v>41710024</v>
      </c>
      <c r="X136" s="22">
        <f t="shared" si="78"/>
        <v>0.40846691594200307</v>
      </c>
      <c r="Y136" s="76">
        <f t="shared" si="79"/>
        <v>99975977</v>
      </c>
      <c r="Z136" s="76">
        <f t="shared" si="80"/>
        <v>48106246</v>
      </c>
      <c r="AA136" s="22">
        <f t="shared" si="81"/>
        <v>0.48117805340376901</v>
      </c>
      <c r="AB136" s="22">
        <f t="shared" si="83"/>
        <v>0.37866891729539681</v>
      </c>
      <c r="AC136" s="32" t="s">
        <v>1479</v>
      </c>
    </row>
    <row r="137" spans="1:29" ht="12.75" customHeight="1" x14ac:dyDescent="0.25">
      <c r="A137" s="25" t="s">
        <v>335</v>
      </c>
      <c r="B137" s="25" t="s">
        <v>336</v>
      </c>
      <c r="C137" s="25" t="s">
        <v>337</v>
      </c>
      <c r="D137" s="31">
        <f t="shared" si="62"/>
        <v>19817549</v>
      </c>
      <c r="E137" s="31">
        <f t="shared" si="63"/>
        <v>3295144</v>
      </c>
      <c r="F137" s="39">
        <f t="shared" si="64"/>
        <v>0.16627404327346434</v>
      </c>
      <c r="G137" s="31">
        <f t="shared" si="65"/>
        <v>21212490</v>
      </c>
      <c r="H137" s="31">
        <f t="shared" si="66"/>
        <v>3741307</v>
      </c>
      <c r="I137" s="39">
        <f t="shared" si="67"/>
        <v>0.1763728350608533</v>
      </c>
      <c r="J137" s="24">
        <f t="shared" si="68"/>
        <v>20182877</v>
      </c>
      <c r="K137" s="24">
        <f t="shared" si="69"/>
        <v>4867215</v>
      </c>
      <c r="L137" s="22">
        <f t="shared" si="70"/>
        <v>0.2411556588290163</v>
      </c>
      <c r="M137" s="24">
        <f t="shared" si="84"/>
        <v>22005859</v>
      </c>
      <c r="N137" s="24">
        <f t="shared" si="85"/>
        <v>5883807</v>
      </c>
      <c r="O137" s="22">
        <f t="shared" si="86"/>
        <v>0.26737456601898613</v>
      </c>
      <c r="P137" s="24">
        <f t="shared" si="71"/>
        <v>23328166</v>
      </c>
      <c r="Q137" s="24">
        <f t="shared" si="82"/>
        <v>5410208</v>
      </c>
      <c r="R137" s="22">
        <f t="shared" si="72"/>
        <v>0.23191741691138515</v>
      </c>
      <c r="S137" s="24">
        <f t="shared" si="73"/>
        <v>23074110</v>
      </c>
      <c r="T137" s="24">
        <f t="shared" si="74"/>
        <v>6045146</v>
      </c>
      <c r="U137" s="22">
        <f t="shared" si="75"/>
        <v>0.26198826303593076</v>
      </c>
      <c r="V137" s="101">
        <f t="shared" si="76"/>
        <v>23556672</v>
      </c>
      <c r="W137" s="101">
        <f t="shared" si="77"/>
        <v>7198415</v>
      </c>
      <c r="X137" s="22">
        <f t="shared" si="78"/>
        <v>0.30557860634982736</v>
      </c>
      <c r="Y137" s="76">
        <f t="shared" si="79"/>
        <v>24540404</v>
      </c>
      <c r="Z137" s="76">
        <f t="shared" si="80"/>
        <v>7590984</v>
      </c>
      <c r="AA137" s="22">
        <f t="shared" si="81"/>
        <v>0.30932595893694298</v>
      </c>
      <c r="AB137" s="22">
        <f t="shared" si="83"/>
        <v>0.27523696225061445</v>
      </c>
      <c r="AC137" s="32" t="s">
        <v>1479</v>
      </c>
    </row>
    <row r="138" spans="1:29" ht="12.75" customHeight="1" x14ac:dyDescent="0.25">
      <c r="A138" s="25" t="s">
        <v>338</v>
      </c>
      <c r="B138" s="25" t="s">
        <v>339</v>
      </c>
      <c r="C138" s="25" t="s">
        <v>8</v>
      </c>
      <c r="D138" s="31">
        <f t="shared" si="62"/>
        <v>50746655</v>
      </c>
      <c r="E138" s="31">
        <f t="shared" si="63"/>
        <v>21456218</v>
      </c>
      <c r="F138" s="39">
        <f t="shared" si="64"/>
        <v>0.42281048869132359</v>
      </c>
      <c r="G138" s="31">
        <f t="shared" si="65"/>
        <v>53657357</v>
      </c>
      <c r="H138" s="31">
        <f t="shared" si="66"/>
        <v>25406350</v>
      </c>
      <c r="I138" s="39">
        <f t="shared" si="67"/>
        <v>0.47349238614194133</v>
      </c>
      <c r="J138" s="24">
        <f t="shared" si="68"/>
        <v>56108548</v>
      </c>
      <c r="K138" s="24">
        <f t="shared" si="69"/>
        <v>26829264</v>
      </c>
      <c r="L138" s="22">
        <f t="shared" si="70"/>
        <v>0.47816714130616961</v>
      </c>
      <c r="M138" s="24">
        <f t="shared" si="84"/>
        <v>57739282</v>
      </c>
      <c r="N138" s="24">
        <f t="shared" si="85"/>
        <v>26427628</v>
      </c>
      <c r="O138" s="22">
        <f t="shared" si="86"/>
        <v>0.45770621117179811</v>
      </c>
      <c r="P138" s="24">
        <f t="shared" si="71"/>
        <v>62021813</v>
      </c>
      <c r="Q138" s="24">
        <f t="shared" si="82"/>
        <v>22673877</v>
      </c>
      <c r="R138" s="22">
        <f t="shared" si="72"/>
        <v>0.36557907457494027</v>
      </c>
      <c r="S138" s="24">
        <f t="shared" si="73"/>
        <v>59893936</v>
      </c>
      <c r="T138" s="24">
        <f t="shared" si="74"/>
        <v>22056103</v>
      </c>
      <c r="U138" s="22">
        <f t="shared" si="75"/>
        <v>0.36825268922049137</v>
      </c>
      <c r="V138" s="101">
        <f t="shared" si="76"/>
        <v>61890146</v>
      </c>
      <c r="W138" s="101">
        <f t="shared" si="77"/>
        <v>19711250</v>
      </c>
      <c r="X138" s="22">
        <f t="shared" si="78"/>
        <v>0.31848769592497</v>
      </c>
      <c r="Y138" s="76">
        <f t="shared" si="79"/>
        <v>61238381</v>
      </c>
      <c r="Z138" s="76">
        <f t="shared" si="80"/>
        <v>16940186</v>
      </c>
      <c r="AA138" s="22">
        <f t="shared" si="81"/>
        <v>0.27662694087226097</v>
      </c>
      <c r="AB138" s="22">
        <f t="shared" si="83"/>
        <v>0.35733052235289214</v>
      </c>
      <c r="AC138" s="32" t="s">
        <v>1481</v>
      </c>
    </row>
    <row r="139" spans="1:29" ht="12.75" customHeight="1" x14ac:dyDescent="0.25">
      <c r="A139" s="25" t="s">
        <v>340</v>
      </c>
      <c r="B139" s="25" t="s">
        <v>341</v>
      </c>
      <c r="C139" s="25" t="s">
        <v>25</v>
      </c>
      <c r="D139" s="31">
        <f t="shared" si="62"/>
        <v>69661244</v>
      </c>
      <c r="E139" s="31">
        <f t="shared" si="63"/>
        <v>3759536</v>
      </c>
      <c r="F139" s="39">
        <f t="shared" si="64"/>
        <v>5.3968832368253429E-2</v>
      </c>
      <c r="G139" s="31">
        <f t="shared" si="65"/>
        <v>68462786</v>
      </c>
      <c r="H139" s="31">
        <f t="shared" si="66"/>
        <v>7217478</v>
      </c>
      <c r="I139" s="39">
        <f t="shared" si="67"/>
        <v>0.10542191490717308</v>
      </c>
      <c r="J139" s="24">
        <f t="shared" si="68"/>
        <v>66711344</v>
      </c>
      <c r="K139" s="24">
        <f t="shared" si="69"/>
        <v>12357191</v>
      </c>
      <c r="L139" s="22">
        <f t="shared" si="70"/>
        <v>0.18523372876433131</v>
      </c>
      <c r="M139" s="24">
        <f t="shared" si="84"/>
        <v>66873019</v>
      </c>
      <c r="N139" s="24">
        <f t="shared" si="85"/>
        <v>18366730</v>
      </c>
      <c r="O139" s="22">
        <f t="shared" si="86"/>
        <v>0.27465082741366886</v>
      </c>
      <c r="P139" s="24">
        <f t="shared" si="71"/>
        <v>67562969</v>
      </c>
      <c r="Q139" s="24">
        <f t="shared" si="82"/>
        <v>24228459</v>
      </c>
      <c r="R139" s="22">
        <f t="shared" si="72"/>
        <v>0.35860559946677301</v>
      </c>
      <c r="S139" s="24">
        <f t="shared" si="73"/>
        <v>67683205</v>
      </c>
      <c r="T139" s="24">
        <f t="shared" si="74"/>
        <v>31195207</v>
      </c>
      <c r="U139" s="22">
        <f t="shared" si="75"/>
        <v>0.46090026321891819</v>
      </c>
      <c r="V139" s="101">
        <f t="shared" si="76"/>
        <v>71643794</v>
      </c>
      <c r="W139" s="101">
        <f t="shared" si="77"/>
        <v>32633506</v>
      </c>
      <c r="X139" s="22">
        <f t="shared" si="78"/>
        <v>0.45549661984679368</v>
      </c>
      <c r="Y139" s="76">
        <f t="shared" si="79"/>
        <v>70674447</v>
      </c>
      <c r="Z139" s="76">
        <f t="shared" si="80"/>
        <v>41702358</v>
      </c>
      <c r="AA139" s="22">
        <f t="shared" si="81"/>
        <v>0.59006274219591703</v>
      </c>
      <c r="AB139" s="22">
        <f t="shared" si="83"/>
        <v>0.42794321042841421</v>
      </c>
      <c r="AC139" s="32" t="s">
        <v>1481</v>
      </c>
    </row>
    <row r="140" spans="1:29" ht="12.75" customHeight="1" x14ac:dyDescent="0.25">
      <c r="A140" s="25" t="s">
        <v>342</v>
      </c>
      <c r="B140" s="25" t="s">
        <v>343</v>
      </c>
      <c r="C140" s="25" t="s">
        <v>68</v>
      </c>
      <c r="D140" s="31">
        <f t="shared" si="62"/>
        <v>16950367</v>
      </c>
      <c r="E140" s="31">
        <f t="shared" si="63"/>
        <v>6645525</v>
      </c>
      <c r="F140" s="39">
        <f t="shared" si="64"/>
        <v>0.39205788287651827</v>
      </c>
      <c r="G140" s="31">
        <f t="shared" si="65"/>
        <v>17624715</v>
      </c>
      <c r="H140" s="31">
        <f t="shared" si="66"/>
        <v>6993193</v>
      </c>
      <c r="I140" s="39">
        <f t="shared" si="67"/>
        <v>0.39678332387218745</v>
      </c>
      <c r="J140" s="24">
        <f t="shared" si="68"/>
        <v>17987255</v>
      </c>
      <c r="K140" s="24">
        <f t="shared" si="69"/>
        <v>8282973</v>
      </c>
      <c r="L140" s="22">
        <f t="shared" si="70"/>
        <v>0.46049122003329579</v>
      </c>
      <c r="M140" s="24">
        <f t="shared" si="84"/>
        <v>18484442</v>
      </c>
      <c r="N140" s="24">
        <f t="shared" si="85"/>
        <v>9303219</v>
      </c>
      <c r="O140" s="22">
        <f t="shared" si="86"/>
        <v>0.50329996437003621</v>
      </c>
      <c r="P140" s="24">
        <f t="shared" si="71"/>
        <v>20115153</v>
      </c>
      <c r="Q140" s="24">
        <f t="shared" si="82"/>
        <v>9198197</v>
      </c>
      <c r="R140" s="22">
        <f t="shared" si="72"/>
        <v>0.4572770090289644</v>
      </c>
      <c r="S140" s="24">
        <f t="shared" si="73"/>
        <v>20999279</v>
      </c>
      <c r="T140" s="24">
        <f t="shared" si="74"/>
        <v>8504568</v>
      </c>
      <c r="U140" s="22">
        <f t="shared" si="75"/>
        <v>0.40499333334254001</v>
      </c>
      <c r="V140" s="101">
        <f t="shared" si="76"/>
        <v>20268538</v>
      </c>
      <c r="W140" s="101">
        <f t="shared" si="77"/>
        <v>8945663</v>
      </c>
      <c r="X140" s="22">
        <f t="shared" si="78"/>
        <v>0.44135709245531179</v>
      </c>
      <c r="Y140" s="76">
        <f t="shared" si="79"/>
        <v>20313685</v>
      </c>
      <c r="Z140" s="76">
        <f t="shared" si="80"/>
        <v>9454431</v>
      </c>
      <c r="AA140" s="22">
        <f t="shared" si="81"/>
        <v>0.46542175877985698</v>
      </c>
      <c r="AB140" s="22">
        <f t="shared" si="83"/>
        <v>0.45446983159534182</v>
      </c>
      <c r="AC140" s="32" t="s">
        <v>1480</v>
      </c>
    </row>
    <row r="141" spans="1:29" ht="12.75" customHeight="1" x14ac:dyDescent="0.25">
      <c r="A141" s="25" t="s">
        <v>344</v>
      </c>
      <c r="B141" s="25" t="s">
        <v>345</v>
      </c>
      <c r="C141" s="25" t="s">
        <v>82</v>
      </c>
      <c r="D141" s="31">
        <f t="shared" si="62"/>
        <v>74222261</v>
      </c>
      <c r="E141" s="31">
        <f t="shared" si="63"/>
        <v>38145600</v>
      </c>
      <c r="F141" s="39">
        <f t="shared" si="64"/>
        <v>0.51393745604165841</v>
      </c>
      <c r="G141" s="31">
        <f t="shared" si="65"/>
        <v>74723746</v>
      </c>
      <c r="H141" s="31">
        <f t="shared" si="66"/>
        <v>36095905</v>
      </c>
      <c r="I141" s="39">
        <f t="shared" si="67"/>
        <v>0.48305802281379201</v>
      </c>
      <c r="J141" s="24">
        <f t="shared" si="68"/>
        <v>76191976</v>
      </c>
      <c r="K141" s="24">
        <f t="shared" si="69"/>
        <v>34306139</v>
      </c>
      <c r="L141" s="22">
        <f t="shared" si="70"/>
        <v>0.45025921102243105</v>
      </c>
      <c r="M141" s="24">
        <f t="shared" si="84"/>
        <v>75724381</v>
      </c>
      <c r="N141" s="24">
        <f t="shared" si="85"/>
        <v>33953676</v>
      </c>
      <c r="O141" s="22">
        <f t="shared" si="86"/>
        <v>0.44838499241083263</v>
      </c>
      <c r="P141" s="24">
        <f t="shared" si="71"/>
        <v>75669611</v>
      </c>
      <c r="Q141" s="24">
        <f t="shared" si="82"/>
        <v>38274028</v>
      </c>
      <c r="R141" s="22">
        <f t="shared" si="72"/>
        <v>0.50580447677998508</v>
      </c>
      <c r="S141" s="24">
        <f t="shared" si="73"/>
        <v>79443720</v>
      </c>
      <c r="T141" s="24">
        <f t="shared" si="74"/>
        <v>47417005</v>
      </c>
      <c r="U141" s="22">
        <f t="shared" si="75"/>
        <v>0.59686284831576364</v>
      </c>
      <c r="V141" s="101">
        <f t="shared" si="76"/>
        <v>81815782</v>
      </c>
      <c r="W141" s="101">
        <f t="shared" si="77"/>
        <v>49952638</v>
      </c>
      <c r="X141" s="22">
        <f t="shared" si="78"/>
        <v>0.6105501503365206</v>
      </c>
      <c r="Y141" s="76">
        <f t="shared" si="79"/>
        <v>82817335</v>
      </c>
      <c r="Z141" s="76">
        <f t="shared" si="80"/>
        <v>54803190</v>
      </c>
      <c r="AA141" s="22">
        <f t="shared" si="81"/>
        <v>0.66173573443289402</v>
      </c>
      <c r="AB141" s="22">
        <f t="shared" si="83"/>
        <v>0.56466764045519913</v>
      </c>
      <c r="AC141" s="32" t="s">
        <v>1482</v>
      </c>
    </row>
    <row r="142" spans="1:29" ht="12.75" customHeight="1" x14ac:dyDescent="0.25">
      <c r="A142" s="25" t="s">
        <v>346</v>
      </c>
      <c r="B142" s="25" t="s">
        <v>347</v>
      </c>
      <c r="C142" s="25" t="s">
        <v>233</v>
      </c>
      <c r="D142" s="31">
        <f t="shared" si="62"/>
        <v>78187921</v>
      </c>
      <c r="E142" s="31">
        <f t="shared" si="63"/>
        <v>6368111</v>
      </c>
      <c r="F142" s="39">
        <f t="shared" si="64"/>
        <v>8.1446224922645027E-2</v>
      </c>
      <c r="G142" s="31">
        <f t="shared" si="65"/>
        <v>79927162</v>
      </c>
      <c r="H142" s="31">
        <f t="shared" si="66"/>
        <v>4315235</v>
      </c>
      <c r="I142" s="39">
        <f t="shared" si="67"/>
        <v>5.3989593675301518E-2</v>
      </c>
      <c r="J142" s="24">
        <f t="shared" si="68"/>
        <v>81577349</v>
      </c>
      <c r="K142" s="24">
        <f t="shared" si="69"/>
        <v>4051614</v>
      </c>
      <c r="L142" s="22">
        <f t="shared" si="70"/>
        <v>4.9665918905994359E-2</v>
      </c>
      <c r="M142" s="24">
        <f t="shared" si="84"/>
        <v>81422452</v>
      </c>
      <c r="N142" s="24">
        <f t="shared" si="85"/>
        <v>3451461</v>
      </c>
      <c r="O142" s="22">
        <f t="shared" si="86"/>
        <v>4.2389548769668592E-2</v>
      </c>
      <c r="P142" s="24">
        <f t="shared" si="71"/>
        <v>84623175</v>
      </c>
      <c r="Q142" s="24">
        <f t="shared" si="82"/>
        <v>6286464</v>
      </c>
      <c r="R142" s="22">
        <f t="shared" si="72"/>
        <v>7.4287735008760902E-2</v>
      </c>
      <c r="S142" s="24">
        <f t="shared" si="73"/>
        <v>86357231</v>
      </c>
      <c r="T142" s="24">
        <f t="shared" si="74"/>
        <v>15161640</v>
      </c>
      <c r="U142" s="22">
        <f t="shared" si="75"/>
        <v>0.17556885305875544</v>
      </c>
      <c r="V142" s="101">
        <f t="shared" si="76"/>
        <v>89275653</v>
      </c>
      <c r="W142" s="101">
        <f t="shared" si="77"/>
        <v>20999691</v>
      </c>
      <c r="X142" s="22">
        <f t="shared" si="78"/>
        <v>0.23522304563821</v>
      </c>
      <c r="Y142" s="76">
        <f t="shared" si="79"/>
        <v>89784546</v>
      </c>
      <c r="Z142" s="76">
        <f t="shared" si="80"/>
        <v>25767438</v>
      </c>
      <c r="AA142" s="22">
        <f t="shared" si="81"/>
        <v>0.28699190615721298</v>
      </c>
      <c r="AB142" s="22">
        <f t="shared" si="83"/>
        <v>0.1628922177265216</v>
      </c>
      <c r="AC142" s="32" t="s">
        <v>1481</v>
      </c>
    </row>
    <row r="143" spans="1:29" ht="12.75" customHeight="1" x14ac:dyDescent="0.25">
      <c r="A143" s="25" t="s">
        <v>348</v>
      </c>
      <c r="B143" s="25" t="s">
        <v>349</v>
      </c>
      <c r="C143" s="25" t="s">
        <v>8</v>
      </c>
      <c r="D143" s="31">
        <f t="shared" si="62"/>
        <v>25386124</v>
      </c>
      <c r="E143" s="31">
        <f t="shared" si="63"/>
        <v>3591060</v>
      </c>
      <c r="F143" s="39">
        <f t="shared" si="64"/>
        <v>0.14145759313237422</v>
      </c>
      <c r="G143" s="31">
        <f t="shared" si="65"/>
        <v>25357765</v>
      </c>
      <c r="H143" s="31">
        <f t="shared" si="66"/>
        <v>4631208</v>
      </c>
      <c r="I143" s="39">
        <f t="shared" si="67"/>
        <v>0.1826347077512549</v>
      </c>
      <c r="J143" s="24">
        <f t="shared" si="68"/>
        <v>25453510</v>
      </c>
      <c r="K143" s="24">
        <f t="shared" si="69"/>
        <v>5971217</v>
      </c>
      <c r="L143" s="22">
        <f t="shared" si="70"/>
        <v>0.23459306791086967</v>
      </c>
      <c r="M143" s="24">
        <f t="shared" si="84"/>
        <v>26585216</v>
      </c>
      <c r="N143" s="24">
        <f t="shared" si="85"/>
        <v>5886707</v>
      </c>
      <c r="O143" s="22">
        <f t="shared" si="86"/>
        <v>0.22142784169968752</v>
      </c>
      <c r="P143" s="24">
        <f t="shared" si="71"/>
        <v>27538102</v>
      </c>
      <c r="Q143" s="24">
        <f t="shared" si="82"/>
        <v>4787688</v>
      </c>
      <c r="R143" s="22">
        <f t="shared" si="72"/>
        <v>0.1738568620306512</v>
      </c>
      <c r="S143" s="24">
        <f t="shared" si="73"/>
        <v>28434628</v>
      </c>
      <c r="T143" s="24">
        <f t="shared" si="74"/>
        <v>3798269</v>
      </c>
      <c r="U143" s="22">
        <f t="shared" si="75"/>
        <v>0.13357899389434599</v>
      </c>
      <c r="V143" s="101">
        <f t="shared" si="76"/>
        <v>29029640</v>
      </c>
      <c r="W143" s="101">
        <f t="shared" si="77"/>
        <v>2656272</v>
      </c>
      <c r="X143" s="22">
        <f t="shared" si="78"/>
        <v>9.1502064786197837E-2</v>
      </c>
      <c r="Y143" s="76">
        <f t="shared" si="79"/>
        <v>29477817</v>
      </c>
      <c r="Z143" s="76">
        <f t="shared" si="80"/>
        <v>3008661</v>
      </c>
      <c r="AA143" s="22">
        <f t="shared" si="81"/>
        <v>0.10206525808882</v>
      </c>
      <c r="AB143" s="22">
        <f t="shared" si="83"/>
        <v>0.14448620409994054</v>
      </c>
      <c r="AC143" s="32" t="s">
        <v>1481</v>
      </c>
    </row>
    <row r="144" spans="1:29" ht="12.75" customHeight="1" x14ac:dyDescent="0.25">
      <c r="A144" s="25" t="s">
        <v>350</v>
      </c>
      <c r="B144" s="25" t="s">
        <v>351</v>
      </c>
      <c r="C144" s="25" t="s">
        <v>140</v>
      </c>
      <c r="D144" s="31">
        <f t="shared" si="62"/>
        <v>21551134</v>
      </c>
      <c r="E144" s="31">
        <f t="shared" si="63"/>
        <v>3182855</v>
      </c>
      <c r="F144" s="39">
        <f t="shared" si="64"/>
        <v>0.14768851606602232</v>
      </c>
      <c r="G144" s="31">
        <f t="shared" si="65"/>
        <v>22157526</v>
      </c>
      <c r="H144" s="31">
        <f t="shared" si="66"/>
        <v>5365871</v>
      </c>
      <c r="I144" s="39">
        <f t="shared" si="67"/>
        <v>0.24216922954304557</v>
      </c>
      <c r="J144" s="24">
        <f t="shared" si="68"/>
        <v>23740102</v>
      </c>
      <c r="K144" s="24">
        <f t="shared" si="69"/>
        <v>7436972</v>
      </c>
      <c r="L144" s="22">
        <f t="shared" si="70"/>
        <v>0.31326621932795401</v>
      </c>
      <c r="M144" s="24">
        <f t="shared" si="84"/>
        <v>23119412</v>
      </c>
      <c r="N144" s="24">
        <f t="shared" si="85"/>
        <v>11451222</v>
      </c>
      <c r="O144" s="22">
        <f t="shared" si="86"/>
        <v>0.49530766612922511</v>
      </c>
      <c r="P144" s="24">
        <f t="shared" si="71"/>
        <v>24575839</v>
      </c>
      <c r="Q144" s="24">
        <f t="shared" si="82"/>
        <v>14611218</v>
      </c>
      <c r="R144" s="22">
        <f t="shared" si="72"/>
        <v>0.59453587728988622</v>
      </c>
      <c r="S144" s="24">
        <f t="shared" si="73"/>
        <v>26797622</v>
      </c>
      <c r="T144" s="24">
        <f t="shared" si="74"/>
        <v>16699564</v>
      </c>
      <c r="U144" s="22">
        <f t="shared" si="75"/>
        <v>0.62317335471035451</v>
      </c>
      <c r="V144" s="101">
        <f t="shared" si="76"/>
        <v>28119040</v>
      </c>
      <c r="W144" s="101">
        <f t="shared" si="77"/>
        <v>18023795</v>
      </c>
      <c r="X144" s="22">
        <f t="shared" si="78"/>
        <v>0.64098187562591047</v>
      </c>
      <c r="Y144" s="76">
        <f t="shared" si="79"/>
        <v>30104046</v>
      </c>
      <c r="Z144" s="76">
        <f t="shared" si="80"/>
        <v>16921873</v>
      </c>
      <c r="AA144" s="22">
        <f t="shared" si="81"/>
        <v>0.56211291332733104</v>
      </c>
      <c r="AB144" s="22">
        <f t="shared" si="83"/>
        <v>0.5832223374165415</v>
      </c>
      <c r="AC144" s="32" t="s">
        <v>1480</v>
      </c>
    </row>
    <row r="145" spans="1:29" ht="12.75" customHeight="1" x14ac:dyDescent="0.25">
      <c r="A145" s="25" t="s">
        <v>352</v>
      </c>
      <c r="B145" s="25" t="s">
        <v>353</v>
      </c>
      <c r="C145" s="25" t="s">
        <v>233</v>
      </c>
      <c r="D145" s="31">
        <f t="shared" si="62"/>
        <v>304665243</v>
      </c>
      <c r="E145" s="31">
        <f t="shared" si="63"/>
        <v>18951665</v>
      </c>
      <c r="F145" s="39">
        <f t="shared" si="64"/>
        <v>6.2204880390639115E-2</v>
      </c>
      <c r="G145" s="31">
        <f t="shared" si="65"/>
        <v>300597162</v>
      </c>
      <c r="H145" s="31">
        <f t="shared" si="66"/>
        <v>39080606</v>
      </c>
      <c r="I145" s="39">
        <f t="shared" si="67"/>
        <v>0.13000989676675656</v>
      </c>
      <c r="J145" s="24">
        <f t="shared" si="68"/>
        <v>332357504</v>
      </c>
      <c r="K145" s="24">
        <f t="shared" si="69"/>
        <v>53985783</v>
      </c>
      <c r="L145" s="22">
        <f t="shared" si="70"/>
        <v>0.1624328692756099</v>
      </c>
      <c r="M145" s="24">
        <f t="shared" si="84"/>
        <v>363225824</v>
      </c>
      <c r="N145" s="24">
        <f t="shared" si="85"/>
        <v>58421972</v>
      </c>
      <c r="O145" s="22">
        <f t="shared" si="86"/>
        <v>0.16084201105701118</v>
      </c>
      <c r="P145" s="24">
        <f t="shared" si="71"/>
        <v>367110070</v>
      </c>
      <c r="Q145" s="24">
        <f t="shared" si="82"/>
        <v>84110914</v>
      </c>
      <c r="R145" s="22">
        <f t="shared" si="72"/>
        <v>0.22911633559929315</v>
      </c>
      <c r="S145" s="24">
        <f t="shared" si="73"/>
        <v>373454782</v>
      </c>
      <c r="T145" s="24">
        <f t="shared" si="74"/>
        <v>101970454</v>
      </c>
      <c r="U145" s="22">
        <f t="shared" si="75"/>
        <v>0.27304632023697051</v>
      </c>
      <c r="V145" s="101">
        <f t="shared" si="76"/>
        <v>388904298</v>
      </c>
      <c r="W145" s="101">
        <f t="shared" si="77"/>
        <v>105819569</v>
      </c>
      <c r="X145" s="22">
        <f t="shared" si="78"/>
        <v>0.2720966817394237</v>
      </c>
      <c r="Y145" s="76">
        <f t="shared" si="79"/>
        <v>387853427</v>
      </c>
      <c r="Z145" s="76">
        <f t="shared" si="80"/>
        <v>106555850</v>
      </c>
      <c r="AA145" s="22">
        <f t="shared" si="81"/>
        <v>0.27473226374250898</v>
      </c>
      <c r="AB145" s="22">
        <f t="shared" si="83"/>
        <v>0.24196672247504153</v>
      </c>
      <c r="AC145" s="32" t="s">
        <v>1478</v>
      </c>
    </row>
    <row r="146" spans="1:29" ht="12.75" customHeight="1" x14ac:dyDescent="0.25">
      <c r="A146" s="25" t="s">
        <v>354</v>
      </c>
      <c r="B146" s="25" t="s">
        <v>355</v>
      </c>
      <c r="C146" s="25" t="s">
        <v>337</v>
      </c>
      <c r="D146" s="31">
        <f t="shared" si="62"/>
        <v>6884790</v>
      </c>
      <c r="E146" s="31">
        <f t="shared" si="63"/>
        <v>944199</v>
      </c>
      <c r="F146" s="39">
        <f t="shared" si="64"/>
        <v>0.13714274509462163</v>
      </c>
      <c r="G146" s="31">
        <f t="shared" si="65"/>
        <v>6599200</v>
      </c>
      <c r="H146" s="31">
        <f t="shared" si="66"/>
        <v>1269668</v>
      </c>
      <c r="I146" s="39">
        <f t="shared" si="67"/>
        <v>0.19239726027397261</v>
      </c>
      <c r="J146" s="24">
        <f t="shared" si="68"/>
        <v>10389866</v>
      </c>
      <c r="K146" s="24">
        <f t="shared" si="69"/>
        <v>1595327</v>
      </c>
      <c r="L146" s="22">
        <f t="shared" si="70"/>
        <v>0.15354644612355925</v>
      </c>
      <c r="M146" s="24">
        <f t="shared" si="84"/>
        <v>7389323</v>
      </c>
      <c r="N146" s="24">
        <f t="shared" si="85"/>
        <v>3013334</v>
      </c>
      <c r="O146" s="22">
        <f t="shared" si="86"/>
        <v>0.40779568033499147</v>
      </c>
      <c r="P146" s="24">
        <f t="shared" si="71"/>
        <v>10803589</v>
      </c>
      <c r="Q146" s="24">
        <f t="shared" si="82"/>
        <v>1732050</v>
      </c>
      <c r="R146" s="22">
        <f t="shared" si="72"/>
        <v>0.16032172271640471</v>
      </c>
      <c r="S146" s="24">
        <f t="shared" si="73"/>
        <v>8621523</v>
      </c>
      <c r="T146" s="24">
        <f t="shared" si="74"/>
        <v>2780600</v>
      </c>
      <c r="U146" s="22">
        <f t="shared" si="75"/>
        <v>0.32251842278910581</v>
      </c>
      <c r="V146" s="101">
        <f t="shared" si="76"/>
        <v>7685996</v>
      </c>
      <c r="W146" s="101">
        <f t="shared" si="77"/>
        <v>5193562</v>
      </c>
      <c r="X146" s="22">
        <f t="shared" si="78"/>
        <v>0.67571749972287265</v>
      </c>
      <c r="Y146" s="76">
        <f t="shared" si="79"/>
        <v>8684525</v>
      </c>
      <c r="Z146" s="76">
        <f t="shared" si="80"/>
        <v>6418654</v>
      </c>
      <c r="AA146" s="22">
        <f t="shared" si="81"/>
        <v>0.73909096928156703</v>
      </c>
      <c r="AB146" s="22">
        <f t="shared" si="83"/>
        <v>0.46108885896898838</v>
      </c>
      <c r="AC146" s="32" t="s">
        <v>1480</v>
      </c>
    </row>
    <row r="147" spans="1:29" ht="12.75" customHeight="1" x14ac:dyDescent="0.25">
      <c r="A147" s="25" t="s">
        <v>356</v>
      </c>
      <c r="B147" s="25" t="s">
        <v>357</v>
      </c>
      <c r="C147" s="25" t="s">
        <v>296</v>
      </c>
      <c r="D147" s="31">
        <f t="shared" si="62"/>
        <v>41625827</v>
      </c>
      <c r="E147" s="31">
        <f t="shared" si="63"/>
        <v>8509859</v>
      </c>
      <c r="F147" s="39">
        <f t="shared" si="64"/>
        <v>0.20443699532984655</v>
      </c>
      <c r="G147" s="31">
        <f t="shared" si="65"/>
        <v>41510222</v>
      </c>
      <c r="H147" s="31">
        <f t="shared" si="66"/>
        <v>9143969</v>
      </c>
      <c r="I147" s="39">
        <f t="shared" si="67"/>
        <v>0.22028234394891938</v>
      </c>
      <c r="J147" s="24">
        <f t="shared" si="68"/>
        <v>42167624</v>
      </c>
      <c r="K147" s="24">
        <f t="shared" si="69"/>
        <v>11031860</v>
      </c>
      <c r="L147" s="22">
        <f t="shared" si="70"/>
        <v>0.26161919865345035</v>
      </c>
      <c r="M147" s="24">
        <f t="shared" si="84"/>
        <v>42917991</v>
      </c>
      <c r="N147" s="24">
        <f t="shared" si="85"/>
        <v>13760862</v>
      </c>
      <c r="O147" s="22">
        <f t="shared" si="86"/>
        <v>0.32063155053087178</v>
      </c>
      <c r="P147" s="24">
        <f t="shared" si="71"/>
        <v>46607403</v>
      </c>
      <c r="Q147" s="24">
        <f t="shared" si="82"/>
        <v>13152316</v>
      </c>
      <c r="R147" s="22">
        <f t="shared" si="72"/>
        <v>0.28219371072874411</v>
      </c>
      <c r="S147" s="24">
        <f t="shared" si="73"/>
        <v>46894432</v>
      </c>
      <c r="T147" s="24">
        <f t="shared" si="74"/>
        <v>14427186</v>
      </c>
      <c r="U147" s="22">
        <f t="shared" si="75"/>
        <v>0.30765243088987621</v>
      </c>
      <c r="V147" s="101">
        <f t="shared" si="76"/>
        <v>49888445</v>
      </c>
      <c r="W147" s="101">
        <f t="shared" si="77"/>
        <v>12754799</v>
      </c>
      <c r="X147" s="22">
        <f t="shared" si="78"/>
        <v>0.2556663972990138</v>
      </c>
      <c r="Y147" s="76">
        <f t="shared" si="79"/>
        <v>50412282</v>
      </c>
      <c r="Z147" s="76">
        <f t="shared" si="80"/>
        <v>11275574</v>
      </c>
      <c r="AA147" s="22">
        <f t="shared" si="81"/>
        <v>0.22366720078253899</v>
      </c>
      <c r="AB147" s="22">
        <f t="shared" si="83"/>
        <v>0.277962258046209</v>
      </c>
      <c r="AC147" s="32" t="s">
        <v>1481</v>
      </c>
    </row>
    <row r="148" spans="1:29" ht="12.75" customHeight="1" x14ac:dyDescent="0.25">
      <c r="A148" s="25" t="s">
        <v>358</v>
      </c>
      <c r="B148" s="25" t="s">
        <v>359</v>
      </c>
      <c r="C148" s="25" t="s">
        <v>46</v>
      </c>
      <c r="D148" s="31">
        <f t="shared" si="62"/>
        <v>81092748</v>
      </c>
      <c r="E148" s="31">
        <f t="shared" si="63"/>
        <v>30536362</v>
      </c>
      <c r="F148" s="39">
        <f t="shared" si="64"/>
        <v>0.37656094722551514</v>
      </c>
      <c r="G148" s="31">
        <f t="shared" si="65"/>
        <v>78197556</v>
      </c>
      <c r="H148" s="31">
        <f t="shared" si="66"/>
        <v>32754318</v>
      </c>
      <c r="I148" s="39">
        <f t="shared" si="67"/>
        <v>0.41886626226528101</v>
      </c>
      <c r="J148" s="24">
        <f t="shared" si="68"/>
        <v>84333999</v>
      </c>
      <c r="K148" s="24">
        <f t="shared" si="69"/>
        <v>35610706</v>
      </c>
      <c r="L148" s="22">
        <f t="shared" si="70"/>
        <v>0.42225800296746274</v>
      </c>
      <c r="M148" s="24">
        <f t="shared" si="84"/>
        <v>82430016</v>
      </c>
      <c r="N148" s="24">
        <f t="shared" si="85"/>
        <v>39456015</v>
      </c>
      <c r="O148" s="22">
        <f t="shared" si="86"/>
        <v>0.47866077085318048</v>
      </c>
      <c r="P148" s="24">
        <f t="shared" si="71"/>
        <v>84088028</v>
      </c>
      <c r="Q148" s="24">
        <f t="shared" si="82"/>
        <v>43149618</v>
      </c>
      <c r="R148" s="22">
        <f t="shared" si="72"/>
        <v>0.5131481737209963</v>
      </c>
      <c r="S148" s="24">
        <f t="shared" si="73"/>
        <v>88409888</v>
      </c>
      <c r="T148" s="24">
        <f t="shared" si="74"/>
        <v>50054886</v>
      </c>
      <c r="U148" s="22">
        <f t="shared" si="75"/>
        <v>0.56616841319830646</v>
      </c>
      <c r="V148" s="101">
        <f t="shared" si="76"/>
        <v>93674480</v>
      </c>
      <c r="W148" s="101">
        <f t="shared" si="77"/>
        <v>50030500</v>
      </c>
      <c r="X148" s="22">
        <f t="shared" si="78"/>
        <v>0.53408890019992639</v>
      </c>
      <c r="Y148" s="76">
        <f t="shared" si="79"/>
        <v>97487104</v>
      </c>
      <c r="Z148" s="76">
        <f t="shared" si="80"/>
        <v>51060773</v>
      </c>
      <c r="AA148" s="22">
        <f t="shared" si="81"/>
        <v>0.52376951314504105</v>
      </c>
      <c r="AB148" s="22">
        <f t="shared" si="83"/>
        <v>0.52316715422349014</v>
      </c>
      <c r="AC148" s="32" t="s">
        <v>1482</v>
      </c>
    </row>
    <row r="149" spans="1:29" ht="12.75" customHeight="1" x14ac:dyDescent="0.25">
      <c r="A149" s="25" t="s">
        <v>360</v>
      </c>
      <c r="B149" s="25" t="s">
        <v>361</v>
      </c>
      <c r="C149" s="25" t="s">
        <v>362</v>
      </c>
      <c r="D149" s="31">
        <f t="shared" si="62"/>
        <v>21608251</v>
      </c>
      <c r="E149" s="31">
        <f t="shared" si="63"/>
        <v>2096794</v>
      </c>
      <c r="F149" s="39">
        <f t="shared" si="64"/>
        <v>9.7036729164243787E-2</v>
      </c>
      <c r="G149" s="31">
        <f t="shared" si="65"/>
        <v>21406951</v>
      </c>
      <c r="H149" s="31">
        <f t="shared" si="66"/>
        <v>3792312</v>
      </c>
      <c r="I149" s="39">
        <f t="shared" si="67"/>
        <v>0.17715329941195268</v>
      </c>
      <c r="J149" s="24">
        <f t="shared" si="68"/>
        <v>20995568</v>
      </c>
      <c r="K149" s="24">
        <f t="shared" si="69"/>
        <v>6768002</v>
      </c>
      <c r="L149" s="22">
        <f t="shared" si="70"/>
        <v>0.32235384153455626</v>
      </c>
      <c r="M149" s="24">
        <f t="shared" si="84"/>
        <v>21861612</v>
      </c>
      <c r="N149" s="24">
        <f t="shared" si="85"/>
        <v>9107264</v>
      </c>
      <c r="O149" s="22">
        <f t="shared" si="86"/>
        <v>0.41658702935538333</v>
      </c>
      <c r="P149" s="24">
        <f t="shared" si="71"/>
        <v>24254974</v>
      </c>
      <c r="Q149" s="24">
        <f t="shared" si="82"/>
        <v>8868558</v>
      </c>
      <c r="R149" s="22">
        <f t="shared" si="72"/>
        <v>0.36563873455399293</v>
      </c>
      <c r="S149" s="24">
        <f t="shared" si="73"/>
        <v>23682239</v>
      </c>
      <c r="T149" s="24">
        <f t="shared" si="74"/>
        <v>9574582</v>
      </c>
      <c r="U149" s="22">
        <f t="shared" si="75"/>
        <v>0.40429378320183323</v>
      </c>
      <c r="V149" s="101">
        <f t="shared" si="76"/>
        <v>24767788</v>
      </c>
      <c r="W149" s="101">
        <f t="shared" si="77"/>
        <v>9089082</v>
      </c>
      <c r="X149" s="22">
        <f t="shared" si="78"/>
        <v>0.36697189107077305</v>
      </c>
      <c r="Y149" s="76">
        <f t="shared" si="79"/>
        <v>25025185</v>
      </c>
      <c r="Z149" s="76">
        <f t="shared" si="80"/>
        <v>7549068</v>
      </c>
      <c r="AA149" s="22">
        <f t="shared" si="81"/>
        <v>0.30165882889577</v>
      </c>
      <c r="AB149" s="22">
        <f t="shared" si="83"/>
        <v>0.37103005341555051</v>
      </c>
      <c r="AC149" s="32" t="s">
        <v>1480</v>
      </c>
    </row>
    <row r="150" spans="1:29" ht="12.75" customHeight="1" x14ac:dyDescent="0.25">
      <c r="A150" s="25" t="s">
        <v>363</v>
      </c>
      <c r="B150" s="25" t="s">
        <v>364</v>
      </c>
      <c r="C150" s="25" t="s">
        <v>76</v>
      </c>
      <c r="D150" s="31">
        <f t="shared" si="62"/>
        <v>32314779</v>
      </c>
      <c r="E150" s="31">
        <f t="shared" si="63"/>
        <v>4335533</v>
      </c>
      <c r="F150" s="39">
        <f t="shared" si="64"/>
        <v>0.13416563981452573</v>
      </c>
      <c r="G150" s="31">
        <f t="shared" si="65"/>
        <v>30258521</v>
      </c>
      <c r="H150" s="31">
        <f t="shared" si="66"/>
        <v>9092321</v>
      </c>
      <c r="I150" s="39">
        <f t="shared" si="67"/>
        <v>0.30048795180702981</v>
      </c>
      <c r="J150" s="24">
        <f t="shared" si="68"/>
        <v>31167328</v>
      </c>
      <c r="K150" s="24">
        <f t="shared" si="69"/>
        <v>11673398</v>
      </c>
      <c r="L150" s="22">
        <f t="shared" si="70"/>
        <v>0.37453958196223941</v>
      </c>
      <c r="M150" s="24">
        <f t="shared" si="84"/>
        <v>32646898</v>
      </c>
      <c r="N150" s="24">
        <f t="shared" si="85"/>
        <v>13529061</v>
      </c>
      <c r="O150" s="22">
        <f t="shared" si="86"/>
        <v>0.4144057116850734</v>
      </c>
      <c r="P150" s="24">
        <f t="shared" si="71"/>
        <v>32721758</v>
      </c>
      <c r="Q150" s="24">
        <f t="shared" si="82"/>
        <v>15421949</v>
      </c>
      <c r="R150" s="22">
        <f t="shared" si="72"/>
        <v>0.47130563706265416</v>
      </c>
      <c r="S150" s="24">
        <f t="shared" si="73"/>
        <v>33553426</v>
      </c>
      <c r="T150" s="24">
        <f t="shared" si="74"/>
        <v>16415842</v>
      </c>
      <c r="U150" s="22">
        <f t="shared" si="75"/>
        <v>0.48924488366702107</v>
      </c>
      <c r="V150" s="101">
        <f t="shared" si="76"/>
        <v>35648996</v>
      </c>
      <c r="W150" s="101">
        <f t="shared" si="77"/>
        <v>14603663</v>
      </c>
      <c r="X150" s="22">
        <f t="shared" si="78"/>
        <v>0.40965145273656517</v>
      </c>
      <c r="Y150" s="76">
        <f t="shared" si="79"/>
        <v>36904506</v>
      </c>
      <c r="Z150" s="76">
        <f t="shared" si="80"/>
        <v>13183738</v>
      </c>
      <c r="AA150" s="22">
        <f t="shared" si="81"/>
        <v>0.35723924877899699</v>
      </c>
      <c r="AB150" s="22">
        <f t="shared" si="83"/>
        <v>0.42836938678606212</v>
      </c>
      <c r="AC150" s="32" t="s">
        <v>1481</v>
      </c>
    </row>
    <row r="151" spans="1:29" ht="12.75" customHeight="1" x14ac:dyDescent="0.25">
      <c r="A151" s="25" t="s">
        <v>365</v>
      </c>
      <c r="B151" s="25" t="s">
        <v>366</v>
      </c>
      <c r="C151" s="25" t="s">
        <v>367</v>
      </c>
      <c r="D151" s="31">
        <f t="shared" si="62"/>
        <v>20935989</v>
      </c>
      <c r="E151" s="31">
        <f t="shared" si="63"/>
        <v>3796018</v>
      </c>
      <c r="F151" s="39">
        <f t="shared" si="64"/>
        <v>0.1813154372597349</v>
      </c>
      <c r="G151" s="31">
        <f t="shared" si="65"/>
        <v>21727272</v>
      </c>
      <c r="H151" s="31">
        <f t="shared" si="66"/>
        <v>2809036</v>
      </c>
      <c r="I151" s="39">
        <f t="shared" si="67"/>
        <v>0.12928618005978845</v>
      </c>
      <c r="J151" s="24">
        <f t="shared" si="68"/>
        <v>22071295</v>
      </c>
      <c r="K151" s="24">
        <f t="shared" si="69"/>
        <v>2883769</v>
      </c>
      <c r="L151" s="22">
        <f t="shared" si="70"/>
        <v>0.13065699135460787</v>
      </c>
      <c r="M151" s="24">
        <f t="shared" si="84"/>
        <v>21874214</v>
      </c>
      <c r="N151" s="24">
        <f t="shared" si="85"/>
        <v>3987415</v>
      </c>
      <c r="O151" s="22">
        <f t="shared" si="86"/>
        <v>0.18228837845327836</v>
      </c>
      <c r="P151" s="24">
        <f t="shared" si="71"/>
        <v>22818977</v>
      </c>
      <c r="Q151" s="24">
        <f t="shared" si="82"/>
        <v>5067837</v>
      </c>
      <c r="R151" s="22">
        <f t="shared" si="72"/>
        <v>0.22208870274947032</v>
      </c>
      <c r="S151" s="24">
        <f t="shared" si="73"/>
        <v>23388348</v>
      </c>
      <c r="T151" s="24">
        <f t="shared" si="74"/>
        <v>5589232</v>
      </c>
      <c r="U151" s="22">
        <f t="shared" si="75"/>
        <v>0.23897506570365723</v>
      </c>
      <c r="V151" s="101">
        <f t="shared" si="76"/>
        <v>23842502</v>
      </c>
      <c r="W151" s="101">
        <f t="shared" si="77"/>
        <v>6005298</v>
      </c>
      <c r="X151" s="22">
        <f t="shared" si="78"/>
        <v>0.25187364983758836</v>
      </c>
      <c r="Y151" s="76">
        <f t="shared" si="79"/>
        <v>24014916</v>
      </c>
      <c r="Z151" s="76">
        <f t="shared" si="80"/>
        <v>6313746</v>
      </c>
      <c r="AA151" s="22">
        <f t="shared" si="81"/>
        <v>0.26290935183783298</v>
      </c>
      <c r="AB151" s="22">
        <f t="shared" si="83"/>
        <v>0.23162702971636545</v>
      </c>
      <c r="AC151" s="32" t="s">
        <v>1480</v>
      </c>
    </row>
    <row r="152" spans="1:29" ht="12.75" customHeight="1" x14ac:dyDescent="0.25">
      <c r="A152" s="25" t="s">
        <v>368</v>
      </c>
      <c r="B152" s="25" t="s">
        <v>369</v>
      </c>
      <c r="C152" s="25" t="s">
        <v>56</v>
      </c>
      <c r="D152" s="31">
        <f t="shared" si="62"/>
        <v>39587770</v>
      </c>
      <c r="E152" s="31">
        <f t="shared" si="63"/>
        <v>7349782</v>
      </c>
      <c r="F152" s="39">
        <f t="shared" si="64"/>
        <v>0.18565789383943576</v>
      </c>
      <c r="G152" s="31">
        <f t="shared" si="65"/>
        <v>41423115</v>
      </c>
      <c r="H152" s="31">
        <f t="shared" si="66"/>
        <v>8430201</v>
      </c>
      <c r="I152" s="39">
        <f t="shared" si="67"/>
        <v>0.20351441459677766</v>
      </c>
      <c r="J152" s="24">
        <f t="shared" si="68"/>
        <v>41947185</v>
      </c>
      <c r="K152" s="24">
        <f t="shared" si="69"/>
        <v>11278431</v>
      </c>
      <c r="L152" s="22">
        <f t="shared" si="70"/>
        <v>0.26887217819264869</v>
      </c>
      <c r="M152" s="24">
        <f t="shared" si="84"/>
        <v>43257218</v>
      </c>
      <c r="N152" s="24">
        <f t="shared" si="85"/>
        <v>13214414</v>
      </c>
      <c r="O152" s="22">
        <f t="shared" si="86"/>
        <v>0.30548460143692091</v>
      </c>
      <c r="P152" s="24">
        <f t="shared" si="71"/>
        <v>46485350</v>
      </c>
      <c r="Q152" s="24">
        <f t="shared" si="82"/>
        <v>13601307</v>
      </c>
      <c r="R152" s="22">
        <f t="shared" si="72"/>
        <v>0.29259340846094523</v>
      </c>
      <c r="S152" s="24">
        <f t="shared" si="73"/>
        <v>48630524</v>
      </c>
      <c r="T152" s="24">
        <f t="shared" si="74"/>
        <v>15484428</v>
      </c>
      <c r="U152" s="22">
        <f t="shared" si="75"/>
        <v>0.31840964740581451</v>
      </c>
      <c r="V152" s="101">
        <f t="shared" si="76"/>
        <v>50714128</v>
      </c>
      <c r="W152" s="101">
        <f t="shared" si="77"/>
        <v>16344368</v>
      </c>
      <c r="X152" s="22">
        <f t="shared" si="78"/>
        <v>0.32228431493488363</v>
      </c>
      <c r="Y152" s="76">
        <f t="shared" si="79"/>
        <v>52395481</v>
      </c>
      <c r="Z152" s="76">
        <f t="shared" si="80"/>
        <v>16543154</v>
      </c>
      <c r="AA152" s="22">
        <f t="shared" si="81"/>
        <v>0.31573627504249802</v>
      </c>
      <c r="AB152" s="22">
        <f t="shared" si="83"/>
        <v>0.3109016494562124</v>
      </c>
      <c r="AC152" s="32" t="s">
        <v>1481</v>
      </c>
    </row>
    <row r="153" spans="1:29" ht="12.75" customHeight="1" x14ac:dyDescent="0.25">
      <c r="A153" s="25" t="s">
        <v>370</v>
      </c>
      <c r="B153" s="25" t="s">
        <v>371</v>
      </c>
      <c r="C153" s="25" t="s">
        <v>314</v>
      </c>
      <c r="D153" s="31">
        <f t="shared" si="62"/>
        <v>23193879</v>
      </c>
      <c r="E153" s="31">
        <f t="shared" si="63"/>
        <v>2590560</v>
      </c>
      <c r="F153" s="39">
        <f t="shared" si="64"/>
        <v>0.11169153723704431</v>
      </c>
      <c r="G153" s="31">
        <f t="shared" si="65"/>
        <v>23033170</v>
      </c>
      <c r="H153" s="31">
        <f t="shared" si="66"/>
        <v>4675228</v>
      </c>
      <c r="I153" s="39">
        <f t="shared" si="67"/>
        <v>0.20297805295580243</v>
      </c>
      <c r="J153" s="24">
        <f t="shared" si="68"/>
        <v>24094043</v>
      </c>
      <c r="K153" s="24">
        <f t="shared" si="69"/>
        <v>8228549</v>
      </c>
      <c r="L153" s="22">
        <f t="shared" si="70"/>
        <v>0.34151798434160674</v>
      </c>
      <c r="M153" s="24">
        <f t="shared" si="84"/>
        <v>24662468</v>
      </c>
      <c r="N153" s="24">
        <f t="shared" si="85"/>
        <v>12420566</v>
      </c>
      <c r="O153" s="22">
        <f t="shared" si="86"/>
        <v>0.50362218412204329</v>
      </c>
      <c r="P153" s="24">
        <f t="shared" si="71"/>
        <v>25923083</v>
      </c>
      <c r="Q153" s="24">
        <f t="shared" si="82"/>
        <v>16291461</v>
      </c>
      <c r="R153" s="22">
        <f t="shared" si="72"/>
        <v>0.62845383784019826</v>
      </c>
      <c r="S153" s="24">
        <f t="shared" si="73"/>
        <v>27090708</v>
      </c>
      <c r="T153" s="24">
        <f t="shared" si="74"/>
        <v>19372297</v>
      </c>
      <c r="U153" s="22">
        <f t="shared" si="75"/>
        <v>0.71509009657481082</v>
      </c>
      <c r="V153" s="101">
        <f t="shared" si="76"/>
        <v>28784633</v>
      </c>
      <c r="W153" s="101">
        <f t="shared" si="77"/>
        <v>21359724</v>
      </c>
      <c r="X153" s="22">
        <f t="shared" si="78"/>
        <v>0.74205302530694073</v>
      </c>
      <c r="Y153" s="76">
        <f t="shared" si="79"/>
        <v>29317263</v>
      </c>
      <c r="Z153" s="76">
        <f t="shared" si="80"/>
        <v>22606112</v>
      </c>
      <c r="AA153" s="22">
        <f t="shared" si="81"/>
        <v>0.77108534995234701</v>
      </c>
      <c r="AB153" s="22">
        <f t="shared" si="83"/>
        <v>0.672060898759268</v>
      </c>
      <c r="AC153" s="32" t="s">
        <v>1477</v>
      </c>
    </row>
    <row r="154" spans="1:29" ht="12.75" customHeight="1" x14ac:dyDescent="0.25">
      <c r="A154" s="25" t="s">
        <v>372</v>
      </c>
      <c r="B154" s="25" t="s">
        <v>373</v>
      </c>
      <c r="C154" s="25" t="s">
        <v>158</v>
      </c>
      <c r="D154" s="31">
        <f t="shared" si="62"/>
        <v>61914113</v>
      </c>
      <c r="E154" s="31">
        <f t="shared" si="63"/>
        <v>13388403</v>
      </c>
      <c r="F154" s="39">
        <f t="shared" si="64"/>
        <v>0.21624153769270668</v>
      </c>
      <c r="G154" s="31">
        <f t="shared" si="65"/>
        <v>60950670</v>
      </c>
      <c r="H154" s="31">
        <f t="shared" si="66"/>
        <v>14767954</v>
      </c>
      <c r="I154" s="39">
        <f t="shared" si="67"/>
        <v>0.2422935465680689</v>
      </c>
      <c r="J154" s="24">
        <f t="shared" si="68"/>
        <v>63134178</v>
      </c>
      <c r="K154" s="24">
        <f t="shared" si="69"/>
        <v>19000861</v>
      </c>
      <c r="L154" s="22">
        <f t="shared" si="70"/>
        <v>0.30095998082053116</v>
      </c>
      <c r="M154" s="24">
        <f t="shared" si="84"/>
        <v>67054937</v>
      </c>
      <c r="N154" s="24">
        <f t="shared" si="85"/>
        <v>24688256</v>
      </c>
      <c r="O154" s="22">
        <f t="shared" si="86"/>
        <v>0.36817954209695253</v>
      </c>
      <c r="P154" s="24">
        <f t="shared" si="71"/>
        <v>67372436</v>
      </c>
      <c r="Q154" s="24">
        <f t="shared" si="82"/>
        <v>30573028</v>
      </c>
      <c r="R154" s="22">
        <f t="shared" si="72"/>
        <v>0.45379133982924413</v>
      </c>
      <c r="S154" s="24">
        <f t="shared" si="73"/>
        <v>70811558</v>
      </c>
      <c r="T154" s="24">
        <f t="shared" si="74"/>
        <v>34928865</v>
      </c>
      <c r="U154" s="22">
        <f t="shared" si="75"/>
        <v>0.49326502602866046</v>
      </c>
      <c r="V154" s="101">
        <f t="shared" si="76"/>
        <v>73145068</v>
      </c>
      <c r="W154" s="101">
        <f t="shared" si="77"/>
        <v>37966508</v>
      </c>
      <c r="X154" s="22">
        <f t="shared" si="78"/>
        <v>0.51905766223363137</v>
      </c>
      <c r="Y154" s="76">
        <f t="shared" si="79"/>
        <v>71150463</v>
      </c>
      <c r="Z154" s="76">
        <f t="shared" si="80"/>
        <v>42418482</v>
      </c>
      <c r="AA154" s="22">
        <f t="shared" si="81"/>
        <v>0.596179985504803</v>
      </c>
      <c r="AB154" s="22">
        <f t="shared" si="83"/>
        <v>0.48609471113865832</v>
      </c>
      <c r="AC154" s="32" t="s">
        <v>1479</v>
      </c>
    </row>
    <row r="155" spans="1:29" ht="12.75" customHeight="1" x14ac:dyDescent="0.25">
      <c r="A155" s="25" t="s">
        <v>374</v>
      </c>
      <c r="B155" s="25" t="s">
        <v>375</v>
      </c>
      <c r="C155" s="25" t="s">
        <v>25</v>
      </c>
      <c r="D155" s="31">
        <f t="shared" si="62"/>
        <v>30686860</v>
      </c>
      <c r="E155" s="31">
        <f t="shared" si="63"/>
        <v>14484866</v>
      </c>
      <c r="F155" s="39">
        <f t="shared" si="64"/>
        <v>0.47202177088173897</v>
      </c>
      <c r="G155" s="31">
        <f t="shared" si="65"/>
        <v>32772188</v>
      </c>
      <c r="H155" s="31">
        <f t="shared" si="66"/>
        <v>16709608</v>
      </c>
      <c r="I155" s="39">
        <f t="shared" si="67"/>
        <v>0.50987160210358862</v>
      </c>
      <c r="J155" s="24">
        <f t="shared" si="68"/>
        <v>33199935</v>
      </c>
      <c r="K155" s="24">
        <f t="shared" si="69"/>
        <v>18842809</v>
      </c>
      <c r="L155" s="22">
        <f t="shared" si="70"/>
        <v>0.56755559912993803</v>
      </c>
      <c r="M155" s="24">
        <f t="shared" si="84"/>
        <v>33100242</v>
      </c>
      <c r="N155" s="24">
        <f t="shared" si="85"/>
        <v>19871883</v>
      </c>
      <c r="O155" s="22">
        <f t="shared" si="86"/>
        <v>0.6003546137215553</v>
      </c>
      <c r="P155" s="24">
        <f t="shared" si="71"/>
        <v>31576505</v>
      </c>
      <c r="Q155" s="24">
        <f t="shared" si="82"/>
        <v>23577382</v>
      </c>
      <c r="R155" s="22">
        <f t="shared" si="72"/>
        <v>0.74667484574369458</v>
      </c>
      <c r="S155" s="24">
        <f t="shared" si="73"/>
        <v>32414893</v>
      </c>
      <c r="T155" s="24">
        <f t="shared" si="74"/>
        <v>27404823</v>
      </c>
      <c r="U155" s="22">
        <f t="shared" si="75"/>
        <v>0.84543925534475772</v>
      </c>
      <c r="V155" s="101">
        <f t="shared" si="76"/>
        <v>34663419</v>
      </c>
      <c r="W155" s="101">
        <f t="shared" si="77"/>
        <v>31042125</v>
      </c>
      <c r="X155" s="22">
        <f t="shared" si="78"/>
        <v>0.89552980910509727</v>
      </c>
      <c r="Y155" s="76">
        <f t="shared" si="79"/>
        <v>35420744</v>
      </c>
      <c r="Z155" s="76">
        <f t="shared" si="80"/>
        <v>35693423</v>
      </c>
      <c r="AA155" s="22">
        <f t="shared" si="81"/>
        <v>1.0076982855018499</v>
      </c>
      <c r="AB155" s="22">
        <f t="shared" si="83"/>
        <v>0.81913936188339098</v>
      </c>
      <c r="AC155" s="32" t="s">
        <v>1479</v>
      </c>
    </row>
    <row r="156" spans="1:29" ht="12.75" customHeight="1" x14ac:dyDescent="0.25">
      <c r="A156" s="25" t="s">
        <v>376</v>
      </c>
      <c r="B156" s="25" t="s">
        <v>377</v>
      </c>
      <c r="C156" s="25" t="s">
        <v>378</v>
      </c>
      <c r="D156" s="31">
        <f t="shared" si="62"/>
        <v>17199333</v>
      </c>
      <c r="E156" s="31">
        <f t="shared" si="63"/>
        <v>648463</v>
      </c>
      <c r="F156" s="39">
        <f t="shared" si="64"/>
        <v>3.7702799288786372E-2</v>
      </c>
      <c r="G156" s="31">
        <f t="shared" si="65"/>
        <v>17191601</v>
      </c>
      <c r="H156" s="31">
        <f t="shared" si="66"/>
        <v>1510712</v>
      </c>
      <c r="I156" s="39">
        <f t="shared" si="67"/>
        <v>8.7875003613683222E-2</v>
      </c>
      <c r="J156" s="24">
        <f t="shared" si="68"/>
        <v>19398791</v>
      </c>
      <c r="K156" s="24">
        <f t="shared" si="69"/>
        <v>2225196</v>
      </c>
      <c r="L156" s="22">
        <f t="shared" si="70"/>
        <v>0.11470797329586158</v>
      </c>
      <c r="M156" s="24">
        <f t="shared" si="84"/>
        <v>19076910</v>
      </c>
      <c r="N156" s="24">
        <f t="shared" si="85"/>
        <v>3914117</v>
      </c>
      <c r="O156" s="22">
        <f t="shared" si="86"/>
        <v>0.20517562854780988</v>
      </c>
      <c r="P156" s="24">
        <f t="shared" si="71"/>
        <v>20673846</v>
      </c>
      <c r="Q156" s="24">
        <f t="shared" si="82"/>
        <v>5470933</v>
      </c>
      <c r="R156" s="22">
        <f t="shared" si="72"/>
        <v>0.26463063524803271</v>
      </c>
      <c r="S156" s="24">
        <f t="shared" si="73"/>
        <v>21711923</v>
      </c>
      <c r="T156" s="24">
        <f t="shared" si="74"/>
        <v>6734113</v>
      </c>
      <c r="U156" s="22">
        <f t="shared" si="75"/>
        <v>0.31015737297889273</v>
      </c>
      <c r="V156" s="101">
        <f t="shared" si="76"/>
        <v>21548995</v>
      </c>
      <c r="W156" s="101">
        <f t="shared" si="77"/>
        <v>8611460</v>
      </c>
      <c r="X156" s="22">
        <f t="shared" si="78"/>
        <v>0.3996223489772957</v>
      </c>
      <c r="Y156" s="76">
        <f t="shared" si="79"/>
        <v>21920908</v>
      </c>
      <c r="Z156" s="76">
        <f t="shared" si="80"/>
        <v>9929555</v>
      </c>
      <c r="AA156" s="22">
        <f t="shared" si="81"/>
        <v>0.45297188419384798</v>
      </c>
      <c r="AB156" s="22">
        <f t="shared" si="83"/>
        <v>0.3265115739891758</v>
      </c>
      <c r="AC156" s="32" t="s">
        <v>1480</v>
      </c>
    </row>
    <row r="157" spans="1:29" ht="12.75" customHeight="1" x14ac:dyDescent="0.25">
      <c r="A157" s="25" t="s">
        <v>379</v>
      </c>
      <c r="B157" s="25" t="s">
        <v>380</v>
      </c>
      <c r="C157" s="25" t="s">
        <v>183</v>
      </c>
      <c r="D157" s="31">
        <f t="shared" si="62"/>
        <v>13807940</v>
      </c>
      <c r="E157" s="31">
        <f t="shared" si="63"/>
        <v>6384233</v>
      </c>
      <c r="F157" s="39">
        <f t="shared" si="64"/>
        <v>0.46235955544418644</v>
      </c>
      <c r="G157" s="31">
        <f t="shared" si="65"/>
        <v>14642861</v>
      </c>
      <c r="H157" s="31">
        <f t="shared" si="66"/>
        <v>6037075</v>
      </c>
      <c r="I157" s="39">
        <f t="shared" si="67"/>
        <v>0.4122879401778109</v>
      </c>
      <c r="J157" s="24">
        <f t="shared" si="68"/>
        <v>14401963</v>
      </c>
      <c r="K157" s="24">
        <f t="shared" si="69"/>
        <v>7028044</v>
      </c>
      <c r="L157" s="22">
        <f t="shared" si="70"/>
        <v>0.48799208830074065</v>
      </c>
      <c r="M157" s="24">
        <f t="shared" si="84"/>
        <v>15176220</v>
      </c>
      <c r="N157" s="24">
        <f t="shared" si="85"/>
        <v>9367785</v>
      </c>
      <c r="O157" s="22">
        <f t="shared" si="86"/>
        <v>0.61726734325148158</v>
      </c>
      <c r="P157" s="24">
        <f t="shared" si="71"/>
        <v>17241307</v>
      </c>
      <c r="Q157" s="24">
        <f t="shared" si="82"/>
        <v>9406377</v>
      </c>
      <c r="R157" s="22">
        <f t="shared" si="72"/>
        <v>0.54557215412961446</v>
      </c>
      <c r="S157" s="24">
        <f t="shared" si="73"/>
        <v>16684043</v>
      </c>
      <c r="T157" s="24">
        <f t="shared" si="74"/>
        <v>10162676</v>
      </c>
      <c r="U157" s="22">
        <f t="shared" si="75"/>
        <v>0.60912549793835946</v>
      </c>
      <c r="V157" s="101">
        <f t="shared" si="76"/>
        <v>17842685</v>
      </c>
      <c r="W157" s="101">
        <f t="shared" si="77"/>
        <v>10192906</v>
      </c>
      <c r="X157" s="22">
        <f t="shared" si="78"/>
        <v>0.57126525520122107</v>
      </c>
      <c r="Y157" s="76">
        <f t="shared" si="79"/>
        <v>18956758</v>
      </c>
      <c r="Z157" s="76">
        <f t="shared" si="80"/>
        <v>9064742</v>
      </c>
      <c r="AA157" s="22">
        <f t="shared" si="81"/>
        <v>0.47817997149090602</v>
      </c>
      <c r="AB157" s="22">
        <f t="shared" si="83"/>
        <v>0.56428204440231644</v>
      </c>
      <c r="AC157" s="32" t="s">
        <v>1477</v>
      </c>
    </row>
    <row r="158" spans="1:29" ht="12.75" customHeight="1" x14ac:dyDescent="0.25">
      <c r="A158" s="25" t="s">
        <v>381</v>
      </c>
      <c r="B158" s="25" t="s">
        <v>382</v>
      </c>
      <c r="C158" s="25" t="s">
        <v>119</v>
      </c>
      <c r="D158" s="31">
        <f t="shared" si="62"/>
        <v>8954636</v>
      </c>
      <c r="E158" s="31">
        <f t="shared" si="63"/>
        <v>1261934</v>
      </c>
      <c r="F158" s="39">
        <f t="shared" si="64"/>
        <v>0.14092521460392138</v>
      </c>
      <c r="G158" s="31">
        <f t="shared" si="65"/>
        <v>8081478</v>
      </c>
      <c r="H158" s="31">
        <f t="shared" si="66"/>
        <v>1365531</v>
      </c>
      <c r="I158" s="39">
        <f t="shared" si="67"/>
        <v>0.16897045317700549</v>
      </c>
      <c r="J158" s="24">
        <f t="shared" si="68"/>
        <v>8152853</v>
      </c>
      <c r="K158" s="24">
        <f t="shared" si="69"/>
        <v>1840328</v>
      </c>
      <c r="L158" s="22">
        <f t="shared" si="70"/>
        <v>0.22572809788180898</v>
      </c>
      <c r="M158" s="24">
        <f t="shared" si="84"/>
        <v>8551384</v>
      </c>
      <c r="N158" s="24">
        <f t="shared" si="85"/>
        <v>2822798</v>
      </c>
      <c r="O158" s="22">
        <f t="shared" si="86"/>
        <v>0.33009837939683212</v>
      </c>
      <c r="P158" s="24">
        <f t="shared" si="71"/>
        <v>9265682</v>
      </c>
      <c r="Q158" s="24">
        <f t="shared" si="82"/>
        <v>3881455</v>
      </c>
      <c r="R158" s="22">
        <f t="shared" si="72"/>
        <v>0.41890656294917095</v>
      </c>
      <c r="S158" s="24">
        <f t="shared" si="73"/>
        <v>10759264</v>
      </c>
      <c r="T158" s="24">
        <f t="shared" si="74"/>
        <v>5293550</v>
      </c>
      <c r="U158" s="22">
        <f t="shared" si="75"/>
        <v>0.49199926686435058</v>
      </c>
      <c r="V158" s="101">
        <f t="shared" si="76"/>
        <v>12096693</v>
      </c>
      <c r="W158" s="101">
        <f t="shared" si="77"/>
        <v>4146813</v>
      </c>
      <c r="X158" s="22">
        <f t="shared" si="78"/>
        <v>0.34280550891057582</v>
      </c>
      <c r="Y158" s="76">
        <f t="shared" si="79"/>
        <v>11421562</v>
      </c>
      <c r="Z158" s="76">
        <f t="shared" si="80"/>
        <v>3627676</v>
      </c>
      <c r="AA158" s="22">
        <f t="shared" si="81"/>
        <v>0.317616452110491</v>
      </c>
      <c r="AB158" s="22">
        <f t="shared" si="83"/>
        <v>0.38028523404628406</v>
      </c>
      <c r="AC158" s="32" t="s">
        <v>1480</v>
      </c>
    </row>
    <row r="159" spans="1:29" ht="12.75" customHeight="1" x14ac:dyDescent="0.25">
      <c r="A159" s="25" t="s">
        <v>383</v>
      </c>
      <c r="B159" s="25" t="s">
        <v>384</v>
      </c>
      <c r="C159" s="25" t="s">
        <v>46</v>
      </c>
      <c r="D159" s="31">
        <f t="shared" si="62"/>
        <v>143179856</v>
      </c>
      <c r="E159" s="31">
        <f t="shared" si="63"/>
        <v>16960643</v>
      </c>
      <c r="F159" s="39">
        <f t="shared" si="64"/>
        <v>0.11845690779295098</v>
      </c>
      <c r="G159" s="31">
        <f t="shared" si="65"/>
        <v>137852199</v>
      </c>
      <c r="H159" s="31">
        <f t="shared" si="66"/>
        <v>41496337</v>
      </c>
      <c r="I159" s="39">
        <f t="shared" si="67"/>
        <v>0.30102049369557027</v>
      </c>
      <c r="J159" s="24">
        <f t="shared" si="68"/>
        <v>145282123</v>
      </c>
      <c r="K159" s="24">
        <f t="shared" si="69"/>
        <v>63954998</v>
      </c>
      <c r="L159" s="22">
        <f t="shared" si="70"/>
        <v>0.44021244100349499</v>
      </c>
      <c r="M159" s="24">
        <f t="shared" si="84"/>
        <v>155287547</v>
      </c>
      <c r="N159" s="24">
        <f t="shared" si="85"/>
        <v>80620372</v>
      </c>
      <c r="O159" s="22">
        <f t="shared" si="86"/>
        <v>0.51916830137061798</v>
      </c>
      <c r="P159" s="24">
        <f t="shared" si="71"/>
        <v>162402935</v>
      </c>
      <c r="Q159" s="24">
        <f t="shared" si="82"/>
        <v>94724374</v>
      </c>
      <c r="R159" s="22">
        <f t="shared" si="72"/>
        <v>0.58326762382711861</v>
      </c>
      <c r="S159" s="24">
        <f t="shared" si="73"/>
        <v>165776305</v>
      </c>
      <c r="T159" s="24">
        <f t="shared" si="74"/>
        <v>113382320</v>
      </c>
      <c r="U159" s="22">
        <f t="shared" si="75"/>
        <v>0.68394768480332579</v>
      </c>
      <c r="V159" s="101">
        <f t="shared" si="76"/>
        <v>173131867</v>
      </c>
      <c r="W159" s="101">
        <f t="shared" si="77"/>
        <v>125168500</v>
      </c>
      <c r="X159" s="22">
        <f t="shared" si="78"/>
        <v>0.72296626940434949</v>
      </c>
      <c r="Y159" s="76">
        <f t="shared" si="79"/>
        <v>179590760</v>
      </c>
      <c r="Z159" s="76">
        <f t="shared" si="80"/>
        <v>131814404</v>
      </c>
      <c r="AA159" s="22">
        <f t="shared" si="81"/>
        <v>0.73397096821685004</v>
      </c>
      <c r="AB159" s="22">
        <f t="shared" si="83"/>
        <v>0.64866416952445238</v>
      </c>
      <c r="AC159" s="32" t="s">
        <v>1482</v>
      </c>
    </row>
    <row r="160" spans="1:29" ht="12.75" customHeight="1" x14ac:dyDescent="0.25">
      <c r="A160" s="25" t="s">
        <v>385</v>
      </c>
      <c r="B160" s="25" t="s">
        <v>386</v>
      </c>
      <c r="C160" s="25" t="s">
        <v>76</v>
      </c>
      <c r="D160" s="31">
        <f t="shared" si="62"/>
        <v>36771293</v>
      </c>
      <c r="E160" s="31">
        <f t="shared" si="63"/>
        <v>11515400</v>
      </c>
      <c r="F160" s="39">
        <f t="shared" si="64"/>
        <v>0.31316277075162952</v>
      </c>
      <c r="G160" s="31">
        <f t="shared" si="65"/>
        <v>38480224</v>
      </c>
      <c r="H160" s="31">
        <f t="shared" si="66"/>
        <v>10612599</v>
      </c>
      <c r="I160" s="39">
        <f t="shared" si="67"/>
        <v>0.27579358685645905</v>
      </c>
      <c r="J160" s="24">
        <f t="shared" si="68"/>
        <v>40536411</v>
      </c>
      <c r="K160" s="24">
        <f t="shared" si="69"/>
        <v>9594631</v>
      </c>
      <c r="L160" s="22">
        <f t="shared" si="70"/>
        <v>0.2366916745540201</v>
      </c>
      <c r="M160" s="24">
        <f t="shared" si="84"/>
        <v>43864386</v>
      </c>
      <c r="N160" s="24">
        <f t="shared" si="85"/>
        <v>5849925</v>
      </c>
      <c r="O160" s="22">
        <f t="shared" si="86"/>
        <v>0.13336388659355677</v>
      </c>
      <c r="P160" s="24">
        <f t="shared" si="71"/>
        <v>41958859</v>
      </c>
      <c r="Q160" s="24">
        <f t="shared" si="82"/>
        <v>6518989</v>
      </c>
      <c r="R160" s="22">
        <f t="shared" si="72"/>
        <v>0.15536621241297338</v>
      </c>
      <c r="S160" s="24">
        <f t="shared" si="73"/>
        <v>43265205</v>
      </c>
      <c r="T160" s="24">
        <f t="shared" si="74"/>
        <v>8070122</v>
      </c>
      <c r="U160" s="22">
        <f t="shared" si="75"/>
        <v>0.18652684067947903</v>
      </c>
      <c r="V160" s="101">
        <f t="shared" si="76"/>
        <v>41528387</v>
      </c>
      <c r="W160" s="101">
        <f t="shared" si="77"/>
        <v>11570079</v>
      </c>
      <c r="X160" s="22">
        <f t="shared" si="78"/>
        <v>0.27860651077057241</v>
      </c>
      <c r="Y160" s="76">
        <f t="shared" si="79"/>
        <v>42724856</v>
      </c>
      <c r="Z160" s="76">
        <f t="shared" si="80"/>
        <v>13712011</v>
      </c>
      <c r="AA160" s="22">
        <f t="shared" si="81"/>
        <v>0.32093755915760103</v>
      </c>
      <c r="AB160" s="22">
        <f t="shared" si="83"/>
        <v>0.21496020192283655</v>
      </c>
      <c r="AC160" s="32" t="s">
        <v>1479</v>
      </c>
    </row>
    <row r="161" spans="1:29" ht="12.75" customHeight="1" x14ac:dyDescent="0.25">
      <c r="A161" s="25" t="s">
        <v>387</v>
      </c>
      <c r="B161" s="25" t="s">
        <v>388</v>
      </c>
      <c r="C161" s="25" t="s">
        <v>25</v>
      </c>
      <c r="D161" s="31">
        <f t="shared" si="62"/>
        <v>51184246</v>
      </c>
      <c r="E161" s="31">
        <f t="shared" si="63"/>
        <v>19265932</v>
      </c>
      <c r="F161" s="39">
        <f t="shared" si="64"/>
        <v>0.37640355198355369</v>
      </c>
      <c r="G161" s="31">
        <f t="shared" si="65"/>
        <v>52160169</v>
      </c>
      <c r="H161" s="31">
        <f t="shared" si="66"/>
        <v>19412603</v>
      </c>
      <c r="I161" s="39">
        <f t="shared" si="67"/>
        <v>0.3721729314182245</v>
      </c>
      <c r="J161" s="24">
        <f t="shared" si="68"/>
        <v>49878926</v>
      </c>
      <c r="K161" s="24">
        <f t="shared" si="69"/>
        <v>19212405</v>
      </c>
      <c r="L161" s="22">
        <f t="shared" si="70"/>
        <v>0.3851808076220406</v>
      </c>
      <c r="M161" s="24">
        <f t="shared" si="84"/>
        <v>49414366</v>
      </c>
      <c r="N161" s="24">
        <f t="shared" si="85"/>
        <v>21089048</v>
      </c>
      <c r="O161" s="22">
        <f t="shared" si="86"/>
        <v>0.42677969398615778</v>
      </c>
      <c r="P161" s="24">
        <f t="shared" si="71"/>
        <v>50626287</v>
      </c>
      <c r="Q161" s="24">
        <f t="shared" si="82"/>
        <v>22923366</v>
      </c>
      <c r="R161" s="22">
        <f t="shared" si="72"/>
        <v>0.45279571855625123</v>
      </c>
      <c r="S161" s="24">
        <f t="shared" si="73"/>
        <v>50515847</v>
      </c>
      <c r="T161" s="24">
        <f t="shared" si="74"/>
        <v>25559401</v>
      </c>
      <c r="U161" s="22">
        <f t="shared" si="75"/>
        <v>0.50596797872160792</v>
      </c>
      <c r="V161" s="101">
        <f t="shared" si="76"/>
        <v>51219870</v>
      </c>
      <c r="W161" s="101">
        <f t="shared" si="77"/>
        <v>25509127</v>
      </c>
      <c r="X161" s="22">
        <f t="shared" si="78"/>
        <v>0.49803185755840457</v>
      </c>
      <c r="Y161" s="76">
        <f t="shared" si="79"/>
        <v>50595619</v>
      </c>
      <c r="Z161" s="76">
        <f t="shared" si="80"/>
        <v>28487760</v>
      </c>
      <c r="AA161" s="22">
        <f t="shared" si="81"/>
        <v>0.56304795875706204</v>
      </c>
      <c r="AB161" s="22">
        <f t="shared" si="83"/>
        <v>0.48932464151589672</v>
      </c>
      <c r="AC161" s="32" t="s">
        <v>1482</v>
      </c>
    </row>
    <row r="162" spans="1:29" ht="12.75" customHeight="1" x14ac:dyDescent="0.25">
      <c r="A162" s="25" t="s">
        <v>389</v>
      </c>
      <c r="B162" s="25" t="s">
        <v>390</v>
      </c>
      <c r="C162" s="25" t="s">
        <v>46</v>
      </c>
      <c r="D162" s="31">
        <f t="shared" si="62"/>
        <v>31669865</v>
      </c>
      <c r="E162" s="31">
        <f t="shared" si="63"/>
        <v>13479243</v>
      </c>
      <c r="F162" s="39">
        <f t="shared" si="64"/>
        <v>0.42561731791404855</v>
      </c>
      <c r="G162" s="31">
        <f t="shared" si="65"/>
        <v>33207923</v>
      </c>
      <c r="H162" s="31">
        <f t="shared" si="66"/>
        <v>12291555</v>
      </c>
      <c r="I162" s="39">
        <f t="shared" si="67"/>
        <v>0.37013922852085629</v>
      </c>
      <c r="J162" s="24">
        <f t="shared" si="68"/>
        <v>37082527</v>
      </c>
      <c r="K162" s="24">
        <f t="shared" si="69"/>
        <v>10499523</v>
      </c>
      <c r="L162" s="22">
        <f t="shared" si="70"/>
        <v>0.28313936102574672</v>
      </c>
      <c r="M162" s="24">
        <f t="shared" si="84"/>
        <v>36611682</v>
      </c>
      <c r="N162" s="24">
        <f t="shared" si="85"/>
        <v>11132640</v>
      </c>
      <c r="O162" s="22">
        <f t="shared" si="86"/>
        <v>0.30407343754378724</v>
      </c>
      <c r="P162" s="24">
        <f t="shared" si="71"/>
        <v>39008311</v>
      </c>
      <c r="Q162" s="24">
        <f t="shared" si="82"/>
        <v>10603633</v>
      </c>
      <c r="R162" s="22">
        <f t="shared" si="72"/>
        <v>0.27183009795015223</v>
      </c>
      <c r="S162" s="24">
        <f t="shared" si="73"/>
        <v>41132394</v>
      </c>
      <c r="T162" s="24">
        <f t="shared" si="74"/>
        <v>9846361</v>
      </c>
      <c r="U162" s="22">
        <f t="shared" si="75"/>
        <v>0.23938215217913161</v>
      </c>
      <c r="V162" s="101">
        <f t="shared" si="76"/>
        <v>45299621</v>
      </c>
      <c r="W162" s="101">
        <f t="shared" si="77"/>
        <v>9934949</v>
      </c>
      <c r="X162" s="22">
        <f t="shared" si="78"/>
        <v>0.21931638236002018</v>
      </c>
      <c r="Y162" s="76">
        <f t="shared" si="79"/>
        <v>41408184</v>
      </c>
      <c r="Z162" s="76">
        <f t="shared" si="80"/>
        <v>10695550</v>
      </c>
      <c r="AA162" s="22">
        <f t="shared" si="81"/>
        <v>0.25829555819207101</v>
      </c>
      <c r="AB162" s="22">
        <f t="shared" si="83"/>
        <v>0.25857952564503245</v>
      </c>
      <c r="AC162" s="32" t="s">
        <v>1479</v>
      </c>
    </row>
    <row r="163" spans="1:29" ht="12.75" customHeight="1" x14ac:dyDescent="0.25">
      <c r="A163" s="25" t="s">
        <v>391</v>
      </c>
      <c r="B163" s="25" t="s">
        <v>392</v>
      </c>
      <c r="C163" s="25" t="s">
        <v>291</v>
      </c>
      <c r="D163" s="31">
        <f t="shared" si="62"/>
        <v>18588851</v>
      </c>
      <c r="E163" s="31">
        <f t="shared" si="63"/>
        <v>6015119</v>
      </c>
      <c r="F163" s="39">
        <f t="shared" si="64"/>
        <v>0.32358745572816738</v>
      </c>
      <c r="G163" s="31">
        <f t="shared" si="65"/>
        <v>18650663</v>
      </c>
      <c r="H163" s="31">
        <f t="shared" si="66"/>
        <v>4812148</v>
      </c>
      <c r="I163" s="39">
        <f t="shared" si="67"/>
        <v>0.25801484912359418</v>
      </c>
      <c r="J163" s="24">
        <f t="shared" si="68"/>
        <v>20320453</v>
      </c>
      <c r="K163" s="24">
        <f t="shared" si="69"/>
        <v>4420717</v>
      </c>
      <c r="L163" s="22">
        <f t="shared" si="70"/>
        <v>0.21755012056079656</v>
      </c>
      <c r="M163" s="24">
        <f t="shared" si="84"/>
        <v>20675421</v>
      </c>
      <c r="N163" s="24">
        <f t="shared" si="85"/>
        <v>5215146</v>
      </c>
      <c r="O163" s="22">
        <f t="shared" si="86"/>
        <v>0.25223892659791547</v>
      </c>
      <c r="P163" s="24">
        <f t="shared" si="71"/>
        <v>20068153</v>
      </c>
      <c r="Q163" s="24">
        <f t="shared" si="82"/>
        <v>6736833</v>
      </c>
      <c r="R163" s="22">
        <f t="shared" si="72"/>
        <v>0.33569770969954238</v>
      </c>
      <c r="S163" s="24">
        <f t="shared" si="73"/>
        <v>20175067</v>
      </c>
      <c r="T163" s="24">
        <f t="shared" si="74"/>
        <v>7772856</v>
      </c>
      <c r="U163" s="22">
        <f t="shared" si="75"/>
        <v>0.38527039340191532</v>
      </c>
      <c r="V163" s="101">
        <f t="shared" si="76"/>
        <v>20887819</v>
      </c>
      <c r="W163" s="101">
        <f t="shared" si="77"/>
        <v>7572853</v>
      </c>
      <c r="X163" s="22">
        <f t="shared" si="78"/>
        <v>0.36254876586205576</v>
      </c>
      <c r="Y163" s="76">
        <f t="shared" si="79"/>
        <v>21226675</v>
      </c>
      <c r="Z163" s="76">
        <f t="shared" si="80"/>
        <v>7246852</v>
      </c>
      <c r="AA163" s="22">
        <f t="shared" si="81"/>
        <v>0.34140306948686</v>
      </c>
      <c r="AB163" s="22">
        <f t="shared" si="83"/>
        <v>0.33543177300965776</v>
      </c>
      <c r="AC163" s="32" t="s">
        <v>1479</v>
      </c>
    </row>
    <row r="164" spans="1:29" ht="12.75" customHeight="1" x14ac:dyDescent="0.25">
      <c r="A164" s="25" t="s">
        <v>393</v>
      </c>
      <c r="B164" s="25" t="s">
        <v>394</v>
      </c>
      <c r="C164" s="25" t="s">
        <v>38</v>
      </c>
      <c r="D164" s="31">
        <f t="shared" si="62"/>
        <v>16669112</v>
      </c>
      <c r="E164" s="31">
        <f t="shared" si="63"/>
        <v>572054</v>
      </c>
      <c r="F164" s="39">
        <f t="shared" si="64"/>
        <v>3.4318204832986907E-2</v>
      </c>
      <c r="G164" s="31">
        <f t="shared" si="65"/>
        <v>16396896</v>
      </c>
      <c r="H164" s="31">
        <f t="shared" si="66"/>
        <v>786752</v>
      </c>
      <c r="I164" s="39">
        <f t="shared" si="67"/>
        <v>4.7981764353448357E-2</v>
      </c>
      <c r="J164" s="24">
        <f t="shared" si="68"/>
        <v>16242165</v>
      </c>
      <c r="K164" s="24">
        <f t="shared" si="69"/>
        <v>1622700</v>
      </c>
      <c r="L164" s="22">
        <f t="shared" si="70"/>
        <v>9.9906631905290949E-2</v>
      </c>
      <c r="M164" s="24">
        <f t="shared" si="84"/>
        <v>16942145</v>
      </c>
      <c r="N164" s="24">
        <f t="shared" si="85"/>
        <v>1735059</v>
      </c>
      <c r="O164" s="22">
        <f t="shared" si="86"/>
        <v>0.10241082224240201</v>
      </c>
      <c r="P164" s="24">
        <f t="shared" si="71"/>
        <v>18215139</v>
      </c>
      <c r="Q164" s="24">
        <f t="shared" si="82"/>
        <v>791183</v>
      </c>
      <c r="R164" s="22">
        <f t="shared" si="72"/>
        <v>4.3435463215515405E-2</v>
      </c>
      <c r="S164" s="24">
        <f t="shared" si="73"/>
        <v>17168952</v>
      </c>
      <c r="T164" s="24">
        <f t="shared" si="74"/>
        <v>905369</v>
      </c>
      <c r="U164" s="22">
        <f t="shared" si="75"/>
        <v>5.2732921613386767E-2</v>
      </c>
      <c r="V164" s="101">
        <f t="shared" si="76"/>
        <v>18104825</v>
      </c>
      <c r="W164" s="101">
        <f t="shared" si="77"/>
        <v>249694</v>
      </c>
      <c r="X164" s="22">
        <f t="shared" si="78"/>
        <v>1.3791572136157074E-2</v>
      </c>
      <c r="Y164" s="76">
        <f t="shared" si="79"/>
        <v>16788434</v>
      </c>
      <c r="Z164" s="76">
        <f t="shared" si="80"/>
        <v>116465</v>
      </c>
      <c r="AA164" s="22">
        <f t="shared" si="81"/>
        <v>6.9372164193515599E-3</v>
      </c>
      <c r="AB164" s="22">
        <f t="shared" si="83"/>
        <v>4.3861599125362569E-2</v>
      </c>
      <c r="AC164" s="32" t="s">
        <v>1480</v>
      </c>
    </row>
    <row r="165" spans="1:29" ht="12.75" customHeight="1" x14ac:dyDescent="0.25">
      <c r="A165" s="25" t="s">
        <v>395</v>
      </c>
      <c r="B165" s="25" t="s">
        <v>396</v>
      </c>
      <c r="C165" s="25" t="s">
        <v>291</v>
      </c>
      <c r="D165" s="31">
        <f t="shared" si="62"/>
        <v>95110230</v>
      </c>
      <c r="E165" s="31">
        <f t="shared" si="63"/>
        <v>5789503</v>
      </c>
      <c r="F165" s="39">
        <f t="shared" si="64"/>
        <v>6.0871506671784939E-2</v>
      </c>
      <c r="G165" s="31">
        <f t="shared" si="65"/>
        <v>89805712</v>
      </c>
      <c r="H165" s="31">
        <f t="shared" si="66"/>
        <v>12632540</v>
      </c>
      <c r="I165" s="39">
        <f t="shared" si="67"/>
        <v>0.14066521737503734</v>
      </c>
      <c r="J165" s="24">
        <f t="shared" si="68"/>
        <v>92443566</v>
      </c>
      <c r="K165" s="24">
        <f t="shared" si="69"/>
        <v>14836640</v>
      </c>
      <c r="L165" s="22">
        <f t="shared" si="70"/>
        <v>0.1604940250790412</v>
      </c>
      <c r="M165" s="24">
        <f t="shared" si="84"/>
        <v>96920342</v>
      </c>
      <c r="N165" s="24">
        <f t="shared" si="85"/>
        <v>15298230</v>
      </c>
      <c r="O165" s="22">
        <f t="shared" si="86"/>
        <v>0.1578433348904196</v>
      </c>
      <c r="P165" s="24">
        <f t="shared" si="71"/>
        <v>97449669</v>
      </c>
      <c r="Q165" s="24">
        <f t="shared" si="82"/>
        <v>17076920</v>
      </c>
      <c r="R165" s="22">
        <f t="shared" si="72"/>
        <v>0.17523835817236075</v>
      </c>
      <c r="S165" s="24">
        <f t="shared" si="73"/>
        <v>99116627</v>
      </c>
      <c r="T165" s="24">
        <f t="shared" si="74"/>
        <v>17609510</v>
      </c>
      <c r="U165" s="22">
        <f t="shared" si="75"/>
        <v>0.17766454058207609</v>
      </c>
      <c r="V165" s="101">
        <f t="shared" si="76"/>
        <v>100092131</v>
      </c>
      <c r="W165" s="101">
        <f t="shared" si="77"/>
        <v>14163050</v>
      </c>
      <c r="X165" s="22">
        <f t="shared" si="78"/>
        <v>0.1415001345110736</v>
      </c>
      <c r="Y165" s="76">
        <f t="shared" si="79"/>
        <v>102123737</v>
      </c>
      <c r="Z165" s="76">
        <f t="shared" si="80"/>
        <v>8437659</v>
      </c>
      <c r="AA165" s="22">
        <f t="shared" si="81"/>
        <v>8.2621917762371003E-2</v>
      </c>
      <c r="AB165" s="22">
        <f t="shared" si="83"/>
        <v>0.14697365718366023</v>
      </c>
      <c r="AC165" s="32" t="s">
        <v>1481</v>
      </c>
    </row>
    <row r="166" spans="1:29" ht="12.75" customHeight="1" x14ac:dyDescent="0.25">
      <c r="A166" s="25" t="s">
        <v>397</v>
      </c>
      <c r="B166" s="25" t="s">
        <v>398</v>
      </c>
      <c r="C166" s="25" t="s">
        <v>399</v>
      </c>
      <c r="D166" s="31">
        <f t="shared" si="62"/>
        <v>24291631</v>
      </c>
      <c r="E166" s="31">
        <f t="shared" si="63"/>
        <v>3087658</v>
      </c>
      <c r="F166" s="39">
        <f t="shared" si="64"/>
        <v>0.12710789160266761</v>
      </c>
      <c r="G166" s="31">
        <f t="shared" si="65"/>
        <v>23939437</v>
      </c>
      <c r="H166" s="31">
        <f t="shared" si="66"/>
        <v>4275967</v>
      </c>
      <c r="I166" s="39">
        <f t="shared" si="67"/>
        <v>0.17861602175523175</v>
      </c>
      <c r="J166" s="24">
        <f t="shared" si="68"/>
        <v>24410417</v>
      </c>
      <c r="K166" s="24">
        <f t="shared" si="69"/>
        <v>6250741</v>
      </c>
      <c r="L166" s="22">
        <f t="shared" si="70"/>
        <v>0.25606858743953453</v>
      </c>
      <c r="M166" s="24">
        <f t="shared" ref="M166:M196" si="87">VLOOKUP(A166, Master, 19, FALSE)</f>
        <v>26568750</v>
      </c>
      <c r="N166" s="24">
        <f t="shared" ref="N166:N196" si="88">VLOOKUP(A166, Master, 20, FALSE)</f>
        <v>7855892</v>
      </c>
      <c r="O166" s="22">
        <f t="shared" ref="O166:O196" si="89">VLOOKUP(A166, Master, 21, FALSE)</f>
        <v>0.29568165608092212</v>
      </c>
      <c r="P166" s="24">
        <f t="shared" si="71"/>
        <v>26174632</v>
      </c>
      <c r="Q166" s="24">
        <f t="shared" si="82"/>
        <v>9881006</v>
      </c>
      <c r="R166" s="22">
        <f t="shared" si="72"/>
        <v>0.37750314885038305</v>
      </c>
      <c r="S166" s="24">
        <f t="shared" si="73"/>
        <v>27051484</v>
      </c>
      <c r="T166" s="24">
        <f t="shared" si="74"/>
        <v>11733759</v>
      </c>
      <c r="U166" s="22">
        <f t="shared" si="75"/>
        <v>0.43375657320685251</v>
      </c>
      <c r="V166" s="101">
        <f t="shared" si="76"/>
        <v>27799521</v>
      </c>
      <c r="W166" s="101">
        <f t="shared" si="77"/>
        <v>13641334</v>
      </c>
      <c r="X166" s="22">
        <f t="shared" si="78"/>
        <v>0.4907039225603923</v>
      </c>
      <c r="Y166" s="76">
        <f t="shared" si="79"/>
        <v>29206511</v>
      </c>
      <c r="Z166" s="76">
        <f t="shared" si="80"/>
        <v>13967518</v>
      </c>
      <c r="AA166" s="22">
        <f t="shared" si="81"/>
        <v>0.47823302139718099</v>
      </c>
      <c r="AB166" s="22">
        <f t="shared" si="83"/>
        <v>0.41517566441914616</v>
      </c>
      <c r="AC166" s="32" t="s">
        <v>1480</v>
      </c>
    </row>
    <row r="167" spans="1:29" ht="12.75" customHeight="1" x14ac:dyDescent="0.25">
      <c r="A167" s="25" t="s">
        <v>400</v>
      </c>
      <c r="B167" s="25" t="s">
        <v>401</v>
      </c>
      <c r="C167" s="25" t="s">
        <v>288</v>
      </c>
      <c r="D167" s="31">
        <f t="shared" si="62"/>
        <v>39734707</v>
      </c>
      <c r="E167" s="31">
        <f t="shared" si="63"/>
        <v>25714211</v>
      </c>
      <c r="F167" s="39">
        <f t="shared" si="64"/>
        <v>0.64714736665857386</v>
      </c>
      <c r="G167" s="31">
        <f t="shared" si="65"/>
        <v>39446285</v>
      </c>
      <c r="H167" s="31">
        <f t="shared" si="66"/>
        <v>30005210</v>
      </c>
      <c r="I167" s="39">
        <f t="shared" si="67"/>
        <v>0.76065997089459758</v>
      </c>
      <c r="J167" s="24">
        <f t="shared" si="68"/>
        <v>41114392</v>
      </c>
      <c r="K167" s="24">
        <f t="shared" si="69"/>
        <v>34350299</v>
      </c>
      <c r="L167" s="22">
        <f t="shared" si="70"/>
        <v>0.83548113760261855</v>
      </c>
      <c r="M167" s="24">
        <f t="shared" si="87"/>
        <v>44997466</v>
      </c>
      <c r="N167" s="24">
        <f t="shared" si="88"/>
        <v>35650103</v>
      </c>
      <c r="O167" s="22">
        <f t="shared" si="89"/>
        <v>0.79226912466582011</v>
      </c>
      <c r="P167" s="24">
        <f t="shared" si="71"/>
        <v>47008636</v>
      </c>
      <c r="Q167" s="24">
        <f t="shared" si="82"/>
        <v>34766217</v>
      </c>
      <c r="R167" s="22">
        <f t="shared" si="72"/>
        <v>0.73957085247059706</v>
      </c>
      <c r="S167" s="24">
        <f t="shared" si="73"/>
        <v>45122489</v>
      </c>
      <c r="T167" s="24">
        <f t="shared" si="74"/>
        <v>37604985</v>
      </c>
      <c r="U167" s="22">
        <f t="shared" si="75"/>
        <v>0.83339784292484398</v>
      </c>
      <c r="V167" s="101">
        <f t="shared" si="76"/>
        <v>46149991</v>
      </c>
      <c r="W167" s="101">
        <f t="shared" si="77"/>
        <v>40143756</v>
      </c>
      <c r="X167" s="22">
        <f t="shared" si="78"/>
        <v>0.86985403745799217</v>
      </c>
      <c r="Y167" s="76">
        <f t="shared" si="79"/>
        <v>47260438</v>
      </c>
      <c r="Z167" s="76">
        <f t="shared" si="80"/>
        <v>41685512</v>
      </c>
      <c r="AA167" s="22">
        <f t="shared" si="81"/>
        <v>0.88203820709406</v>
      </c>
      <c r="AB167" s="22">
        <f t="shared" si="83"/>
        <v>0.82342601292266271</v>
      </c>
      <c r="AC167" s="32" t="s">
        <v>1480</v>
      </c>
    </row>
    <row r="168" spans="1:29" ht="12.75" customHeight="1" x14ac:dyDescent="0.25">
      <c r="A168" s="25" t="s">
        <v>402</v>
      </c>
      <c r="B168" s="25" t="s">
        <v>403</v>
      </c>
      <c r="C168" s="25" t="s">
        <v>46</v>
      </c>
      <c r="D168" s="31">
        <f t="shared" si="62"/>
        <v>112195278</v>
      </c>
      <c r="E168" s="31">
        <f t="shared" si="63"/>
        <v>50295720</v>
      </c>
      <c r="F168" s="39">
        <f t="shared" si="64"/>
        <v>0.44828731562125101</v>
      </c>
      <c r="G168" s="31">
        <f t="shared" si="65"/>
        <v>112614086</v>
      </c>
      <c r="H168" s="31">
        <f t="shared" si="66"/>
        <v>62612010</v>
      </c>
      <c r="I168" s="39">
        <f t="shared" si="67"/>
        <v>0.55598737443910884</v>
      </c>
      <c r="J168" s="24">
        <f t="shared" si="68"/>
        <v>120171038</v>
      </c>
      <c r="K168" s="24">
        <f t="shared" si="69"/>
        <v>69619205</v>
      </c>
      <c r="L168" s="22">
        <f t="shared" si="70"/>
        <v>0.57933430682357923</v>
      </c>
      <c r="M168" s="24">
        <f t="shared" si="87"/>
        <v>120048952</v>
      </c>
      <c r="N168" s="24">
        <f t="shared" si="88"/>
        <v>81807248</v>
      </c>
      <c r="O168" s="22">
        <f t="shared" si="89"/>
        <v>0.68144908087160982</v>
      </c>
      <c r="P168" s="24">
        <f t="shared" si="71"/>
        <v>123899421</v>
      </c>
      <c r="Q168" s="24">
        <f t="shared" si="82"/>
        <v>89904253</v>
      </c>
      <c r="R168" s="22">
        <f t="shared" si="72"/>
        <v>0.72562286630863271</v>
      </c>
      <c r="S168" s="24">
        <f t="shared" si="73"/>
        <v>128887652</v>
      </c>
      <c r="T168" s="24">
        <f t="shared" si="74"/>
        <v>95746539</v>
      </c>
      <c r="U168" s="22">
        <f t="shared" si="75"/>
        <v>0.74286820742145265</v>
      </c>
      <c r="V168" s="101">
        <f t="shared" si="76"/>
        <v>136075122</v>
      </c>
      <c r="W168" s="101">
        <f t="shared" si="77"/>
        <v>99173060</v>
      </c>
      <c r="X168" s="22">
        <f t="shared" si="78"/>
        <v>0.72881110479548206</v>
      </c>
      <c r="Y168" s="76">
        <f t="shared" si="79"/>
        <v>139327116</v>
      </c>
      <c r="Z168" s="76">
        <f t="shared" si="80"/>
        <v>98208963</v>
      </c>
      <c r="AA168" s="22">
        <f t="shared" si="81"/>
        <v>0.70488046992948605</v>
      </c>
      <c r="AB168" s="22">
        <f t="shared" si="83"/>
        <v>0.71672634586533257</v>
      </c>
      <c r="AC168" s="32" t="s">
        <v>1482</v>
      </c>
    </row>
    <row r="169" spans="1:29" ht="12.75" customHeight="1" x14ac:dyDescent="0.25">
      <c r="A169" s="25" t="s">
        <v>404</v>
      </c>
      <c r="B169" s="25" t="s">
        <v>405</v>
      </c>
      <c r="C169" s="25" t="s">
        <v>82</v>
      </c>
      <c r="D169" s="31">
        <f t="shared" si="62"/>
        <v>22637940</v>
      </c>
      <c r="E169" s="31">
        <f t="shared" si="63"/>
        <v>10132533</v>
      </c>
      <c r="F169" s="39">
        <f t="shared" si="64"/>
        <v>0.44759077018491966</v>
      </c>
      <c r="G169" s="31">
        <f t="shared" si="65"/>
        <v>22469753</v>
      </c>
      <c r="H169" s="31">
        <f t="shared" si="66"/>
        <v>10749670</v>
      </c>
      <c r="I169" s="39">
        <f t="shared" si="67"/>
        <v>0.47840623793238851</v>
      </c>
      <c r="J169" s="24">
        <f t="shared" si="68"/>
        <v>24164799</v>
      </c>
      <c r="K169" s="24">
        <f t="shared" si="69"/>
        <v>9605375</v>
      </c>
      <c r="L169" s="22">
        <f t="shared" si="70"/>
        <v>0.39749451257591673</v>
      </c>
      <c r="M169" s="24">
        <f t="shared" si="87"/>
        <v>25709328</v>
      </c>
      <c r="N169" s="24">
        <f t="shared" si="88"/>
        <v>7606541</v>
      </c>
      <c r="O169" s="22">
        <f t="shared" si="89"/>
        <v>0.29586697092977304</v>
      </c>
      <c r="P169" s="24">
        <f t="shared" si="71"/>
        <v>25933931</v>
      </c>
      <c r="Q169" s="24">
        <f t="shared" si="82"/>
        <v>5219263</v>
      </c>
      <c r="R169" s="22">
        <f t="shared" si="72"/>
        <v>0.20125228990545244</v>
      </c>
      <c r="S169" s="24">
        <f t="shared" si="73"/>
        <v>25341133</v>
      </c>
      <c r="T169" s="24">
        <f t="shared" si="74"/>
        <v>6094228</v>
      </c>
      <c r="U169" s="22">
        <f t="shared" si="75"/>
        <v>0.24048758988005786</v>
      </c>
      <c r="V169" s="101">
        <f t="shared" si="76"/>
        <v>26447477</v>
      </c>
      <c r="W169" s="101">
        <f t="shared" si="77"/>
        <v>6253762</v>
      </c>
      <c r="X169" s="22">
        <f t="shared" si="78"/>
        <v>0.23645968195756442</v>
      </c>
      <c r="Y169" s="76">
        <f t="shared" si="79"/>
        <v>26774054</v>
      </c>
      <c r="Z169" s="76">
        <f t="shared" si="80"/>
        <v>6804757</v>
      </c>
      <c r="AA169" s="22">
        <f t="shared" si="81"/>
        <v>0.25415489936637897</v>
      </c>
      <c r="AB169" s="22">
        <f t="shared" si="83"/>
        <v>0.24564428640784533</v>
      </c>
      <c r="AC169" s="32" t="s">
        <v>1482</v>
      </c>
    </row>
    <row r="170" spans="1:29" ht="12.75" customHeight="1" x14ac:dyDescent="0.25">
      <c r="A170" s="25" t="s">
        <v>406</v>
      </c>
      <c r="B170" s="25" t="s">
        <v>407</v>
      </c>
      <c r="C170" s="25" t="s">
        <v>132</v>
      </c>
      <c r="D170" s="31">
        <f t="shared" si="62"/>
        <v>40941554</v>
      </c>
      <c r="E170" s="31">
        <f t="shared" si="63"/>
        <v>6784623</v>
      </c>
      <c r="F170" s="39">
        <f t="shared" si="64"/>
        <v>0.1657148382789769</v>
      </c>
      <c r="G170" s="31">
        <f t="shared" si="65"/>
        <v>41089692</v>
      </c>
      <c r="H170" s="31">
        <f t="shared" si="66"/>
        <v>11714059</v>
      </c>
      <c r="I170" s="39">
        <f t="shared" si="67"/>
        <v>0.28508510114896946</v>
      </c>
      <c r="J170" s="24">
        <f t="shared" si="68"/>
        <v>42953146</v>
      </c>
      <c r="K170" s="24">
        <f t="shared" si="69"/>
        <v>16630938</v>
      </c>
      <c r="L170" s="22">
        <f t="shared" si="70"/>
        <v>0.38718789073098392</v>
      </c>
      <c r="M170" s="24">
        <f t="shared" si="87"/>
        <v>46865767</v>
      </c>
      <c r="N170" s="24">
        <f t="shared" si="88"/>
        <v>20154829</v>
      </c>
      <c r="O170" s="22">
        <f t="shared" si="89"/>
        <v>0.43005439343391094</v>
      </c>
      <c r="P170" s="24">
        <f t="shared" si="71"/>
        <v>48537380</v>
      </c>
      <c r="Q170" s="24">
        <f t="shared" si="82"/>
        <v>22042811</v>
      </c>
      <c r="R170" s="22">
        <f t="shared" si="72"/>
        <v>0.4541409322052406</v>
      </c>
      <c r="S170" s="24">
        <f t="shared" si="73"/>
        <v>51811152</v>
      </c>
      <c r="T170" s="24">
        <f t="shared" si="74"/>
        <v>22374615</v>
      </c>
      <c r="U170" s="22">
        <f t="shared" si="75"/>
        <v>0.43184940184306264</v>
      </c>
      <c r="V170" s="101">
        <f t="shared" si="76"/>
        <v>50699235</v>
      </c>
      <c r="W170" s="101">
        <f t="shared" si="77"/>
        <v>24372391</v>
      </c>
      <c r="X170" s="22">
        <f t="shared" si="78"/>
        <v>0.48072502474642864</v>
      </c>
      <c r="Y170" s="76">
        <f t="shared" si="79"/>
        <v>51813248</v>
      </c>
      <c r="Z170" s="76">
        <f t="shared" si="80"/>
        <v>23907779</v>
      </c>
      <c r="AA170" s="22">
        <f t="shared" si="81"/>
        <v>0.46142212509047897</v>
      </c>
      <c r="AB170" s="22">
        <f t="shared" si="83"/>
        <v>0.45163837546382435</v>
      </c>
      <c r="AC170" s="32" t="s">
        <v>1480</v>
      </c>
    </row>
    <row r="171" spans="1:29" ht="12.75" customHeight="1" x14ac:dyDescent="0.25">
      <c r="A171" s="25" t="s">
        <v>408</v>
      </c>
      <c r="B171" s="25" t="s">
        <v>409</v>
      </c>
      <c r="C171" s="25" t="s">
        <v>68</v>
      </c>
      <c r="D171" s="31">
        <f t="shared" si="62"/>
        <v>106120083</v>
      </c>
      <c r="E171" s="31">
        <f t="shared" si="63"/>
        <v>9217069</v>
      </c>
      <c r="F171" s="39">
        <f t="shared" si="64"/>
        <v>8.6855086609760754E-2</v>
      </c>
      <c r="G171" s="31">
        <f t="shared" si="65"/>
        <v>108292346</v>
      </c>
      <c r="H171" s="31">
        <f t="shared" si="66"/>
        <v>12189752</v>
      </c>
      <c r="I171" s="39">
        <f t="shared" si="67"/>
        <v>0.11256337543929466</v>
      </c>
      <c r="J171" s="24">
        <f t="shared" si="68"/>
        <v>120077659</v>
      </c>
      <c r="K171" s="24">
        <f t="shared" si="69"/>
        <v>11713387</v>
      </c>
      <c r="L171" s="22">
        <f t="shared" si="70"/>
        <v>9.7548429054567093E-2</v>
      </c>
      <c r="M171" s="24">
        <f t="shared" si="87"/>
        <v>115028980</v>
      </c>
      <c r="N171" s="24">
        <f t="shared" si="88"/>
        <v>21850091</v>
      </c>
      <c r="O171" s="22">
        <f t="shared" si="89"/>
        <v>0.18995292316770956</v>
      </c>
      <c r="P171" s="24">
        <f t="shared" si="71"/>
        <v>146161052</v>
      </c>
      <c r="Q171" s="24">
        <f t="shared" si="82"/>
        <v>24112229</v>
      </c>
      <c r="R171" s="22">
        <f t="shared" si="72"/>
        <v>0.16497027539183284</v>
      </c>
      <c r="S171" s="24">
        <f t="shared" si="73"/>
        <v>131220870</v>
      </c>
      <c r="T171" s="24">
        <f t="shared" si="74"/>
        <v>13112191</v>
      </c>
      <c r="U171" s="22">
        <f t="shared" si="75"/>
        <v>9.99245851669784E-2</v>
      </c>
      <c r="V171" s="101">
        <f t="shared" si="76"/>
        <v>125025104</v>
      </c>
      <c r="W171" s="101">
        <f t="shared" si="77"/>
        <v>11745195</v>
      </c>
      <c r="X171" s="22">
        <f t="shared" si="78"/>
        <v>9.3942693301018967E-2</v>
      </c>
      <c r="Y171" s="76">
        <f t="shared" si="79"/>
        <v>123112406</v>
      </c>
      <c r="Z171" s="76">
        <f t="shared" si="80"/>
        <v>14154342</v>
      </c>
      <c r="AA171" s="22">
        <f t="shared" si="81"/>
        <v>0.114970882788206</v>
      </c>
      <c r="AB171" s="22">
        <f t="shared" si="83"/>
        <v>0.13275227196314915</v>
      </c>
      <c r="AC171" s="32" t="s">
        <v>1478</v>
      </c>
    </row>
    <row r="172" spans="1:29" ht="12.75" customHeight="1" x14ac:dyDescent="0.25">
      <c r="A172" s="25" t="s">
        <v>410</v>
      </c>
      <c r="B172" s="25" t="s">
        <v>411</v>
      </c>
      <c r="C172" s="25" t="s">
        <v>412</v>
      </c>
      <c r="D172" s="31">
        <f t="shared" si="62"/>
        <v>35279544</v>
      </c>
      <c r="E172" s="31">
        <f t="shared" si="63"/>
        <v>4505463</v>
      </c>
      <c r="F172" s="39">
        <f t="shared" si="64"/>
        <v>0.12770751798832775</v>
      </c>
      <c r="G172" s="31">
        <f t="shared" si="65"/>
        <v>36755034</v>
      </c>
      <c r="H172" s="31">
        <f t="shared" si="66"/>
        <v>3174118</v>
      </c>
      <c r="I172" s="39">
        <f t="shared" si="67"/>
        <v>8.6358728439756033E-2</v>
      </c>
      <c r="J172" s="24">
        <f t="shared" si="68"/>
        <v>38669532</v>
      </c>
      <c r="K172" s="24">
        <f t="shared" si="69"/>
        <v>3091353</v>
      </c>
      <c r="L172" s="22">
        <f t="shared" si="70"/>
        <v>7.9942860441134897E-2</v>
      </c>
      <c r="M172" s="24">
        <f t="shared" si="87"/>
        <v>39938865</v>
      </c>
      <c r="N172" s="24">
        <f t="shared" si="88"/>
        <v>3351956</v>
      </c>
      <c r="O172" s="22">
        <f t="shared" si="89"/>
        <v>8.3927172191798641E-2</v>
      </c>
      <c r="P172" s="24">
        <f t="shared" si="71"/>
        <v>42401250</v>
      </c>
      <c r="Q172" s="24">
        <f t="shared" si="82"/>
        <v>3571784</v>
      </c>
      <c r="R172" s="22">
        <f t="shared" si="72"/>
        <v>8.4237705256330883E-2</v>
      </c>
      <c r="S172" s="24">
        <f t="shared" si="73"/>
        <v>43975535</v>
      </c>
      <c r="T172" s="24">
        <f t="shared" si="74"/>
        <v>4659534</v>
      </c>
      <c r="U172" s="22">
        <f t="shared" si="75"/>
        <v>0.10595741473071334</v>
      </c>
      <c r="V172" s="101">
        <f t="shared" si="76"/>
        <v>44566459</v>
      </c>
      <c r="W172" s="101">
        <f t="shared" si="77"/>
        <v>5285390</v>
      </c>
      <c r="X172" s="22">
        <f t="shared" si="78"/>
        <v>0.11859569098814873</v>
      </c>
      <c r="Y172" s="76">
        <f t="shared" si="79"/>
        <v>44376504</v>
      </c>
      <c r="Z172" s="76">
        <f t="shared" si="80"/>
        <v>6366202</v>
      </c>
      <c r="AA172" s="22">
        <f t="shared" si="81"/>
        <v>0.143458844797688</v>
      </c>
      <c r="AB172" s="22">
        <f t="shared" si="83"/>
        <v>0.10723536559293592</v>
      </c>
      <c r="AC172" s="32" t="s">
        <v>1479</v>
      </c>
    </row>
    <row r="173" spans="1:29" ht="12.75" customHeight="1" x14ac:dyDescent="0.25">
      <c r="A173" s="25" t="s">
        <v>413</v>
      </c>
      <c r="B173" s="25" t="s">
        <v>414</v>
      </c>
      <c r="C173" s="25" t="s">
        <v>189</v>
      </c>
      <c r="D173" s="31">
        <f t="shared" si="62"/>
        <v>7609035</v>
      </c>
      <c r="E173" s="31">
        <f t="shared" si="63"/>
        <v>1108614</v>
      </c>
      <c r="F173" s="39">
        <f t="shared" si="64"/>
        <v>0.1456970561970079</v>
      </c>
      <c r="G173" s="31">
        <f t="shared" si="65"/>
        <v>7553666</v>
      </c>
      <c r="H173" s="31">
        <f t="shared" si="66"/>
        <v>1511785</v>
      </c>
      <c r="I173" s="39">
        <f t="shared" si="67"/>
        <v>0.20013924364672731</v>
      </c>
      <c r="J173" s="24">
        <f t="shared" si="68"/>
        <v>7824647</v>
      </c>
      <c r="K173" s="24">
        <f t="shared" si="69"/>
        <v>2371573</v>
      </c>
      <c r="L173" s="22">
        <f t="shared" si="70"/>
        <v>0.30309009467136344</v>
      </c>
      <c r="M173" s="24">
        <f t="shared" si="87"/>
        <v>8307336</v>
      </c>
      <c r="N173" s="24">
        <f t="shared" si="88"/>
        <v>3758574</v>
      </c>
      <c r="O173" s="22">
        <f t="shared" si="89"/>
        <v>0.45244034910830622</v>
      </c>
      <c r="P173" s="24">
        <f t="shared" si="71"/>
        <v>8659247</v>
      </c>
      <c r="Q173" s="24">
        <f t="shared" si="82"/>
        <v>5287851</v>
      </c>
      <c r="R173" s="22">
        <f t="shared" si="72"/>
        <v>0.61065944879502798</v>
      </c>
      <c r="S173" s="24">
        <f t="shared" si="73"/>
        <v>9426969</v>
      </c>
      <c r="T173" s="24">
        <f t="shared" si="74"/>
        <v>6180986</v>
      </c>
      <c r="U173" s="22">
        <f t="shared" si="75"/>
        <v>0.65567055540333274</v>
      </c>
      <c r="V173" s="101">
        <f t="shared" si="76"/>
        <v>9724006</v>
      </c>
      <c r="W173" s="101">
        <f t="shared" si="77"/>
        <v>6924612</v>
      </c>
      <c r="X173" s="22">
        <f t="shared" si="78"/>
        <v>0.71211515089562882</v>
      </c>
      <c r="Y173" s="76">
        <f t="shared" si="79"/>
        <v>10318774</v>
      </c>
      <c r="Z173" s="76">
        <f t="shared" si="80"/>
        <v>7228161</v>
      </c>
      <c r="AA173" s="22">
        <f t="shared" si="81"/>
        <v>0.70048641437442105</v>
      </c>
      <c r="AB173" s="22">
        <f t="shared" si="83"/>
        <v>0.62627438371534339</v>
      </c>
      <c r="AC173" s="32" t="s">
        <v>1483</v>
      </c>
    </row>
    <row r="174" spans="1:29" ht="12.75" customHeight="1" x14ac:dyDescent="0.25">
      <c r="A174" s="25" t="s">
        <v>415</v>
      </c>
      <c r="B174" s="25" t="s">
        <v>416</v>
      </c>
      <c r="C174" s="25" t="s">
        <v>127</v>
      </c>
      <c r="D174" s="31">
        <f t="shared" ref="D174:D237" si="90">VLOOKUP(A174, Master, 10, FALSE)</f>
        <v>35200048</v>
      </c>
      <c r="E174" s="31">
        <f t="shared" ref="E174:E237" si="91">VLOOKUP(A174, Master, 11, FALSE)</f>
        <v>7333064</v>
      </c>
      <c r="F174" s="39">
        <f t="shared" ref="F174:F237" si="92">VLOOKUP(A174, Master, 12, FALSE)</f>
        <v>0.208325397738094</v>
      </c>
      <c r="G174" s="31">
        <f t="shared" ref="G174:G237" si="93">VLOOKUP(A174, Master, 13, FALSE)</f>
        <v>35886119</v>
      </c>
      <c r="H174" s="31">
        <f t="shared" ref="H174:H237" si="94">VLOOKUP(A174, Master, 14, FALSE)</f>
        <v>9386107</v>
      </c>
      <c r="I174" s="39">
        <f t="shared" ref="I174:I237" si="95">VLOOKUP(A174, Master, 15, FALSE)</f>
        <v>0.26155257970358958</v>
      </c>
      <c r="J174" s="24">
        <f t="shared" ref="J174:J237" si="96">VLOOKUP(A174, Master, 16, FALSE)</f>
        <v>36721346</v>
      </c>
      <c r="K174" s="24">
        <f t="shared" ref="K174:K237" si="97">VLOOKUP(A174, Master, 17, FALSE)</f>
        <v>11899673</v>
      </c>
      <c r="L174" s="22">
        <f t="shared" ref="L174:L237" si="98">VLOOKUP(A174, Master, 18, FALSE)</f>
        <v>0.32405329042132608</v>
      </c>
      <c r="M174" s="24">
        <f t="shared" si="87"/>
        <v>35634257</v>
      </c>
      <c r="N174" s="24">
        <f t="shared" si="88"/>
        <v>14615254</v>
      </c>
      <c r="O174" s="22">
        <f t="shared" si="89"/>
        <v>0.41014616917647534</v>
      </c>
      <c r="P174" s="24">
        <f t="shared" si="71"/>
        <v>36994762</v>
      </c>
      <c r="Q174" s="24">
        <f t="shared" si="82"/>
        <v>15533433</v>
      </c>
      <c r="R174" s="22">
        <f t="shared" si="72"/>
        <v>0.41988195518057392</v>
      </c>
      <c r="S174" s="24">
        <f t="shared" si="73"/>
        <v>36021427</v>
      </c>
      <c r="T174" s="24">
        <f t="shared" si="74"/>
        <v>18424140</v>
      </c>
      <c r="U174" s="22">
        <f t="shared" si="75"/>
        <v>0.51147723825599689</v>
      </c>
      <c r="V174" s="101">
        <f t="shared" si="76"/>
        <v>37257556</v>
      </c>
      <c r="W174" s="101">
        <f t="shared" si="77"/>
        <v>19222525</v>
      </c>
      <c r="X174" s="22">
        <f t="shared" si="78"/>
        <v>0.51593628417279969</v>
      </c>
      <c r="Y174" s="76">
        <f t="shared" si="79"/>
        <v>38377125</v>
      </c>
      <c r="Z174" s="76">
        <f t="shared" si="80"/>
        <v>19126288</v>
      </c>
      <c r="AA174" s="22">
        <f t="shared" si="81"/>
        <v>0.49837730158264898</v>
      </c>
      <c r="AB174" s="22">
        <f t="shared" si="83"/>
        <v>0.47116378967369899</v>
      </c>
      <c r="AC174" s="32" t="s">
        <v>1481</v>
      </c>
    </row>
    <row r="175" spans="1:29" ht="12.75" customHeight="1" x14ac:dyDescent="0.25">
      <c r="A175" s="25" t="s">
        <v>417</v>
      </c>
      <c r="B175" s="25" t="s">
        <v>418</v>
      </c>
      <c r="C175" s="25" t="s">
        <v>32</v>
      </c>
      <c r="D175" s="31">
        <f t="shared" si="90"/>
        <v>10338884</v>
      </c>
      <c r="E175" s="31">
        <f t="shared" si="91"/>
        <v>4087942</v>
      </c>
      <c r="F175" s="39">
        <f t="shared" si="92"/>
        <v>0.39539489948818463</v>
      </c>
      <c r="G175" s="31">
        <f t="shared" si="93"/>
        <v>10625736</v>
      </c>
      <c r="H175" s="31">
        <f t="shared" si="94"/>
        <v>4479678</v>
      </c>
      <c r="I175" s="39">
        <f t="shared" si="95"/>
        <v>0.42158754932364212</v>
      </c>
      <c r="J175" s="24">
        <f t="shared" si="96"/>
        <v>11264519</v>
      </c>
      <c r="K175" s="24">
        <f t="shared" si="97"/>
        <v>4937540</v>
      </c>
      <c r="L175" s="22">
        <f t="shared" si="98"/>
        <v>0.43832674968189944</v>
      </c>
      <c r="M175" s="24">
        <f t="shared" si="87"/>
        <v>12167997</v>
      </c>
      <c r="N175" s="24">
        <f t="shared" si="88"/>
        <v>5983424</v>
      </c>
      <c r="O175" s="22">
        <f t="shared" si="89"/>
        <v>0.491734506509165</v>
      </c>
      <c r="P175" s="24">
        <f t="shared" si="71"/>
        <v>12990277</v>
      </c>
      <c r="Q175" s="24">
        <f t="shared" si="82"/>
        <v>7072292</v>
      </c>
      <c r="R175" s="22">
        <f t="shared" si="72"/>
        <v>0.54442965303973123</v>
      </c>
      <c r="S175" s="24">
        <f t="shared" si="73"/>
        <v>12829662</v>
      </c>
      <c r="T175" s="24">
        <f t="shared" si="74"/>
        <v>7384317</v>
      </c>
      <c r="U175" s="22">
        <f t="shared" si="75"/>
        <v>0.57556598139530102</v>
      </c>
      <c r="V175" s="101">
        <f t="shared" si="76"/>
        <v>13334618</v>
      </c>
      <c r="W175" s="101">
        <f t="shared" si="77"/>
        <v>8251525</v>
      </c>
      <c r="X175" s="22">
        <f t="shared" si="78"/>
        <v>0.61880475316203287</v>
      </c>
      <c r="Y175" s="76">
        <f t="shared" si="79"/>
        <v>14271278</v>
      </c>
      <c r="Z175" s="76">
        <f t="shared" si="80"/>
        <v>7753089</v>
      </c>
      <c r="AA175" s="22">
        <f t="shared" si="81"/>
        <v>0.54326522123666898</v>
      </c>
      <c r="AB175" s="22">
        <f t="shared" si="83"/>
        <v>0.55476002306857986</v>
      </c>
      <c r="AC175" s="32" t="s">
        <v>1477</v>
      </c>
    </row>
    <row r="176" spans="1:29" ht="12.75" customHeight="1" x14ac:dyDescent="0.25">
      <c r="A176" s="25" t="s">
        <v>419</v>
      </c>
      <c r="B176" s="25" t="s">
        <v>420</v>
      </c>
      <c r="C176" s="25" t="s">
        <v>114</v>
      </c>
      <c r="D176" s="31">
        <f t="shared" si="90"/>
        <v>7954608</v>
      </c>
      <c r="E176" s="31">
        <f t="shared" si="91"/>
        <v>2344049</v>
      </c>
      <c r="F176" s="39">
        <f t="shared" si="92"/>
        <v>0.29467812870225663</v>
      </c>
      <c r="G176" s="31">
        <f t="shared" si="93"/>
        <v>8113952</v>
      </c>
      <c r="H176" s="31">
        <f t="shared" si="94"/>
        <v>2557913</v>
      </c>
      <c r="I176" s="39">
        <f t="shared" si="95"/>
        <v>0.31524872220096939</v>
      </c>
      <c r="J176" s="24">
        <f t="shared" si="96"/>
        <v>8320036</v>
      </c>
      <c r="K176" s="24">
        <f t="shared" si="97"/>
        <v>2718375</v>
      </c>
      <c r="L176" s="22">
        <f t="shared" si="98"/>
        <v>0.3267263507032902</v>
      </c>
      <c r="M176" s="24">
        <f t="shared" si="87"/>
        <v>8661802</v>
      </c>
      <c r="N176" s="24">
        <f t="shared" si="88"/>
        <v>3636366</v>
      </c>
      <c r="O176" s="22">
        <f t="shared" si="89"/>
        <v>0.41981633844781951</v>
      </c>
      <c r="P176" s="24">
        <f t="shared" si="71"/>
        <v>9109120</v>
      </c>
      <c r="Q176" s="24">
        <f t="shared" si="82"/>
        <v>4532192</v>
      </c>
      <c r="R176" s="22">
        <f t="shared" si="72"/>
        <v>0.49754443897983558</v>
      </c>
      <c r="S176" s="24">
        <f t="shared" si="73"/>
        <v>9278856</v>
      </c>
      <c r="T176" s="24">
        <f t="shared" si="74"/>
        <v>5544742</v>
      </c>
      <c r="U176" s="22">
        <f t="shared" si="75"/>
        <v>0.59756741563830718</v>
      </c>
      <c r="V176" s="101">
        <f t="shared" si="76"/>
        <v>9654018</v>
      </c>
      <c r="W176" s="101">
        <f t="shared" si="77"/>
        <v>6268965</v>
      </c>
      <c r="X176" s="22">
        <f t="shared" si="78"/>
        <v>0.64936330137358356</v>
      </c>
      <c r="Y176" s="76">
        <f t="shared" si="79"/>
        <v>9856722</v>
      </c>
      <c r="Z176" s="76">
        <f t="shared" si="80"/>
        <v>6830172</v>
      </c>
      <c r="AA176" s="22">
        <f t="shared" si="81"/>
        <v>0.69294558576370502</v>
      </c>
      <c r="AB176" s="22">
        <f t="shared" si="83"/>
        <v>0.57144741604065019</v>
      </c>
      <c r="AC176" s="32" t="s">
        <v>1483</v>
      </c>
    </row>
    <row r="177" spans="1:29" ht="12.75" customHeight="1" x14ac:dyDescent="0.25">
      <c r="A177" s="25" t="s">
        <v>421</v>
      </c>
      <c r="B177" s="25" t="s">
        <v>422</v>
      </c>
      <c r="C177" s="25" t="s">
        <v>296</v>
      </c>
      <c r="D177" s="31">
        <f t="shared" si="90"/>
        <v>5615395</v>
      </c>
      <c r="E177" s="31">
        <f t="shared" si="91"/>
        <v>3288608</v>
      </c>
      <c r="F177" s="39">
        <f t="shared" si="92"/>
        <v>0.58564143751241005</v>
      </c>
      <c r="G177" s="31">
        <f t="shared" si="93"/>
        <v>5594908</v>
      </c>
      <c r="H177" s="31">
        <f t="shared" si="94"/>
        <v>3447640</v>
      </c>
      <c r="I177" s="39">
        <f t="shared" si="95"/>
        <v>0.61621031123299974</v>
      </c>
      <c r="J177" s="24">
        <f t="shared" si="96"/>
        <v>5653070</v>
      </c>
      <c r="K177" s="24">
        <f t="shared" si="97"/>
        <v>3990743</v>
      </c>
      <c r="L177" s="22">
        <f t="shared" si="98"/>
        <v>0.70594261171363526</v>
      </c>
      <c r="M177" s="24">
        <f t="shared" si="87"/>
        <v>6195295</v>
      </c>
      <c r="N177" s="24">
        <f t="shared" si="88"/>
        <v>4496700</v>
      </c>
      <c r="O177" s="22">
        <f t="shared" si="89"/>
        <v>0.72582500106935988</v>
      </c>
      <c r="P177" s="24">
        <f t="shared" si="71"/>
        <v>6195154</v>
      </c>
      <c r="Q177" s="24">
        <f t="shared" si="82"/>
        <v>5261266</v>
      </c>
      <c r="R177" s="22">
        <f t="shared" si="72"/>
        <v>0.84925507905049658</v>
      </c>
      <c r="S177" s="24">
        <f t="shared" si="73"/>
        <v>6466395</v>
      </c>
      <c r="T177" s="24">
        <f t="shared" si="74"/>
        <v>5940420</v>
      </c>
      <c r="U177" s="22">
        <f t="shared" si="75"/>
        <v>0.91866024268545299</v>
      </c>
      <c r="V177" s="101">
        <f t="shared" si="76"/>
        <v>6689280</v>
      </c>
      <c r="W177" s="101">
        <f t="shared" si="77"/>
        <v>6712980</v>
      </c>
      <c r="X177" s="22">
        <f t="shared" si="78"/>
        <v>1.0035429822043629</v>
      </c>
      <c r="Y177" s="76">
        <f t="shared" si="79"/>
        <v>6955823</v>
      </c>
      <c r="Z177" s="76">
        <f t="shared" si="80"/>
        <v>7355963</v>
      </c>
      <c r="AA177" s="22">
        <f t="shared" si="81"/>
        <v>1.05752590311743</v>
      </c>
      <c r="AB177" s="22">
        <f t="shared" si="83"/>
        <v>0.91096184162542038</v>
      </c>
      <c r="AC177" s="32" t="s">
        <v>1477</v>
      </c>
    </row>
    <row r="178" spans="1:29" ht="12.75" customHeight="1" x14ac:dyDescent="0.25">
      <c r="A178" s="25" t="s">
        <v>423</v>
      </c>
      <c r="B178" s="25" t="s">
        <v>424</v>
      </c>
      <c r="C178" s="25" t="s">
        <v>32</v>
      </c>
      <c r="D178" s="31">
        <f t="shared" si="90"/>
        <v>6795473</v>
      </c>
      <c r="E178" s="31">
        <f t="shared" si="91"/>
        <v>1274111</v>
      </c>
      <c r="F178" s="39">
        <f t="shared" si="92"/>
        <v>0.18749408613646174</v>
      </c>
      <c r="G178" s="31">
        <f t="shared" si="93"/>
        <v>7177490</v>
      </c>
      <c r="H178" s="31">
        <f t="shared" si="94"/>
        <v>1650264</v>
      </c>
      <c r="I178" s="39">
        <f t="shared" si="95"/>
        <v>0.22992215941784663</v>
      </c>
      <c r="J178" s="24">
        <f t="shared" si="96"/>
        <v>7591917</v>
      </c>
      <c r="K178" s="24">
        <f t="shared" si="97"/>
        <v>1719261</v>
      </c>
      <c r="L178" s="22">
        <f t="shared" si="98"/>
        <v>0.22645940412678378</v>
      </c>
      <c r="M178" s="24">
        <f t="shared" si="87"/>
        <v>7567840</v>
      </c>
      <c r="N178" s="24">
        <f t="shared" si="88"/>
        <v>2561440</v>
      </c>
      <c r="O178" s="22">
        <f t="shared" si="89"/>
        <v>0.33846381530264913</v>
      </c>
      <c r="P178" s="24">
        <f t="shared" si="71"/>
        <v>7980266</v>
      </c>
      <c r="Q178" s="24">
        <f t="shared" si="82"/>
        <v>3613133</v>
      </c>
      <c r="R178" s="22">
        <f t="shared" si="72"/>
        <v>0.45275846694834482</v>
      </c>
      <c r="S178" s="24">
        <f t="shared" si="73"/>
        <v>8891755</v>
      </c>
      <c r="T178" s="24">
        <f t="shared" si="74"/>
        <v>4310671</v>
      </c>
      <c r="U178" s="22">
        <f t="shared" si="75"/>
        <v>0.48479417167926919</v>
      </c>
      <c r="V178" s="101">
        <f t="shared" si="76"/>
        <v>9548548</v>
      </c>
      <c r="W178" s="101">
        <f t="shared" si="77"/>
        <v>4475135</v>
      </c>
      <c r="X178" s="22">
        <f t="shared" si="78"/>
        <v>0.46867178130119891</v>
      </c>
      <c r="Y178" s="76">
        <f t="shared" si="79"/>
        <v>9521688</v>
      </c>
      <c r="Z178" s="76">
        <f t="shared" si="80"/>
        <v>4761993</v>
      </c>
      <c r="AA178" s="22">
        <f t="shared" si="81"/>
        <v>0.50012067188086795</v>
      </c>
      <c r="AB178" s="22">
        <f t="shared" si="83"/>
        <v>0.44896178142246601</v>
      </c>
      <c r="AC178" s="32" t="s">
        <v>1480</v>
      </c>
    </row>
    <row r="179" spans="1:29" ht="12.75" customHeight="1" x14ac:dyDescent="0.25">
      <c r="A179" s="25" t="s">
        <v>425</v>
      </c>
      <c r="B179" s="25" t="s">
        <v>426</v>
      </c>
      <c r="C179" s="25" t="s">
        <v>427</v>
      </c>
      <c r="D179" s="31">
        <f t="shared" si="90"/>
        <v>16201561</v>
      </c>
      <c r="E179" s="31">
        <f t="shared" si="91"/>
        <v>5435760</v>
      </c>
      <c r="F179" s="39">
        <f t="shared" si="92"/>
        <v>0.33550841181291113</v>
      </c>
      <c r="G179" s="31">
        <f t="shared" si="93"/>
        <v>16151223</v>
      </c>
      <c r="H179" s="31">
        <f t="shared" si="94"/>
        <v>6479536</v>
      </c>
      <c r="I179" s="39">
        <f t="shared" si="95"/>
        <v>0.40117927911712942</v>
      </c>
      <c r="J179" s="24">
        <f t="shared" si="96"/>
        <v>16274054</v>
      </c>
      <c r="K179" s="24">
        <f t="shared" si="97"/>
        <v>9286503</v>
      </c>
      <c r="L179" s="22">
        <f t="shared" si="98"/>
        <v>0.5706324312307185</v>
      </c>
      <c r="M179" s="24">
        <f t="shared" si="87"/>
        <v>16111545</v>
      </c>
      <c r="N179" s="24">
        <f t="shared" si="88"/>
        <v>15557902</v>
      </c>
      <c r="O179" s="22">
        <f t="shared" si="89"/>
        <v>0.96563687715858415</v>
      </c>
      <c r="P179" s="24">
        <f t="shared" si="71"/>
        <v>25929150</v>
      </c>
      <c r="Q179" s="24">
        <f t="shared" si="82"/>
        <v>14485440</v>
      </c>
      <c r="R179" s="22">
        <f t="shared" si="72"/>
        <v>0.55865464159064215</v>
      </c>
      <c r="S179" s="24">
        <f t="shared" si="73"/>
        <v>20025743</v>
      </c>
      <c r="T179" s="24">
        <f t="shared" si="74"/>
        <v>22515735</v>
      </c>
      <c r="U179" s="22">
        <f t="shared" si="75"/>
        <v>1.1243395563400569</v>
      </c>
      <c r="V179" s="101">
        <f t="shared" si="76"/>
        <v>21966478</v>
      </c>
      <c r="W179" s="101">
        <f t="shared" si="77"/>
        <v>31468722</v>
      </c>
      <c r="X179" s="22">
        <f t="shared" si="78"/>
        <v>1.4325793147176347</v>
      </c>
      <c r="Y179" s="76">
        <f t="shared" si="79"/>
        <v>27932530</v>
      </c>
      <c r="Z179" s="76">
        <f t="shared" si="80"/>
        <v>34458763</v>
      </c>
      <c r="AA179" s="22">
        <f t="shared" si="81"/>
        <v>1.2336427455729899</v>
      </c>
      <c r="AB179" s="22">
        <f t="shared" si="83"/>
        <v>1.0629706270759816</v>
      </c>
      <c r="AC179" s="32" t="s">
        <v>1477</v>
      </c>
    </row>
    <row r="180" spans="1:29" ht="12.75" customHeight="1" x14ac:dyDescent="0.25">
      <c r="A180" s="25" t="s">
        <v>428</v>
      </c>
      <c r="B180" s="25" t="s">
        <v>429</v>
      </c>
      <c r="C180" s="25" t="s">
        <v>430</v>
      </c>
      <c r="D180" s="31">
        <f t="shared" si="90"/>
        <v>7513465</v>
      </c>
      <c r="E180" s="31">
        <f t="shared" si="91"/>
        <v>791271</v>
      </c>
      <c r="F180" s="39">
        <f t="shared" si="92"/>
        <v>0.10531372675589758</v>
      </c>
      <c r="G180" s="31">
        <f t="shared" si="93"/>
        <v>7673107</v>
      </c>
      <c r="H180" s="31">
        <f t="shared" si="94"/>
        <v>1446741</v>
      </c>
      <c r="I180" s="39">
        <f t="shared" si="95"/>
        <v>0.18854696018184028</v>
      </c>
      <c r="J180" s="24">
        <f t="shared" si="96"/>
        <v>8466470</v>
      </c>
      <c r="K180" s="24">
        <f t="shared" si="97"/>
        <v>2222297</v>
      </c>
      <c r="L180" s="22">
        <f t="shared" si="98"/>
        <v>0.26248212064768434</v>
      </c>
      <c r="M180" s="24">
        <f t="shared" si="87"/>
        <v>8366840</v>
      </c>
      <c r="N180" s="24">
        <f t="shared" si="88"/>
        <v>3543199</v>
      </c>
      <c r="O180" s="22">
        <f t="shared" si="89"/>
        <v>0.42348114700412581</v>
      </c>
      <c r="P180" s="24">
        <f t="shared" si="71"/>
        <v>9418635</v>
      </c>
      <c r="Q180" s="24">
        <f t="shared" si="82"/>
        <v>4492162</v>
      </c>
      <c r="R180" s="22">
        <f t="shared" si="72"/>
        <v>0.47694405824198516</v>
      </c>
      <c r="S180" s="24">
        <f t="shared" si="73"/>
        <v>10191024</v>
      </c>
      <c r="T180" s="24">
        <f t="shared" si="74"/>
        <v>4835078</v>
      </c>
      <c r="U180" s="22">
        <f t="shared" si="75"/>
        <v>0.47444476629630156</v>
      </c>
      <c r="V180" s="101">
        <f t="shared" si="76"/>
        <v>10196611</v>
      </c>
      <c r="W180" s="101">
        <f t="shared" si="77"/>
        <v>5786843</v>
      </c>
      <c r="X180" s="22">
        <f t="shared" si="78"/>
        <v>0.56752611235242767</v>
      </c>
      <c r="Y180" s="76">
        <f t="shared" si="79"/>
        <v>10918099</v>
      </c>
      <c r="Z180" s="76">
        <f t="shared" si="80"/>
        <v>6645371</v>
      </c>
      <c r="AA180" s="22">
        <f t="shared" si="81"/>
        <v>0.60865641537047799</v>
      </c>
      <c r="AB180" s="22">
        <f t="shared" si="83"/>
        <v>0.51021049985306366</v>
      </c>
      <c r="AC180" s="32" t="s">
        <v>1477</v>
      </c>
    </row>
    <row r="181" spans="1:29" ht="12.75" customHeight="1" x14ac:dyDescent="0.25">
      <c r="A181" s="25" t="s">
        <v>431</v>
      </c>
      <c r="B181" s="25" t="s">
        <v>432</v>
      </c>
      <c r="C181" s="25" t="s">
        <v>433</v>
      </c>
      <c r="D181" s="31">
        <f t="shared" si="90"/>
        <v>8342144</v>
      </c>
      <c r="E181" s="31">
        <f t="shared" si="91"/>
        <v>5454232</v>
      </c>
      <c r="F181" s="39">
        <f t="shared" si="92"/>
        <v>0.65381657281389527</v>
      </c>
      <c r="G181" s="31">
        <f t="shared" si="93"/>
        <v>8676533</v>
      </c>
      <c r="H181" s="31">
        <f t="shared" si="94"/>
        <v>5238381</v>
      </c>
      <c r="I181" s="39">
        <f t="shared" si="95"/>
        <v>0.60374126393572181</v>
      </c>
      <c r="J181" s="24">
        <f t="shared" si="96"/>
        <v>8600388</v>
      </c>
      <c r="K181" s="24">
        <f t="shared" si="97"/>
        <v>5760607</v>
      </c>
      <c r="L181" s="22">
        <f t="shared" si="98"/>
        <v>0.66980780402000473</v>
      </c>
      <c r="M181" s="24">
        <f t="shared" si="87"/>
        <v>10051393</v>
      </c>
      <c r="N181" s="24">
        <f t="shared" si="88"/>
        <v>5606627</v>
      </c>
      <c r="O181" s="22">
        <f t="shared" si="89"/>
        <v>0.55779601891996466</v>
      </c>
      <c r="P181" s="24">
        <f t="shared" si="71"/>
        <v>10414577</v>
      </c>
      <c r="Q181" s="24">
        <f t="shared" si="82"/>
        <v>5421558</v>
      </c>
      <c r="R181" s="22">
        <f t="shared" si="72"/>
        <v>0.5205739993088534</v>
      </c>
      <c r="S181" s="24">
        <f t="shared" si="73"/>
        <v>10866054</v>
      </c>
      <c r="T181" s="24">
        <f t="shared" si="74"/>
        <v>4932752</v>
      </c>
      <c r="U181" s="22">
        <f t="shared" si="75"/>
        <v>0.45395982755101344</v>
      </c>
      <c r="V181" s="101">
        <f t="shared" si="76"/>
        <v>10566871</v>
      </c>
      <c r="W181" s="101">
        <f t="shared" si="77"/>
        <v>4989180</v>
      </c>
      <c r="X181" s="22">
        <f t="shared" si="78"/>
        <v>0.47215301483286776</v>
      </c>
      <c r="Y181" s="76">
        <f t="shared" si="79"/>
        <v>10883829</v>
      </c>
      <c r="Z181" s="76">
        <f t="shared" si="80"/>
        <v>4929040</v>
      </c>
      <c r="AA181" s="22">
        <f t="shared" si="81"/>
        <v>0.45287738350170698</v>
      </c>
      <c r="AB181" s="22">
        <f t="shared" si="83"/>
        <v>0.4914720488228812</v>
      </c>
      <c r="AC181" s="32" t="s">
        <v>1477</v>
      </c>
    </row>
    <row r="182" spans="1:29" ht="12.75" customHeight="1" x14ac:dyDescent="0.25">
      <c r="A182" s="25" t="s">
        <v>434</v>
      </c>
      <c r="B182" s="25" t="s">
        <v>435</v>
      </c>
      <c r="C182" s="25" t="s">
        <v>436</v>
      </c>
      <c r="D182" s="31">
        <f t="shared" si="90"/>
        <v>20689165</v>
      </c>
      <c r="E182" s="31">
        <f t="shared" si="91"/>
        <v>4685378</v>
      </c>
      <c r="F182" s="39">
        <f t="shared" si="92"/>
        <v>0.22646530200711337</v>
      </c>
      <c r="G182" s="31">
        <f t="shared" si="93"/>
        <v>21867333</v>
      </c>
      <c r="H182" s="31">
        <f t="shared" si="94"/>
        <v>4335066</v>
      </c>
      <c r="I182" s="39">
        <f t="shared" si="95"/>
        <v>0.19824392851199549</v>
      </c>
      <c r="J182" s="24">
        <f t="shared" si="96"/>
        <v>23479226</v>
      </c>
      <c r="K182" s="24">
        <f t="shared" si="97"/>
        <v>6720087</v>
      </c>
      <c r="L182" s="22">
        <f t="shared" si="98"/>
        <v>0.28621416225560414</v>
      </c>
      <c r="M182" s="24">
        <f t="shared" si="87"/>
        <v>22360583</v>
      </c>
      <c r="N182" s="24">
        <f t="shared" si="88"/>
        <v>7621449</v>
      </c>
      <c r="O182" s="22">
        <f t="shared" si="89"/>
        <v>0.34084303615876205</v>
      </c>
      <c r="P182" s="24">
        <f t="shared" si="71"/>
        <v>25876608</v>
      </c>
      <c r="Q182" s="24">
        <f t="shared" si="82"/>
        <v>10345332</v>
      </c>
      <c r="R182" s="22">
        <f t="shared" si="72"/>
        <v>0.39979474898719336</v>
      </c>
      <c r="S182" s="24">
        <f t="shared" si="73"/>
        <v>25453467</v>
      </c>
      <c r="T182" s="24">
        <f t="shared" si="74"/>
        <v>12658614</v>
      </c>
      <c r="U182" s="22">
        <f t="shared" si="75"/>
        <v>0.49732376339930429</v>
      </c>
      <c r="V182" s="101">
        <f t="shared" si="76"/>
        <v>24696486</v>
      </c>
      <c r="W182" s="101">
        <f t="shared" si="77"/>
        <v>15645819</v>
      </c>
      <c r="X182" s="22">
        <f t="shared" si="78"/>
        <v>0.63352409731489734</v>
      </c>
      <c r="Y182" s="76">
        <f t="shared" si="79"/>
        <v>28874504</v>
      </c>
      <c r="Z182" s="76">
        <f t="shared" si="80"/>
        <v>12492215</v>
      </c>
      <c r="AA182" s="22">
        <f t="shared" si="81"/>
        <v>0.43263825414975099</v>
      </c>
      <c r="AB182" s="22">
        <f t="shared" si="83"/>
        <v>0.46082478000198163</v>
      </c>
      <c r="AC182" s="32" t="s">
        <v>1477</v>
      </c>
    </row>
    <row r="183" spans="1:29" ht="12.75" customHeight="1" x14ac:dyDescent="0.25">
      <c r="A183" s="25" t="s">
        <v>437</v>
      </c>
      <c r="B183" s="25" t="s">
        <v>438</v>
      </c>
      <c r="C183" s="25" t="s">
        <v>25</v>
      </c>
      <c r="D183" s="31">
        <f t="shared" si="90"/>
        <v>24422065</v>
      </c>
      <c r="E183" s="31">
        <f t="shared" si="91"/>
        <v>7581879</v>
      </c>
      <c r="F183" s="39">
        <f t="shared" si="92"/>
        <v>0.31045200313732685</v>
      </c>
      <c r="G183" s="31">
        <f t="shared" si="93"/>
        <v>26227936</v>
      </c>
      <c r="H183" s="31">
        <f t="shared" si="94"/>
        <v>8976264</v>
      </c>
      <c r="I183" s="39">
        <f t="shared" si="95"/>
        <v>0.3422405789002993</v>
      </c>
      <c r="J183" s="24">
        <f t="shared" si="96"/>
        <v>26573806</v>
      </c>
      <c r="K183" s="24">
        <f t="shared" si="97"/>
        <v>10265673</v>
      </c>
      <c r="L183" s="22">
        <f t="shared" si="98"/>
        <v>0.38630796807954421</v>
      </c>
      <c r="M183" s="24">
        <f t="shared" si="87"/>
        <v>26905602</v>
      </c>
      <c r="N183" s="24">
        <f t="shared" si="88"/>
        <v>12129023</v>
      </c>
      <c r="O183" s="22">
        <f t="shared" si="89"/>
        <v>0.45079916814349669</v>
      </c>
      <c r="P183" s="24">
        <f t="shared" si="71"/>
        <v>30492992</v>
      </c>
      <c r="Q183" s="24">
        <f t="shared" si="82"/>
        <v>9862468</v>
      </c>
      <c r="R183" s="22">
        <f t="shared" si="72"/>
        <v>0.32343392212873046</v>
      </c>
      <c r="S183" s="24">
        <f t="shared" si="73"/>
        <v>30403849</v>
      </c>
      <c r="T183" s="24">
        <f t="shared" si="74"/>
        <v>14060797</v>
      </c>
      <c r="U183" s="22">
        <f t="shared" si="75"/>
        <v>0.46246766322250843</v>
      </c>
      <c r="V183" s="101">
        <f t="shared" si="76"/>
        <v>31983776</v>
      </c>
      <c r="W183" s="101">
        <f t="shared" si="77"/>
        <v>13210191</v>
      </c>
      <c r="X183" s="22">
        <f t="shared" si="78"/>
        <v>0.41302787388205819</v>
      </c>
      <c r="Y183" s="76">
        <f t="shared" si="79"/>
        <v>31634717</v>
      </c>
      <c r="Z183" s="76">
        <f t="shared" si="80"/>
        <v>13964625</v>
      </c>
      <c r="AA183" s="22">
        <f t="shared" si="81"/>
        <v>0.44143353645300498</v>
      </c>
      <c r="AB183" s="22">
        <f t="shared" si="83"/>
        <v>0.41823243276595978</v>
      </c>
      <c r="AC183" s="32" t="s">
        <v>1482</v>
      </c>
    </row>
    <row r="184" spans="1:29" ht="12.75" customHeight="1" x14ac:dyDescent="0.25">
      <c r="A184" s="25" t="s">
        <v>439</v>
      </c>
      <c r="B184" s="25" t="s">
        <v>440</v>
      </c>
      <c r="C184" s="25" t="s">
        <v>180</v>
      </c>
      <c r="D184" s="31">
        <f t="shared" si="90"/>
        <v>11752888</v>
      </c>
      <c r="E184" s="31">
        <f t="shared" si="91"/>
        <v>1772990</v>
      </c>
      <c r="F184" s="39">
        <f t="shared" si="92"/>
        <v>0.15085568755526302</v>
      </c>
      <c r="G184" s="31">
        <f t="shared" si="93"/>
        <v>11548063</v>
      </c>
      <c r="H184" s="31">
        <f t="shared" si="94"/>
        <v>1941780</v>
      </c>
      <c r="I184" s="39">
        <f t="shared" si="95"/>
        <v>0.16814767983167395</v>
      </c>
      <c r="J184" s="24">
        <f t="shared" si="96"/>
        <v>11914924</v>
      </c>
      <c r="K184" s="24">
        <f t="shared" si="97"/>
        <v>2555514</v>
      </c>
      <c r="L184" s="22">
        <f t="shared" si="98"/>
        <v>0.21448009236147877</v>
      </c>
      <c r="M184" s="24">
        <f t="shared" si="87"/>
        <v>11999921</v>
      </c>
      <c r="N184" s="24">
        <f t="shared" si="88"/>
        <v>3219971</v>
      </c>
      <c r="O184" s="22">
        <f t="shared" si="89"/>
        <v>0.26833268319016434</v>
      </c>
      <c r="P184" s="24">
        <f t="shared" si="71"/>
        <v>12585146</v>
      </c>
      <c r="Q184" s="24">
        <f t="shared" si="82"/>
        <v>3853649</v>
      </c>
      <c r="R184" s="22">
        <f t="shared" si="72"/>
        <v>0.3062061417483754</v>
      </c>
      <c r="S184" s="24">
        <f t="shared" si="73"/>
        <v>13174436</v>
      </c>
      <c r="T184" s="24">
        <f t="shared" si="74"/>
        <v>4115286</v>
      </c>
      <c r="U184" s="22">
        <f t="shared" si="75"/>
        <v>0.3123690456274561</v>
      </c>
      <c r="V184" s="101">
        <f t="shared" si="76"/>
        <v>13736283</v>
      </c>
      <c r="W184" s="101">
        <f t="shared" si="77"/>
        <v>4323669</v>
      </c>
      <c r="X184" s="22">
        <f t="shared" si="78"/>
        <v>0.31476266177684314</v>
      </c>
      <c r="Y184" s="76">
        <f t="shared" si="79"/>
        <v>14165277</v>
      </c>
      <c r="Z184" s="76">
        <f t="shared" si="80"/>
        <v>4347810</v>
      </c>
      <c r="AA184" s="22">
        <f t="shared" si="81"/>
        <v>0.30693434374774298</v>
      </c>
      <c r="AB184" s="22">
        <f t="shared" si="83"/>
        <v>0.30172097521811636</v>
      </c>
      <c r="AC184" s="32" t="s">
        <v>1484</v>
      </c>
    </row>
    <row r="185" spans="1:29" ht="12.75" customHeight="1" x14ac:dyDescent="0.25">
      <c r="A185" s="25" t="s">
        <v>441</v>
      </c>
      <c r="B185" s="25" t="s">
        <v>442</v>
      </c>
      <c r="C185" s="25" t="s">
        <v>146</v>
      </c>
      <c r="D185" s="31">
        <f t="shared" si="90"/>
        <v>19974135</v>
      </c>
      <c r="E185" s="31">
        <f t="shared" si="91"/>
        <v>2844387</v>
      </c>
      <c r="F185" s="39">
        <f t="shared" si="92"/>
        <v>0.14240351334363166</v>
      </c>
      <c r="G185" s="31">
        <f t="shared" si="93"/>
        <v>20615820</v>
      </c>
      <c r="H185" s="31">
        <f t="shared" si="94"/>
        <v>3808500</v>
      </c>
      <c r="I185" s="39">
        <f t="shared" si="95"/>
        <v>0.18473677011149689</v>
      </c>
      <c r="J185" s="24">
        <f t="shared" si="96"/>
        <v>21810333</v>
      </c>
      <c r="K185" s="24">
        <f t="shared" si="97"/>
        <v>4926972</v>
      </c>
      <c r="L185" s="22">
        <f t="shared" si="98"/>
        <v>0.22590081499443407</v>
      </c>
      <c r="M185" s="24">
        <f t="shared" si="87"/>
        <v>22590939</v>
      </c>
      <c r="N185" s="24">
        <f t="shared" si="88"/>
        <v>6202506</v>
      </c>
      <c r="O185" s="22">
        <f t="shared" si="89"/>
        <v>0.27455724615962179</v>
      </c>
      <c r="P185" s="24">
        <f t="shared" si="71"/>
        <v>25656908</v>
      </c>
      <c r="Q185" s="24">
        <f t="shared" si="82"/>
        <v>7378233</v>
      </c>
      <c r="R185" s="22">
        <f t="shared" si="72"/>
        <v>0.28757296085716955</v>
      </c>
      <c r="S185" s="24">
        <f t="shared" si="73"/>
        <v>24234748</v>
      </c>
      <c r="T185" s="24">
        <f t="shared" si="74"/>
        <v>7749342</v>
      </c>
      <c r="U185" s="22">
        <f t="shared" si="75"/>
        <v>0.31976160841449641</v>
      </c>
      <c r="V185" s="101">
        <f t="shared" si="76"/>
        <v>25370112</v>
      </c>
      <c r="W185" s="101">
        <f t="shared" si="77"/>
        <v>7871661</v>
      </c>
      <c r="X185" s="22">
        <f t="shared" si="78"/>
        <v>0.31027300943724645</v>
      </c>
      <c r="Y185" s="76">
        <f t="shared" si="79"/>
        <v>25440089</v>
      </c>
      <c r="Z185" s="76">
        <f t="shared" si="80"/>
        <v>7592619</v>
      </c>
      <c r="AA185" s="22">
        <f t="shared" si="81"/>
        <v>0.29845096060788201</v>
      </c>
      <c r="AB185" s="22">
        <f t="shared" si="83"/>
        <v>0.29812315709528325</v>
      </c>
      <c r="AC185" s="32" t="s">
        <v>1480</v>
      </c>
    </row>
    <row r="186" spans="1:29" ht="12.75" customHeight="1" x14ac:dyDescent="0.25">
      <c r="A186" s="25" t="s">
        <v>443</v>
      </c>
      <c r="B186" s="25" t="s">
        <v>444</v>
      </c>
      <c r="C186" s="25" t="s">
        <v>73</v>
      </c>
      <c r="D186" s="31">
        <f t="shared" si="90"/>
        <v>12216397</v>
      </c>
      <c r="E186" s="31">
        <f t="shared" si="91"/>
        <v>3024856</v>
      </c>
      <c r="F186" s="39">
        <f t="shared" si="92"/>
        <v>0.24760622956179307</v>
      </c>
      <c r="G186" s="31">
        <f t="shared" si="93"/>
        <v>12320380</v>
      </c>
      <c r="H186" s="31">
        <f t="shared" si="94"/>
        <v>3872663</v>
      </c>
      <c r="I186" s="39">
        <f t="shared" si="95"/>
        <v>0.31432983398239339</v>
      </c>
      <c r="J186" s="24">
        <f t="shared" si="96"/>
        <v>12893248</v>
      </c>
      <c r="K186" s="24">
        <f t="shared" si="97"/>
        <v>4424892</v>
      </c>
      <c r="L186" s="22">
        <f t="shared" si="98"/>
        <v>0.34319451545491098</v>
      </c>
      <c r="M186" s="24">
        <f t="shared" si="87"/>
        <v>12621666</v>
      </c>
      <c r="N186" s="24">
        <f t="shared" si="88"/>
        <v>5376825</v>
      </c>
      <c r="O186" s="22">
        <f t="shared" si="89"/>
        <v>0.42599962635677413</v>
      </c>
      <c r="P186" s="24">
        <f t="shared" si="71"/>
        <v>13255877</v>
      </c>
      <c r="Q186" s="24">
        <f t="shared" si="82"/>
        <v>5801750</v>
      </c>
      <c r="R186" s="22">
        <f t="shared" si="72"/>
        <v>0.43767379555498287</v>
      </c>
      <c r="S186" s="24">
        <f t="shared" si="73"/>
        <v>13733796</v>
      </c>
      <c r="T186" s="24">
        <f t="shared" si="74"/>
        <v>6041496</v>
      </c>
      <c r="U186" s="22">
        <f t="shared" si="75"/>
        <v>0.43989993735162514</v>
      </c>
      <c r="V186" s="101">
        <f t="shared" si="76"/>
        <v>14210169</v>
      </c>
      <c r="W186" s="101">
        <f t="shared" si="77"/>
        <v>5853279</v>
      </c>
      <c r="X186" s="22">
        <f t="shared" si="78"/>
        <v>0.41190776830310744</v>
      </c>
      <c r="Y186" s="76">
        <f t="shared" si="79"/>
        <v>14364720</v>
      </c>
      <c r="Z186" s="76">
        <f t="shared" si="80"/>
        <v>5210892</v>
      </c>
      <c r="AA186" s="22">
        <f t="shared" si="81"/>
        <v>0.36275625281940799</v>
      </c>
      <c r="AB186" s="22">
        <f t="shared" si="83"/>
        <v>0.4156474760771795</v>
      </c>
      <c r="AC186" s="32" t="s">
        <v>1483</v>
      </c>
    </row>
    <row r="187" spans="1:29" ht="12.75" customHeight="1" x14ac:dyDescent="0.25">
      <c r="A187" s="25" t="s">
        <v>445</v>
      </c>
      <c r="B187" s="25" t="s">
        <v>446</v>
      </c>
      <c r="C187" s="25" t="s">
        <v>119</v>
      </c>
      <c r="D187" s="31">
        <f t="shared" si="90"/>
        <v>8759231</v>
      </c>
      <c r="E187" s="31">
        <f t="shared" si="91"/>
        <v>2611290</v>
      </c>
      <c r="F187" s="39">
        <f t="shared" si="92"/>
        <v>0.29811863621361284</v>
      </c>
      <c r="G187" s="31">
        <f t="shared" si="93"/>
        <v>8563128</v>
      </c>
      <c r="H187" s="31">
        <f t="shared" si="94"/>
        <v>3476127</v>
      </c>
      <c r="I187" s="39">
        <f t="shared" si="95"/>
        <v>0.40594126351959237</v>
      </c>
      <c r="J187" s="24">
        <f t="shared" si="96"/>
        <v>9853538</v>
      </c>
      <c r="K187" s="24">
        <f t="shared" si="97"/>
        <v>3248560</v>
      </c>
      <c r="L187" s="22">
        <f t="shared" si="98"/>
        <v>0.32968462698372908</v>
      </c>
      <c r="M187" s="24">
        <f t="shared" si="87"/>
        <v>9707876</v>
      </c>
      <c r="N187" s="24">
        <f t="shared" si="88"/>
        <v>3518487</v>
      </c>
      <c r="O187" s="22">
        <f t="shared" si="89"/>
        <v>0.36243633519834823</v>
      </c>
      <c r="P187" s="24">
        <f t="shared" si="71"/>
        <v>10780250</v>
      </c>
      <c r="Q187" s="24">
        <f t="shared" si="82"/>
        <v>3571902</v>
      </c>
      <c r="R187" s="22">
        <f t="shared" si="72"/>
        <v>0.33133758493541432</v>
      </c>
      <c r="S187" s="24">
        <f t="shared" si="73"/>
        <v>11304740</v>
      </c>
      <c r="T187" s="24">
        <f t="shared" si="74"/>
        <v>3480548</v>
      </c>
      <c r="U187" s="22">
        <f t="shared" si="75"/>
        <v>0.30788394956451898</v>
      </c>
      <c r="V187" s="101">
        <f t="shared" si="76"/>
        <v>11323290</v>
      </c>
      <c r="W187" s="101">
        <f t="shared" si="77"/>
        <v>3568448</v>
      </c>
      <c r="X187" s="22">
        <f t="shared" si="78"/>
        <v>0.31514233054174184</v>
      </c>
      <c r="Y187" s="76">
        <f t="shared" si="79"/>
        <v>11214013</v>
      </c>
      <c r="Z187" s="76">
        <f t="shared" si="80"/>
        <v>3820681</v>
      </c>
      <c r="AA187" s="22">
        <f t="shared" si="81"/>
        <v>0.34070595423779199</v>
      </c>
      <c r="AB187" s="22">
        <f t="shared" si="83"/>
        <v>0.33150123089556305</v>
      </c>
      <c r="AC187" s="32" t="s">
        <v>1480</v>
      </c>
    </row>
    <row r="188" spans="1:29" ht="12.75" customHeight="1" x14ac:dyDescent="0.25">
      <c r="A188" s="25" t="s">
        <v>447</v>
      </c>
      <c r="B188" s="25" t="s">
        <v>448</v>
      </c>
      <c r="C188" s="25" t="s">
        <v>296</v>
      </c>
      <c r="D188" s="31">
        <f t="shared" si="90"/>
        <v>7113176</v>
      </c>
      <c r="E188" s="31">
        <f t="shared" si="91"/>
        <v>1665861</v>
      </c>
      <c r="F188" s="39">
        <f t="shared" si="92"/>
        <v>0.23419369912961524</v>
      </c>
      <c r="G188" s="31">
        <f t="shared" si="93"/>
        <v>7605694</v>
      </c>
      <c r="H188" s="31">
        <f t="shared" si="94"/>
        <v>2000739</v>
      </c>
      <c r="I188" s="39">
        <f t="shared" si="95"/>
        <v>0.26305804572206032</v>
      </c>
      <c r="J188" s="24">
        <f t="shared" si="96"/>
        <v>8930876</v>
      </c>
      <c r="K188" s="24">
        <f t="shared" si="97"/>
        <v>1734224</v>
      </c>
      <c r="L188" s="22">
        <f t="shared" si="98"/>
        <v>0.19418296704600982</v>
      </c>
      <c r="M188" s="24">
        <f t="shared" si="87"/>
        <v>9046758</v>
      </c>
      <c r="N188" s="24">
        <f t="shared" si="88"/>
        <v>1942286</v>
      </c>
      <c r="O188" s="22">
        <f t="shared" si="89"/>
        <v>0.21469414789253785</v>
      </c>
      <c r="P188" s="24">
        <f t="shared" si="71"/>
        <v>9385157</v>
      </c>
      <c r="Q188" s="24">
        <f t="shared" si="82"/>
        <v>2206804</v>
      </c>
      <c r="R188" s="22">
        <f t="shared" si="72"/>
        <v>0.23513767537399746</v>
      </c>
      <c r="S188" s="24">
        <f t="shared" si="73"/>
        <v>9752235</v>
      </c>
      <c r="T188" s="24">
        <f t="shared" si="74"/>
        <v>2699817</v>
      </c>
      <c r="U188" s="22">
        <f t="shared" si="75"/>
        <v>0.27684084725193764</v>
      </c>
      <c r="V188" s="101">
        <f t="shared" si="76"/>
        <v>10016846</v>
      </c>
      <c r="W188" s="101">
        <f t="shared" si="77"/>
        <v>2944446</v>
      </c>
      <c r="X188" s="22">
        <f t="shared" si="78"/>
        <v>0.29394941281916481</v>
      </c>
      <c r="Y188" s="76">
        <f t="shared" si="79"/>
        <v>10652165</v>
      </c>
      <c r="Z188" s="76">
        <f t="shared" si="80"/>
        <v>2889482</v>
      </c>
      <c r="AA188" s="22">
        <f t="shared" si="81"/>
        <v>0.27125772084829702</v>
      </c>
      <c r="AB188" s="22">
        <f t="shared" si="83"/>
        <v>0.258375960837187</v>
      </c>
      <c r="AC188" s="32" t="s">
        <v>1483</v>
      </c>
    </row>
    <row r="189" spans="1:29" ht="12.75" customHeight="1" x14ac:dyDescent="0.25">
      <c r="A189" s="25" t="s">
        <v>449</v>
      </c>
      <c r="B189" s="25" t="s">
        <v>450</v>
      </c>
      <c r="C189" s="25" t="s">
        <v>62</v>
      </c>
      <c r="D189" s="31">
        <f t="shared" si="90"/>
        <v>7598695</v>
      </c>
      <c r="E189" s="31">
        <f t="shared" si="91"/>
        <v>2236903</v>
      </c>
      <c r="F189" s="39">
        <f t="shared" si="92"/>
        <v>0.29437989023115152</v>
      </c>
      <c r="G189" s="31">
        <f t="shared" si="93"/>
        <v>8073757</v>
      </c>
      <c r="H189" s="31">
        <f t="shared" si="94"/>
        <v>1626789</v>
      </c>
      <c r="I189" s="39">
        <f t="shared" si="95"/>
        <v>0.20149095396356367</v>
      </c>
      <c r="J189" s="24">
        <f t="shared" si="96"/>
        <v>8012619</v>
      </c>
      <c r="K189" s="24">
        <f t="shared" si="97"/>
        <v>1423303</v>
      </c>
      <c r="L189" s="22">
        <f t="shared" si="98"/>
        <v>0.17763268164878424</v>
      </c>
      <c r="M189" s="24">
        <f t="shared" si="87"/>
        <v>7965893</v>
      </c>
      <c r="N189" s="24">
        <f t="shared" si="88"/>
        <v>2638967</v>
      </c>
      <c r="O189" s="22">
        <f t="shared" si="89"/>
        <v>0.33128325976761175</v>
      </c>
      <c r="P189" s="24">
        <f t="shared" si="71"/>
        <v>8710569</v>
      </c>
      <c r="Q189" s="24">
        <f t="shared" si="82"/>
        <v>3730956</v>
      </c>
      <c r="R189" s="22">
        <f t="shared" si="72"/>
        <v>0.4283251760017055</v>
      </c>
      <c r="S189" s="24">
        <f t="shared" si="73"/>
        <v>9608498</v>
      </c>
      <c r="T189" s="24">
        <f t="shared" si="74"/>
        <v>4080400</v>
      </c>
      <c r="U189" s="22">
        <f t="shared" si="75"/>
        <v>0.42466574900676463</v>
      </c>
      <c r="V189" s="101">
        <f t="shared" si="76"/>
        <v>9610073</v>
      </c>
      <c r="W189" s="101">
        <f t="shared" si="77"/>
        <v>5217219</v>
      </c>
      <c r="X189" s="22">
        <f t="shared" si="78"/>
        <v>0.54289067315097395</v>
      </c>
      <c r="Y189" s="76">
        <f t="shared" si="79"/>
        <v>9194099</v>
      </c>
      <c r="Z189" s="76">
        <f t="shared" si="80"/>
        <v>6305613</v>
      </c>
      <c r="AA189" s="22">
        <f t="shared" si="81"/>
        <v>0.68583261937901696</v>
      </c>
      <c r="AB189" s="22">
        <f t="shared" si="83"/>
        <v>0.48259949546121456</v>
      </c>
      <c r="AC189" s="32" t="s">
        <v>1477</v>
      </c>
    </row>
    <row r="190" spans="1:29" ht="12.75" customHeight="1" x14ac:dyDescent="0.25">
      <c r="A190" s="25" t="s">
        <v>451</v>
      </c>
      <c r="B190" s="25" t="s">
        <v>452</v>
      </c>
      <c r="C190" s="25" t="s">
        <v>259</v>
      </c>
      <c r="D190" s="31">
        <f t="shared" si="90"/>
        <v>9817531</v>
      </c>
      <c r="E190" s="31">
        <f t="shared" si="91"/>
        <v>598474</v>
      </c>
      <c r="F190" s="39">
        <f t="shared" si="92"/>
        <v>6.0959726024801958E-2</v>
      </c>
      <c r="G190" s="31">
        <f t="shared" si="93"/>
        <v>9954289</v>
      </c>
      <c r="H190" s="31">
        <f t="shared" si="94"/>
        <v>835694</v>
      </c>
      <c r="I190" s="39">
        <f t="shared" si="95"/>
        <v>8.3953158281822038E-2</v>
      </c>
      <c r="J190" s="24">
        <f t="shared" si="96"/>
        <v>10597110</v>
      </c>
      <c r="K190" s="24">
        <f t="shared" si="97"/>
        <v>1486365</v>
      </c>
      <c r="L190" s="22">
        <f t="shared" si="98"/>
        <v>0.14026135427489192</v>
      </c>
      <c r="M190" s="24">
        <f t="shared" si="87"/>
        <v>10872334</v>
      </c>
      <c r="N190" s="24">
        <f t="shared" si="88"/>
        <v>2850375</v>
      </c>
      <c r="O190" s="22">
        <f t="shared" si="89"/>
        <v>0.26216771854139137</v>
      </c>
      <c r="P190" s="24">
        <f t="shared" si="71"/>
        <v>11770912</v>
      </c>
      <c r="Q190" s="24">
        <f t="shared" si="82"/>
        <v>4147781</v>
      </c>
      <c r="R190" s="22">
        <f t="shared" si="72"/>
        <v>0.35237549987630523</v>
      </c>
      <c r="S190" s="24">
        <f t="shared" si="73"/>
        <v>12099659</v>
      </c>
      <c r="T190" s="24">
        <f t="shared" si="74"/>
        <v>5323280</v>
      </c>
      <c r="U190" s="22">
        <f t="shared" si="75"/>
        <v>0.4399528945402511</v>
      </c>
      <c r="V190" s="101">
        <f t="shared" si="76"/>
        <v>13724994</v>
      </c>
      <c r="W190" s="101">
        <f t="shared" si="77"/>
        <v>5088372</v>
      </c>
      <c r="X190" s="22">
        <f t="shared" si="78"/>
        <v>0.37073764840990092</v>
      </c>
      <c r="Y190" s="76">
        <f t="shared" si="79"/>
        <v>17203881</v>
      </c>
      <c r="Z190" s="76">
        <f t="shared" si="80"/>
        <v>1813694</v>
      </c>
      <c r="AA190" s="22">
        <f t="shared" si="81"/>
        <v>0.105423537863346</v>
      </c>
      <c r="AB190" s="22">
        <f t="shared" si="83"/>
        <v>0.30613145984623891</v>
      </c>
      <c r="AC190" s="32" t="s">
        <v>1477</v>
      </c>
    </row>
    <row r="191" spans="1:29" ht="12.75" customHeight="1" x14ac:dyDescent="0.25">
      <c r="A191" s="25" t="s">
        <v>453</v>
      </c>
      <c r="B191" s="25" t="s">
        <v>454</v>
      </c>
      <c r="C191" s="25" t="s">
        <v>291</v>
      </c>
      <c r="D191" s="31">
        <f t="shared" si="90"/>
        <v>4829081</v>
      </c>
      <c r="E191" s="31">
        <f t="shared" si="91"/>
        <v>666215</v>
      </c>
      <c r="F191" s="39">
        <f t="shared" si="92"/>
        <v>0.13795896154982698</v>
      </c>
      <c r="G191" s="31">
        <f t="shared" si="93"/>
        <v>5276057</v>
      </c>
      <c r="H191" s="31">
        <f t="shared" si="94"/>
        <v>884835</v>
      </c>
      <c r="I191" s="39">
        <f t="shared" si="95"/>
        <v>0.16770762711623471</v>
      </c>
      <c r="J191" s="24">
        <f t="shared" si="96"/>
        <v>5700618</v>
      </c>
      <c r="K191" s="24">
        <f t="shared" si="97"/>
        <v>1169504</v>
      </c>
      <c r="L191" s="22">
        <f t="shared" si="98"/>
        <v>0.20515389734937511</v>
      </c>
      <c r="M191" s="24">
        <f t="shared" si="87"/>
        <v>6621090</v>
      </c>
      <c r="N191" s="24">
        <f t="shared" si="88"/>
        <v>1407382</v>
      </c>
      <c r="O191" s="22">
        <f t="shared" si="89"/>
        <v>0.21256046965076747</v>
      </c>
      <c r="P191" s="24">
        <f t="shared" si="71"/>
        <v>7202629</v>
      </c>
      <c r="Q191" s="24">
        <f t="shared" si="82"/>
        <v>1427688</v>
      </c>
      <c r="R191" s="22">
        <f t="shared" si="72"/>
        <v>0.19821762303736595</v>
      </c>
      <c r="S191" s="24">
        <f t="shared" si="73"/>
        <v>8187653</v>
      </c>
      <c r="T191" s="24">
        <f t="shared" si="74"/>
        <v>799685</v>
      </c>
      <c r="U191" s="22">
        <f t="shared" si="75"/>
        <v>9.7669625227156054E-2</v>
      </c>
      <c r="V191" s="101">
        <f t="shared" si="76"/>
        <v>7675358</v>
      </c>
      <c r="W191" s="101">
        <f t="shared" si="77"/>
        <v>666791</v>
      </c>
      <c r="X191" s="22">
        <f t="shared" si="78"/>
        <v>8.6874253943594548E-2</v>
      </c>
      <c r="Y191" s="76">
        <f t="shared" si="79"/>
        <v>7939781</v>
      </c>
      <c r="Z191" s="76">
        <f t="shared" si="80"/>
        <v>423530</v>
      </c>
      <c r="AA191" s="22">
        <f t="shared" si="81"/>
        <v>5.3342781117010699E-2</v>
      </c>
      <c r="AB191" s="22">
        <f t="shared" si="83"/>
        <v>0.12973295059517895</v>
      </c>
      <c r="AC191" s="32" t="s">
        <v>1480</v>
      </c>
    </row>
    <row r="192" spans="1:29" ht="12.75" customHeight="1" x14ac:dyDescent="0.25">
      <c r="A192" s="25" t="s">
        <v>455</v>
      </c>
      <c r="B192" s="25" t="s">
        <v>456</v>
      </c>
      <c r="C192" s="25" t="s">
        <v>457</v>
      </c>
      <c r="D192" s="31">
        <f t="shared" si="90"/>
        <v>7787106</v>
      </c>
      <c r="E192" s="31">
        <f t="shared" si="91"/>
        <v>1138167</v>
      </c>
      <c r="F192" s="39">
        <f t="shared" si="92"/>
        <v>0.14616046063839377</v>
      </c>
      <c r="G192" s="31">
        <f t="shared" si="93"/>
        <v>7931526</v>
      </c>
      <c r="H192" s="31">
        <f t="shared" si="94"/>
        <v>1485428</v>
      </c>
      <c r="I192" s="39">
        <f t="shared" si="95"/>
        <v>0.18728148908545467</v>
      </c>
      <c r="J192" s="24">
        <f t="shared" si="96"/>
        <v>8189712</v>
      </c>
      <c r="K192" s="24">
        <f t="shared" si="97"/>
        <v>2087950</v>
      </c>
      <c r="L192" s="22">
        <f t="shared" si="98"/>
        <v>0.25494791514036147</v>
      </c>
      <c r="M192" s="24">
        <f t="shared" si="87"/>
        <v>8760189</v>
      </c>
      <c r="N192" s="24">
        <f t="shared" si="88"/>
        <v>2993502</v>
      </c>
      <c r="O192" s="22">
        <f t="shared" si="89"/>
        <v>0.34171659995006959</v>
      </c>
      <c r="P192" s="24">
        <f t="shared" si="71"/>
        <v>10096285</v>
      </c>
      <c r="Q192" s="24">
        <f t="shared" si="82"/>
        <v>3706811</v>
      </c>
      <c r="R192" s="22">
        <f t="shared" si="72"/>
        <v>0.36714603440770543</v>
      </c>
      <c r="S192" s="24">
        <f t="shared" si="73"/>
        <v>10200815</v>
      </c>
      <c r="T192" s="24">
        <f t="shared" si="74"/>
        <v>4232865</v>
      </c>
      <c r="U192" s="22">
        <f t="shared" si="75"/>
        <v>0.41495360909888085</v>
      </c>
      <c r="V192" s="101">
        <f t="shared" si="76"/>
        <v>10696856</v>
      </c>
      <c r="W192" s="101">
        <f t="shared" si="77"/>
        <v>4932485</v>
      </c>
      <c r="X192" s="22">
        <f t="shared" si="78"/>
        <v>0.46111539689792963</v>
      </c>
      <c r="Y192" s="76">
        <f t="shared" si="79"/>
        <v>10828891</v>
      </c>
      <c r="Z192" s="76">
        <f t="shared" si="80"/>
        <v>5480172</v>
      </c>
      <c r="AA192" s="22">
        <f t="shared" si="81"/>
        <v>0.50606955042764801</v>
      </c>
      <c r="AB192" s="22">
        <f t="shared" si="83"/>
        <v>0.41820023815644669</v>
      </c>
      <c r="AC192" s="32" t="s">
        <v>1477</v>
      </c>
    </row>
    <row r="193" spans="1:29" ht="12.75" customHeight="1" x14ac:dyDescent="0.25">
      <c r="A193" s="25" t="s">
        <v>458</v>
      </c>
      <c r="B193" s="25" t="s">
        <v>459</v>
      </c>
      <c r="C193" s="25" t="s">
        <v>146</v>
      </c>
      <c r="D193" s="31">
        <f t="shared" si="90"/>
        <v>9170112</v>
      </c>
      <c r="E193" s="31">
        <f t="shared" si="91"/>
        <v>1060658</v>
      </c>
      <c r="F193" s="39">
        <f t="shared" si="92"/>
        <v>0.1156646723616898</v>
      </c>
      <c r="G193" s="31">
        <f t="shared" si="93"/>
        <v>9328817</v>
      </c>
      <c r="H193" s="31">
        <f t="shared" si="94"/>
        <v>294873</v>
      </c>
      <c r="I193" s="39">
        <f t="shared" si="95"/>
        <v>3.1608831001830137E-2</v>
      </c>
      <c r="J193" s="24">
        <f t="shared" si="96"/>
        <v>9171268</v>
      </c>
      <c r="K193" s="24">
        <f t="shared" si="97"/>
        <v>83021</v>
      </c>
      <c r="L193" s="22">
        <f t="shared" si="98"/>
        <v>9.052292442004747E-3</v>
      </c>
      <c r="M193" s="24">
        <f t="shared" si="87"/>
        <v>9721203</v>
      </c>
      <c r="N193" s="24">
        <f t="shared" si="88"/>
        <v>74734</v>
      </c>
      <c r="O193" s="22">
        <f t="shared" si="89"/>
        <v>7.6877316521422297E-3</v>
      </c>
      <c r="P193" s="24">
        <f t="shared" si="71"/>
        <v>9923300</v>
      </c>
      <c r="Q193" s="24">
        <f t="shared" si="82"/>
        <v>119350</v>
      </c>
      <c r="R193" s="22">
        <f t="shared" si="72"/>
        <v>1.2027248999828686E-2</v>
      </c>
      <c r="S193" s="24">
        <f t="shared" si="73"/>
        <v>9464854</v>
      </c>
      <c r="T193" s="24">
        <f t="shared" si="74"/>
        <v>349993</v>
      </c>
      <c r="U193" s="22">
        <f t="shared" si="75"/>
        <v>3.6978172088021642E-2</v>
      </c>
      <c r="V193" s="101">
        <f t="shared" si="76"/>
        <v>9756853</v>
      </c>
      <c r="W193" s="101">
        <f t="shared" si="77"/>
        <v>577737</v>
      </c>
      <c r="X193" s="22">
        <f t="shared" si="78"/>
        <v>5.9213457453955697E-2</v>
      </c>
      <c r="Y193" s="76">
        <f t="shared" si="79"/>
        <v>9698235</v>
      </c>
      <c r="Z193" s="76">
        <f t="shared" si="80"/>
        <v>1145476</v>
      </c>
      <c r="AA193" s="22">
        <f t="shared" si="81"/>
        <v>0.118111800755498</v>
      </c>
      <c r="AB193" s="22">
        <f t="shared" si="83"/>
        <v>4.6803682189889249E-2</v>
      </c>
      <c r="AC193" s="32" t="s">
        <v>1484</v>
      </c>
    </row>
    <row r="194" spans="1:29" ht="12.75" customHeight="1" x14ac:dyDescent="0.25">
      <c r="A194" s="25" t="s">
        <v>460</v>
      </c>
      <c r="B194" s="25" t="s">
        <v>461</v>
      </c>
      <c r="C194" s="25" t="s">
        <v>171</v>
      </c>
      <c r="D194" s="31">
        <f t="shared" si="90"/>
        <v>22991247</v>
      </c>
      <c r="E194" s="31">
        <f t="shared" si="91"/>
        <v>1576821</v>
      </c>
      <c r="F194" s="39">
        <f t="shared" si="92"/>
        <v>6.8583535290626038E-2</v>
      </c>
      <c r="G194" s="31">
        <f t="shared" si="93"/>
        <v>23899300</v>
      </c>
      <c r="H194" s="31">
        <f t="shared" si="94"/>
        <v>2740295</v>
      </c>
      <c r="I194" s="39">
        <f t="shared" si="95"/>
        <v>0.11466005280489387</v>
      </c>
      <c r="J194" s="24">
        <f t="shared" si="96"/>
        <v>24961112</v>
      </c>
      <c r="K194" s="24">
        <f t="shared" si="97"/>
        <v>4459793</v>
      </c>
      <c r="L194" s="22">
        <f t="shared" si="98"/>
        <v>0.17866964420495368</v>
      </c>
      <c r="M194" s="24">
        <f t="shared" si="87"/>
        <v>26574613</v>
      </c>
      <c r="N194" s="24">
        <f t="shared" si="88"/>
        <v>5024009</v>
      </c>
      <c r="O194" s="22">
        <f t="shared" si="89"/>
        <v>0.18905295064880154</v>
      </c>
      <c r="P194" s="24">
        <f t="shared" ref="P194:P257" si="99">VLOOKUP(A194, Master, 22, FALSE)</f>
        <v>28509326</v>
      </c>
      <c r="Q194" s="24">
        <f t="shared" si="82"/>
        <v>4370766</v>
      </c>
      <c r="R194" s="22">
        <f t="shared" ref="R194:R257" si="100">VLOOKUP(A194, Master, 24, FALSE)</f>
        <v>0.15331004317674854</v>
      </c>
      <c r="S194" s="24">
        <f t="shared" ref="S194:S212" si="101">VLOOKUP(A194, Master, 25, FALSE)</f>
        <v>29704152</v>
      </c>
      <c r="T194" s="24">
        <f t="shared" ref="T194:T212" si="102">VLOOKUP(A194, Master, 26, FALSE)</f>
        <v>4124459</v>
      </c>
      <c r="U194" s="22">
        <f t="shared" ref="U194:U212" si="103">VLOOKUP(A194, Master, 27, FALSE)</f>
        <v>0.138851262274715</v>
      </c>
      <c r="V194" s="101">
        <f t="shared" ref="V194:V257" si="104">VLOOKUP(A194, Master, 28, FALSE)</f>
        <v>29132031</v>
      </c>
      <c r="W194" s="101">
        <f t="shared" ref="W194:W257" si="105">VLOOKUP(A194, Master, 29, FALSE)</f>
        <v>3648751</v>
      </c>
      <c r="X194" s="22">
        <f t="shared" ref="X194:X257" si="106">VLOOKUP(A194, Master, 30, FALSE)</f>
        <v>0.12524876827159767</v>
      </c>
      <c r="Y194" s="76">
        <f t="shared" ref="Y194:Y257" si="107">VLOOKUP(A194, Master, 31, FALSE)</f>
        <v>33438900</v>
      </c>
      <c r="Z194" s="76">
        <f t="shared" ref="Z194:Z257" si="108">VLOOKUP(A194, Master, 32, FALSE)</f>
        <v>2567169</v>
      </c>
      <c r="AA194" s="22">
        <f t="shared" ref="AA194:AA257" si="109">VLOOKUP(A194, Master, 33, FALSE)</f>
        <v>7.6771933287279201E-2</v>
      </c>
      <c r="AB194" s="22">
        <f t="shared" si="83"/>
        <v>0.13664699153182838</v>
      </c>
      <c r="AC194" s="32" t="s">
        <v>1482</v>
      </c>
    </row>
    <row r="195" spans="1:29" ht="12.75" customHeight="1" x14ac:dyDescent="0.25">
      <c r="A195" s="25" t="s">
        <v>462</v>
      </c>
      <c r="B195" s="25" t="s">
        <v>463</v>
      </c>
      <c r="C195" s="25" t="s">
        <v>174</v>
      </c>
      <c r="D195" s="31">
        <f t="shared" si="90"/>
        <v>23832840</v>
      </c>
      <c r="E195" s="31">
        <f t="shared" si="91"/>
        <v>5931946</v>
      </c>
      <c r="F195" s="39">
        <f t="shared" si="92"/>
        <v>0.24889799117520195</v>
      </c>
      <c r="G195" s="31">
        <f t="shared" si="93"/>
        <v>20550486</v>
      </c>
      <c r="H195" s="31">
        <f t="shared" si="94"/>
        <v>6629165</v>
      </c>
      <c r="I195" s="39">
        <f t="shared" si="95"/>
        <v>0.3225794757359996</v>
      </c>
      <c r="J195" s="24">
        <f t="shared" si="96"/>
        <v>25346315</v>
      </c>
      <c r="K195" s="24">
        <f t="shared" si="97"/>
        <v>7238105</v>
      </c>
      <c r="L195" s="22">
        <f t="shared" si="98"/>
        <v>0.28556833606778737</v>
      </c>
      <c r="M195" s="24">
        <f t="shared" si="87"/>
        <v>26305580</v>
      </c>
      <c r="N195" s="24">
        <f t="shared" si="88"/>
        <v>7419576</v>
      </c>
      <c r="O195" s="22">
        <f t="shared" si="89"/>
        <v>0.28205331340346801</v>
      </c>
      <c r="P195" s="24">
        <f t="shared" si="99"/>
        <v>24737731</v>
      </c>
      <c r="Q195" s="24">
        <f t="shared" ref="Q195:Q258" si="110">VLOOKUP(A195, Master, 23, FALSE)</f>
        <v>7550525</v>
      </c>
      <c r="R195" s="22">
        <f t="shared" si="100"/>
        <v>0.30522302146466063</v>
      </c>
      <c r="S195" s="24">
        <f t="shared" si="101"/>
        <v>26726196</v>
      </c>
      <c r="T195" s="24">
        <f t="shared" si="102"/>
        <v>7601556</v>
      </c>
      <c r="U195" s="22">
        <f t="shared" si="103"/>
        <v>0.28442341738420235</v>
      </c>
      <c r="V195" s="101">
        <f t="shared" si="104"/>
        <v>27866900</v>
      </c>
      <c r="W195" s="101">
        <f t="shared" si="105"/>
        <v>7913577</v>
      </c>
      <c r="X195" s="22">
        <f t="shared" si="106"/>
        <v>0.2839776580818103</v>
      </c>
      <c r="Y195" s="76">
        <f t="shared" si="107"/>
        <v>27766505</v>
      </c>
      <c r="Z195" s="76">
        <f t="shared" si="108"/>
        <v>8003902</v>
      </c>
      <c r="AA195" s="22">
        <f t="shared" si="109"/>
        <v>0.28825745263942998</v>
      </c>
      <c r="AB195" s="22">
        <f t="shared" ref="AB195:AB258" si="111">AVERAGE(O195,R195, U195, X195, AA195)</f>
        <v>0.28878697259471425</v>
      </c>
      <c r="AC195" s="32" t="s">
        <v>1477</v>
      </c>
    </row>
    <row r="196" spans="1:29" ht="12.75" customHeight="1" x14ac:dyDescent="0.25">
      <c r="A196" s="25" t="s">
        <v>464</v>
      </c>
      <c r="B196" s="25" t="s">
        <v>465</v>
      </c>
      <c r="C196" s="25" t="s">
        <v>108</v>
      </c>
      <c r="D196" s="31">
        <f t="shared" si="90"/>
        <v>7893229</v>
      </c>
      <c r="E196" s="31">
        <f t="shared" si="91"/>
        <v>4547753</v>
      </c>
      <c r="F196" s="39">
        <f t="shared" si="92"/>
        <v>0.5761587558146356</v>
      </c>
      <c r="G196" s="31">
        <f t="shared" si="93"/>
        <v>8364629</v>
      </c>
      <c r="H196" s="31">
        <f t="shared" si="94"/>
        <v>4668279</v>
      </c>
      <c r="I196" s="39">
        <f t="shared" si="95"/>
        <v>0.55809755579117737</v>
      </c>
      <c r="J196" s="24">
        <f t="shared" si="96"/>
        <v>8835780</v>
      </c>
      <c r="K196" s="24">
        <f t="shared" si="97"/>
        <v>5268027</v>
      </c>
      <c r="L196" s="22">
        <f t="shared" si="98"/>
        <v>0.59621527471258906</v>
      </c>
      <c r="M196" s="24">
        <f t="shared" si="87"/>
        <v>11966360</v>
      </c>
      <c r="N196" s="24">
        <f t="shared" si="88"/>
        <v>3091262</v>
      </c>
      <c r="O196" s="22">
        <f t="shared" si="89"/>
        <v>0.25832934994434398</v>
      </c>
      <c r="P196" s="24">
        <f t="shared" si="99"/>
        <v>10130439</v>
      </c>
      <c r="Q196" s="24">
        <f t="shared" si="110"/>
        <v>3095147</v>
      </c>
      <c r="R196" s="22">
        <f t="shared" si="100"/>
        <v>0.30552940499419623</v>
      </c>
      <c r="S196" s="24">
        <f t="shared" si="101"/>
        <v>10401265</v>
      </c>
      <c r="T196" s="24">
        <f t="shared" si="102"/>
        <v>3300647</v>
      </c>
      <c r="U196" s="22">
        <f t="shared" si="103"/>
        <v>0.31733130537487508</v>
      </c>
      <c r="V196" s="101">
        <f t="shared" si="104"/>
        <v>10612501</v>
      </c>
      <c r="W196" s="101">
        <f t="shared" si="105"/>
        <v>3351748</v>
      </c>
      <c r="X196" s="22">
        <f t="shared" si="106"/>
        <v>0.31583017047536677</v>
      </c>
      <c r="Y196" s="76">
        <f t="shared" si="107"/>
        <v>10681342</v>
      </c>
      <c r="Z196" s="76">
        <f t="shared" si="108"/>
        <v>3399938</v>
      </c>
      <c r="AA196" s="22">
        <f t="shared" si="109"/>
        <v>0.318306257771729</v>
      </c>
      <c r="AB196" s="22">
        <f t="shared" si="111"/>
        <v>0.30306529771210222</v>
      </c>
      <c r="AC196" s="32" t="s">
        <v>1477</v>
      </c>
    </row>
    <row r="197" spans="1:29" ht="12.75" customHeight="1" x14ac:dyDescent="0.25">
      <c r="A197" s="25" t="s">
        <v>466</v>
      </c>
      <c r="B197" s="25" t="s">
        <v>467</v>
      </c>
      <c r="C197" s="25" t="s">
        <v>158</v>
      </c>
      <c r="D197" s="31">
        <f t="shared" si="90"/>
        <v>18711908</v>
      </c>
      <c r="E197" s="31">
        <f t="shared" si="91"/>
        <v>3167271</v>
      </c>
      <c r="F197" s="39">
        <f t="shared" si="92"/>
        <v>0.16926499424858224</v>
      </c>
      <c r="G197" s="31">
        <f t="shared" si="93"/>
        <v>19422785</v>
      </c>
      <c r="H197" s="31">
        <f t="shared" si="94"/>
        <v>2801764</v>
      </c>
      <c r="I197" s="39">
        <f t="shared" si="95"/>
        <v>0.144251403699315</v>
      </c>
      <c r="J197" s="24">
        <f t="shared" si="96"/>
        <v>18564444</v>
      </c>
      <c r="K197" s="24">
        <f t="shared" si="97"/>
        <v>2139249</v>
      </c>
      <c r="L197" s="22">
        <f t="shared" si="98"/>
        <v>0.1152336692658288</v>
      </c>
      <c r="M197" s="84"/>
      <c r="N197" s="84"/>
      <c r="O197" s="85"/>
      <c r="P197" s="24">
        <f t="shared" si="99"/>
        <v>18049661</v>
      </c>
      <c r="Q197" s="24">
        <f t="shared" si="110"/>
        <v>2444184</v>
      </c>
      <c r="R197" s="22">
        <f t="shared" si="100"/>
        <v>0.13541439919564141</v>
      </c>
      <c r="S197" s="24">
        <f t="shared" si="101"/>
        <v>18489264</v>
      </c>
      <c r="T197" s="24">
        <f t="shared" si="102"/>
        <v>3249837</v>
      </c>
      <c r="U197" s="22">
        <f t="shared" si="103"/>
        <v>0.17576886781431647</v>
      </c>
      <c r="V197" s="101">
        <f t="shared" si="104"/>
        <v>19271524</v>
      </c>
      <c r="W197" s="101">
        <f t="shared" si="105"/>
        <v>4568066</v>
      </c>
      <c r="X197" s="22">
        <f t="shared" si="106"/>
        <v>0.23703709161766345</v>
      </c>
      <c r="Y197" s="76">
        <f t="shared" si="107"/>
        <v>19814501</v>
      </c>
      <c r="Z197" s="76">
        <f t="shared" si="108"/>
        <v>4481537</v>
      </c>
      <c r="AA197" s="22">
        <f t="shared" si="109"/>
        <v>0.22617460818215901</v>
      </c>
      <c r="AB197" s="22">
        <f t="shared" si="111"/>
        <v>0.19359874170244507</v>
      </c>
      <c r="AC197" s="32" t="s">
        <v>1480</v>
      </c>
    </row>
    <row r="198" spans="1:29" ht="12.75" customHeight="1" x14ac:dyDescent="0.25">
      <c r="A198" s="25" t="s">
        <v>468</v>
      </c>
      <c r="B198" s="25" t="s">
        <v>469</v>
      </c>
      <c r="C198" s="25" t="s">
        <v>82</v>
      </c>
      <c r="D198" s="31">
        <f t="shared" si="90"/>
        <v>30197617</v>
      </c>
      <c r="E198" s="31">
        <f t="shared" si="91"/>
        <v>30686471</v>
      </c>
      <c r="F198" s="39">
        <f t="shared" si="92"/>
        <v>1.016188495933305</v>
      </c>
      <c r="G198" s="31">
        <f t="shared" si="93"/>
        <v>29929230</v>
      </c>
      <c r="H198" s="31">
        <f t="shared" si="94"/>
        <v>32400757</v>
      </c>
      <c r="I198" s="39">
        <f t="shared" si="95"/>
        <v>1.0825790372822823</v>
      </c>
      <c r="J198" s="24">
        <f t="shared" si="96"/>
        <v>37582347</v>
      </c>
      <c r="K198" s="24">
        <f t="shared" si="97"/>
        <v>26959128</v>
      </c>
      <c r="L198" s="22">
        <f t="shared" si="98"/>
        <v>0.71733487001224272</v>
      </c>
      <c r="M198" s="24">
        <f t="shared" ref="M198:M229" si="112">VLOOKUP(A198, Master, 19, FALSE)</f>
        <v>39129547</v>
      </c>
      <c r="N198" s="24">
        <f t="shared" ref="N198:N229" si="113">VLOOKUP(A198, Master, 20, FALSE)</f>
        <v>21047533</v>
      </c>
      <c r="O198" s="22">
        <f t="shared" ref="O198:O229" si="114">VLOOKUP(A198, Master, 21, FALSE)</f>
        <v>0.53789360249941054</v>
      </c>
      <c r="P198" s="24">
        <f t="shared" si="99"/>
        <v>34614246</v>
      </c>
      <c r="Q198" s="24">
        <f t="shared" si="110"/>
        <v>19603978</v>
      </c>
      <c r="R198" s="22">
        <f t="shared" si="100"/>
        <v>0.56635577155140115</v>
      </c>
      <c r="S198" s="24">
        <f t="shared" si="101"/>
        <v>35499557</v>
      </c>
      <c r="T198" s="24">
        <f t="shared" si="102"/>
        <v>21870456</v>
      </c>
      <c r="U198" s="22">
        <f t="shared" si="103"/>
        <v>0.61607687104377107</v>
      </c>
      <c r="V198" s="101">
        <f t="shared" si="104"/>
        <v>36274030</v>
      </c>
      <c r="W198" s="101">
        <f t="shared" si="105"/>
        <v>18571742</v>
      </c>
      <c r="X198" s="22">
        <f t="shared" si="106"/>
        <v>0.51198452446557496</v>
      </c>
      <c r="Y198" s="76">
        <f t="shared" si="107"/>
        <v>41413226</v>
      </c>
      <c r="Z198" s="76">
        <f t="shared" si="108"/>
        <v>14779869</v>
      </c>
      <c r="AA198" s="22">
        <f t="shared" si="109"/>
        <v>0.35688765226838398</v>
      </c>
      <c r="AB198" s="22">
        <f t="shared" si="111"/>
        <v>0.51783968436570837</v>
      </c>
      <c r="AC198" s="32" t="s">
        <v>1482</v>
      </c>
    </row>
    <row r="199" spans="1:29" ht="12.75" customHeight="1" x14ac:dyDescent="0.25">
      <c r="A199" s="25" t="s">
        <v>470</v>
      </c>
      <c r="B199" s="25" t="s">
        <v>471</v>
      </c>
      <c r="C199" s="25" t="s">
        <v>119</v>
      </c>
      <c r="D199" s="31">
        <f t="shared" si="90"/>
        <v>6981552</v>
      </c>
      <c r="E199" s="31">
        <f t="shared" si="91"/>
        <v>987758</v>
      </c>
      <c r="F199" s="39">
        <f t="shared" si="92"/>
        <v>0.14148114917714572</v>
      </c>
      <c r="G199" s="31">
        <f t="shared" si="93"/>
        <v>6986566</v>
      </c>
      <c r="H199" s="31">
        <f t="shared" si="94"/>
        <v>1734872</v>
      </c>
      <c r="I199" s="39">
        <f t="shared" si="95"/>
        <v>0.24831540988806231</v>
      </c>
      <c r="J199" s="24">
        <f t="shared" si="96"/>
        <v>7052368</v>
      </c>
      <c r="K199" s="24">
        <f t="shared" si="97"/>
        <v>2610621</v>
      </c>
      <c r="L199" s="22">
        <f t="shared" si="98"/>
        <v>0.3701765137610516</v>
      </c>
      <c r="M199" s="24">
        <f t="shared" si="112"/>
        <v>7205001</v>
      </c>
      <c r="N199" s="24">
        <f t="shared" si="113"/>
        <v>3721817</v>
      </c>
      <c r="O199" s="22">
        <f t="shared" si="114"/>
        <v>0.51656023364882253</v>
      </c>
      <c r="P199" s="24">
        <f t="shared" si="99"/>
        <v>7878377</v>
      </c>
      <c r="Q199" s="24">
        <f t="shared" si="110"/>
        <v>4762706</v>
      </c>
      <c r="R199" s="22">
        <f t="shared" si="100"/>
        <v>0.60452882617828518</v>
      </c>
      <c r="S199" s="24">
        <f t="shared" si="101"/>
        <v>8260430</v>
      </c>
      <c r="T199" s="24">
        <f t="shared" si="102"/>
        <v>5583444</v>
      </c>
      <c r="U199" s="22">
        <f t="shared" si="103"/>
        <v>0.67592655588147343</v>
      </c>
      <c r="V199" s="101">
        <f t="shared" si="104"/>
        <v>8476652</v>
      </c>
      <c r="W199" s="101">
        <f t="shared" si="105"/>
        <v>6254642</v>
      </c>
      <c r="X199" s="22">
        <f t="shared" si="106"/>
        <v>0.73786702580216812</v>
      </c>
      <c r="Y199" s="76">
        <f t="shared" si="107"/>
        <v>8692489</v>
      </c>
      <c r="Z199" s="76">
        <f t="shared" si="108"/>
        <v>6475245</v>
      </c>
      <c r="AA199" s="22">
        <f t="shared" si="109"/>
        <v>0.744924152334274</v>
      </c>
      <c r="AB199" s="22">
        <f t="shared" si="111"/>
        <v>0.65596135876900463</v>
      </c>
      <c r="AC199" s="32" t="s">
        <v>1477</v>
      </c>
    </row>
    <row r="200" spans="1:29" ht="12.75" customHeight="1" x14ac:dyDescent="0.25">
      <c r="A200" s="25" t="s">
        <v>472</v>
      </c>
      <c r="B200" s="25" t="s">
        <v>473</v>
      </c>
      <c r="C200" s="25" t="s">
        <v>119</v>
      </c>
      <c r="D200" s="31">
        <f t="shared" si="90"/>
        <v>8389230</v>
      </c>
      <c r="E200" s="31">
        <f t="shared" si="91"/>
        <v>3364551</v>
      </c>
      <c r="F200" s="39">
        <f t="shared" si="92"/>
        <v>0.40105599679589188</v>
      </c>
      <c r="G200" s="31">
        <f t="shared" si="93"/>
        <v>8621025</v>
      </c>
      <c r="H200" s="31">
        <f t="shared" si="94"/>
        <v>3006041</v>
      </c>
      <c r="I200" s="39">
        <f t="shared" si="95"/>
        <v>0.34868719206822857</v>
      </c>
      <c r="J200" s="24">
        <f t="shared" si="96"/>
        <v>8680776</v>
      </c>
      <c r="K200" s="24">
        <f t="shared" si="97"/>
        <v>2550074</v>
      </c>
      <c r="L200" s="22">
        <f t="shared" si="98"/>
        <v>0.29376106467901025</v>
      </c>
      <c r="M200" s="24">
        <f t="shared" si="112"/>
        <v>8445958</v>
      </c>
      <c r="N200" s="24">
        <f t="shared" si="113"/>
        <v>2703052</v>
      </c>
      <c r="O200" s="22">
        <f t="shared" si="114"/>
        <v>0.32004090003762747</v>
      </c>
      <c r="P200" s="24">
        <f t="shared" si="99"/>
        <v>8417325</v>
      </c>
      <c r="Q200" s="24">
        <f t="shared" si="110"/>
        <v>3392633</v>
      </c>
      <c r="R200" s="22">
        <f t="shared" si="100"/>
        <v>0.40305358293757221</v>
      </c>
      <c r="S200" s="24">
        <f t="shared" si="101"/>
        <v>9018809</v>
      </c>
      <c r="T200" s="24">
        <f t="shared" si="102"/>
        <v>3663407</v>
      </c>
      <c r="U200" s="22">
        <f t="shared" si="103"/>
        <v>0.40619631705250658</v>
      </c>
      <c r="V200" s="101">
        <f t="shared" si="104"/>
        <v>9653574</v>
      </c>
      <c r="W200" s="101">
        <f t="shared" si="105"/>
        <v>3563287</v>
      </c>
      <c r="X200" s="22">
        <f t="shared" si="106"/>
        <v>0.36911583212600846</v>
      </c>
      <c r="Y200" s="76">
        <f t="shared" si="107"/>
        <v>9526078</v>
      </c>
      <c r="Z200" s="76">
        <f t="shared" si="108"/>
        <v>3386907</v>
      </c>
      <c r="AA200" s="22">
        <f t="shared" si="109"/>
        <v>0.35554054879668201</v>
      </c>
      <c r="AB200" s="22">
        <f t="shared" si="111"/>
        <v>0.37078943619007937</v>
      </c>
      <c r="AC200" s="32" t="s">
        <v>1477</v>
      </c>
    </row>
    <row r="201" spans="1:29" ht="12.75" customHeight="1" x14ac:dyDescent="0.25">
      <c r="A201" s="25" t="s">
        <v>474</v>
      </c>
      <c r="B201" s="25" t="s">
        <v>475</v>
      </c>
      <c r="C201" s="25" t="s">
        <v>14</v>
      </c>
      <c r="D201" s="31">
        <f t="shared" si="90"/>
        <v>12387477</v>
      </c>
      <c r="E201" s="31">
        <f t="shared" si="91"/>
        <v>2328897</v>
      </c>
      <c r="F201" s="39">
        <f t="shared" si="92"/>
        <v>0.18800414321657266</v>
      </c>
      <c r="G201" s="31">
        <f t="shared" si="93"/>
        <v>12387099</v>
      </c>
      <c r="H201" s="31">
        <f t="shared" si="94"/>
        <v>2474454</v>
      </c>
      <c r="I201" s="39">
        <f t="shared" si="95"/>
        <v>0.19976057348052195</v>
      </c>
      <c r="J201" s="24">
        <f t="shared" si="96"/>
        <v>12591971</v>
      </c>
      <c r="K201" s="24">
        <f t="shared" si="97"/>
        <v>3237904</v>
      </c>
      <c r="L201" s="22">
        <f t="shared" si="98"/>
        <v>0.2571403634903543</v>
      </c>
      <c r="M201" s="24">
        <f t="shared" si="112"/>
        <v>12483207</v>
      </c>
      <c r="N201" s="24">
        <f t="shared" si="113"/>
        <v>4310291</v>
      </c>
      <c r="O201" s="22">
        <f t="shared" si="114"/>
        <v>0.34528715257225168</v>
      </c>
      <c r="P201" s="24">
        <f t="shared" si="99"/>
        <v>12841593</v>
      </c>
      <c r="Q201" s="24">
        <f t="shared" si="110"/>
        <v>5261202</v>
      </c>
      <c r="R201" s="22">
        <f t="shared" si="100"/>
        <v>0.40970010496361314</v>
      </c>
      <c r="S201" s="24">
        <f t="shared" si="101"/>
        <v>13659236</v>
      </c>
      <c r="T201" s="24">
        <f t="shared" si="102"/>
        <v>5782841</v>
      </c>
      <c r="U201" s="22">
        <f t="shared" si="103"/>
        <v>0.42336489390768267</v>
      </c>
      <c r="V201" s="101">
        <f t="shared" si="104"/>
        <v>13385396</v>
      </c>
      <c r="W201" s="101">
        <f t="shared" si="105"/>
        <v>6778942</v>
      </c>
      <c r="X201" s="22">
        <f t="shared" si="106"/>
        <v>0.50644314146551961</v>
      </c>
      <c r="Y201" s="76">
        <f t="shared" si="107"/>
        <v>13260517</v>
      </c>
      <c r="Z201" s="76">
        <f t="shared" si="108"/>
        <v>7718409</v>
      </c>
      <c r="AA201" s="22">
        <f t="shared" si="109"/>
        <v>0.58205943252438797</v>
      </c>
      <c r="AB201" s="22">
        <f t="shared" si="111"/>
        <v>0.45337094508669101</v>
      </c>
      <c r="AC201" s="32" t="s">
        <v>1477</v>
      </c>
    </row>
    <row r="202" spans="1:29" ht="12.75" customHeight="1" x14ac:dyDescent="0.25">
      <c r="A202" s="25" t="s">
        <v>476</v>
      </c>
      <c r="B202" s="25" t="s">
        <v>477</v>
      </c>
      <c r="C202" s="25" t="s">
        <v>478</v>
      </c>
      <c r="D202" s="31">
        <f t="shared" si="90"/>
        <v>46607118</v>
      </c>
      <c r="E202" s="31">
        <f t="shared" si="91"/>
        <v>2825413</v>
      </c>
      <c r="F202" s="39">
        <f t="shared" si="92"/>
        <v>6.062192045429627E-2</v>
      </c>
      <c r="G202" s="31">
        <f t="shared" si="93"/>
        <v>46173782</v>
      </c>
      <c r="H202" s="31">
        <f t="shared" si="94"/>
        <v>3921432</v>
      </c>
      <c r="I202" s="39">
        <f t="shared" si="95"/>
        <v>8.49276760565119E-2</v>
      </c>
      <c r="J202" s="24">
        <f t="shared" si="96"/>
        <v>45752468</v>
      </c>
      <c r="K202" s="24">
        <f t="shared" si="97"/>
        <v>7594549</v>
      </c>
      <c r="L202" s="22">
        <f t="shared" si="98"/>
        <v>0.16599211653456597</v>
      </c>
      <c r="M202" s="24">
        <f t="shared" si="112"/>
        <v>45641217</v>
      </c>
      <c r="N202" s="24">
        <f t="shared" si="113"/>
        <v>13552901</v>
      </c>
      <c r="O202" s="22">
        <f t="shared" si="114"/>
        <v>0.29694433871033721</v>
      </c>
      <c r="P202" s="24">
        <f t="shared" si="99"/>
        <v>48103762</v>
      </c>
      <c r="Q202" s="24">
        <f t="shared" si="110"/>
        <v>18932726</v>
      </c>
      <c r="R202" s="22">
        <f t="shared" si="100"/>
        <v>0.39358098437290623</v>
      </c>
      <c r="S202" s="24">
        <f t="shared" si="101"/>
        <v>49599065</v>
      </c>
      <c r="T202" s="24">
        <f t="shared" si="102"/>
        <v>23490693</v>
      </c>
      <c r="U202" s="22">
        <f t="shared" si="103"/>
        <v>0.47361160941239516</v>
      </c>
      <c r="V202" s="101">
        <f t="shared" si="104"/>
        <v>55090081</v>
      </c>
      <c r="W202" s="101">
        <f t="shared" si="105"/>
        <v>24578976</v>
      </c>
      <c r="X202" s="22">
        <f t="shared" si="106"/>
        <v>0.44615973608751819</v>
      </c>
      <c r="Y202" s="76">
        <f t="shared" si="107"/>
        <v>53255413</v>
      </c>
      <c r="Z202" s="76">
        <f t="shared" si="108"/>
        <v>26490532</v>
      </c>
      <c r="AA202" s="22">
        <f t="shared" si="109"/>
        <v>0.49742421488685101</v>
      </c>
      <c r="AB202" s="22">
        <f t="shared" si="111"/>
        <v>0.42154417669400157</v>
      </c>
      <c r="AC202" s="32" t="s">
        <v>1481</v>
      </c>
    </row>
    <row r="203" spans="1:29" ht="12.75" customHeight="1" x14ac:dyDescent="0.25">
      <c r="A203" s="25" t="s">
        <v>479</v>
      </c>
      <c r="B203" s="25" t="s">
        <v>480</v>
      </c>
      <c r="C203" s="25" t="s">
        <v>362</v>
      </c>
      <c r="D203" s="31">
        <f t="shared" si="90"/>
        <v>8923868</v>
      </c>
      <c r="E203" s="31">
        <f t="shared" si="91"/>
        <v>117134</v>
      </c>
      <c r="F203" s="39">
        <f t="shared" si="92"/>
        <v>1.3125922525971922E-2</v>
      </c>
      <c r="G203" s="31">
        <f t="shared" si="93"/>
        <v>7855051</v>
      </c>
      <c r="H203" s="31">
        <f t="shared" si="94"/>
        <v>1297055</v>
      </c>
      <c r="I203" s="39">
        <f t="shared" si="95"/>
        <v>0.16512368920329099</v>
      </c>
      <c r="J203" s="24">
        <f t="shared" si="96"/>
        <v>8152488</v>
      </c>
      <c r="K203" s="24">
        <f t="shared" si="97"/>
        <v>2717921</v>
      </c>
      <c r="L203" s="22">
        <f t="shared" si="98"/>
        <v>0.333385464658151</v>
      </c>
      <c r="M203" s="24">
        <f t="shared" si="112"/>
        <v>8441013</v>
      </c>
      <c r="N203" s="24">
        <f t="shared" si="113"/>
        <v>4425629</v>
      </c>
      <c r="O203" s="22">
        <f t="shared" si="114"/>
        <v>0.52430069708457983</v>
      </c>
      <c r="P203" s="24">
        <f t="shared" si="99"/>
        <v>8861130</v>
      </c>
      <c r="Q203" s="24">
        <f t="shared" si="110"/>
        <v>6028907</v>
      </c>
      <c r="R203" s="22">
        <f t="shared" si="100"/>
        <v>0.68037676910281197</v>
      </c>
      <c r="S203" s="24">
        <f t="shared" si="101"/>
        <v>9001760</v>
      </c>
      <c r="T203" s="24">
        <f t="shared" si="102"/>
        <v>7533805</v>
      </c>
      <c r="U203" s="22">
        <f t="shared" si="103"/>
        <v>0.8369257789587814</v>
      </c>
      <c r="V203" s="101">
        <f t="shared" si="104"/>
        <v>9712877</v>
      </c>
      <c r="W203" s="101">
        <f t="shared" si="105"/>
        <v>8646984</v>
      </c>
      <c r="X203" s="22">
        <f t="shared" si="106"/>
        <v>0.89025980664637261</v>
      </c>
      <c r="Y203" s="76">
        <f t="shared" si="107"/>
        <v>10204709</v>
      </c>
      <c r="Z203" s="76">
        <f t="shared" si="108"/>
        <v>9384811</v>
      </c>
      <c r="AA203" s="22">
        <f t="shared" si="109"/>
        <v>0.91965493577523905</v>
      </c>
      <c r="AB203" s="22">
        <f t="shared" si="111"/>
        <v>0.77030359751355693</v>
      </c>
      <c r="AC203" s="32" t="s">
        <v>1484</v>
      </c>
    </row>
    <row r="204" spans="1:29" ht="12.75" customHeight="1" x14ac:dyDescent="0.25">
      <c r="A204" s="25" t="s">
        <v>481</v>
      </c>
      <c r="B204" s="25" t="s">
        <v>482</v>
      </c>
      <c r="C204" s="25" t="s">
        <v>291</v>
      </c>
      <c r="D204" s="31">
        <f t="shared" si="90"/>
        <v>96235920</v>
      </c>
      <c r="E204" s="31">
        <f t="shared" si="91"/>
        <v>55453912</v>
      </c>
      <c r="F204" s="39">
        <f t="shared" si="92"/>
        <v>0.57622883430635874</v>
      </c>
      <c r="G204" s="31">
        <f t="shared" si="93"/>
        <v>98524380</v>
      </c>
      <c r="H204" s="31">
        <f t="shared" si="94"/>
        <v>52449340</v>
      </c>
      <c r="I204" s="39">
        <f t="shared" si="95"/>
        <v>0.53234884604196442</v>
      </c>
      <c r="J204" s="24">
        <f t="shared" si="96"/>
        <v>98576401</v>
      </c>
      <c r="K204" s="24">
        <f t="shared" si="97"/>
        <v>50723515</v>
      </c>
      <c r="L204" s="22">
        <f t="shared" si="98"/>
        <v>0.51456042709451322</v>
      </c>
      <c r="M204" s="24">
        <f t="shared" si="112"/>
        <v>93996449</v>
      </c>
      <c r="N204" s="24">
        <f t="shared" si="113"/>
        <v>56110989</v>
      </c>
      <c r="O204" s="22">
        <f t="shared" si="114"/>
        <v>0.59694796555559237</v>
      </c>
      <c r="P204" s="24">
        <f t="shared" si="99"/>
        <v>95295617</v>
      </c>
      <c r="Q204" s="24">
        <f t="shared" si="110"/>
        <v>63556378</v>
      </c>
      <c r="R204" s="22">
        <f t="shared" si="100"/>
        <v>0.66693915209132859</v>
      </c>
      <c r="S204" s="24">
        <f t="shared" si="101"/>
        <v>95623523</v>
      </c>
      <c r="T204" s="24">
        <f t="shared" si="102"/>
        <v>73751655</v>
      </c>
      <c r="U204" s="22">
        <f t="shared" si="103"/>
        <v>0.77127105011598451</v>
      </c>
      <c r="V204" s="101">
        <f t="shared" si="104"/>
        <v>99195363</v>
      </c>
      <c r="W204" s="101">
        <f t="shared" si="105"/>
        <v>90910468</v>
      </c>
      <c r="X204" s="22">
        <f t="shared" si="106"/>
        <v>0.91647900920529923</v>
      </c>
      <c r="Y204" s="76">
        <f t="shared" si="107"/>
        <v>102691927</v>
      </c>
      <c r="Z204" s="76">
        <f t="shared" si="108"/>
        <v>77535858</v>
      </c>
      <c r="AA204" s="22">
        <f t="shared" si="109"/>
        <v>0.75503362596360701</v>
      </c>
      <c r="AB204" s="22">
        <f t="shared" si="111"/>
        <v>0.74133416058636248</v>
      </c>
      <c r="AC204" s="32" t="s">
        <v>1481</v>
      </c>
    </row>
    <row r="205" spans="1:29" ht="12.75" customHeight="1" x14ac:dyDescent="0.25">
      <c r="A205" s="25" t="s">
        <v>483</v>
      </c>
      <c r="B205" s="25" t="s">
        <v>484</v>
      </c>
      <c r="C205" s="25" t="s">
        <v>485</v>
      </c>
      <c r="D205" s="31">
        <f t="shared" si="90"/>
        <v>56430064</v>
      </c>
      <c r="E205" s="31">
        <f t="shared" si="91"/>
        <v>14972636</v>
      </c>
      <c r="F205" s="39">
        <f t="shared" si="92"/>
        <v>0.26533083499604043</v>
      </c>
      <c r="G205" s="31">
        <f t="shared" si="93"/>
        <v>58408950</v>
      </c>
      <c r="H205" s="31">
        <f t="shared" si="94"/>
        <v>17436347</v>
      </c>
      <c r="I205" s="39">
        <f t="shared" si="95"/>
        <v>0.29852183612271749</v>
      </c>
      <c r="J205" s="24">
        <f t="shared" si="96"/>
        <v>63102406</v>
      </c>
      <c r="K205" s="24">
        <f t="shared" si="97"/>
        <v>21207350</v>
      </c>
      <c r="L205" s="22">
        <f t="shared" si="98"/>
        <v>0.33607831054809545</v>
      </c>
      <c r="M205" s="24">
        <f t="shared" si="112"/>
        <v>61794801</v>
      </c>
      <c r="N205" s="24">
        <f t="shared" si="113"/>
        <v>27714596</v>
      </c>
      <c r="O205" s="22">
        <f t="shared" si="114"/>
        <v>0.44849397605471697</v>
      </c>
      <c r="P205" s="24">
        <f t="shared" si="99"/>
        <v>64984743</v>
      </c>
      <c r="Q205" s="24">
        <f t="shared" si="110"/>
        <v>33316506</v>
      </c>
      <c r="R205" s="22">
        <f t="shared" si="100"/>
        <v>0.51268196905849117</v>
      </c>
      <c r="S205" s="24">
        <f t="shared" si="101"/>
        <v>68681645</v>
      </c>
      <c r="T205" s="24">
        <f t="shared" si="102"/>
        <v>38323671</v>
      </c>
      <c r="U205" s="22">
        <f t="shared" si="103"/>
        <v>0.55798999863791843</v>
      </c>
      <c r="V205" s="101">
        <f t="shared" si="104"/>
        <v>69296638</v>
      </c>
      <c r="W205" s="101">
        <f t="shared" si="105"/>
        <v>43179512</v>
      </c>
      <c r="X205" s="22">
        <f t="shared" si="106"/>
        <v>0.62311121067662767</v>
      </c>
      <c r="Y205" s="76">
        <f t="shared" si="107"/>
        <v>74072872</v>
      </c>
      <c r="Z205" s="76">
        <f t="shared" si="108"/>
        <v>43182286</v>
      </c>
      <c r="AA205" s="22">
        <f t="shared" si="109"/>
        <v>0.58297032144237604</v>
      </c>
      <c r="AB205" s="22">
        <f t="shared" si="111"/>
        <v>0.54504949517402612</v>
      </c>
      <c r="AC205" s="32" t="s">
        <v>1481</v>
      </c>
    </row>
    <row r="206" spans="1:29" ht="12.75" customHeight="1" x14ac:dyDescent="0.25">
      <c r="A206" s="25" t="s">
        <v>486</v>
      </c>
      <c r="B206" s="25" t="s">
        <v>487</v>
      </c>
      <c r="C206" s="25" t="s">
        <v>296</v>
      </c>
      <c r="D206" s="31">
        <f t="shared" si="90"/>
        <v>12636197</v>
      </c>
      <c r="E206" s="31">
        <f t="shared" si="91"/>
        <v>5337034</v>
      </c>
      <c r="F206" s="39">
        <f t="shared" si="92"/>
        <v>0.42236077832594726</v>
      </c>
      <c r="G206" s="31">
        <f t="shared" si="93"/>
        <v>12600919</v>
      </c>
      <c r="H206" s="31">
        <f t="shared" si="94"/>
        <v>6436091</v>
      </c>
      <c r="I206" s="39">
        <f t="shared" si="95"/>
        <v>0.51076361970107098</v>
      </c>
      <c r="J206" s="24">
        <f t="shared" si="96"/>
        <v>12874555</v>
      </c>
      <c r="K206" s="24">
        <f t="shared" si="97"/>
        <v>6829875</v>
      </c>
      <c r="L206" s="22">
        <f t="shared" si="98"/>
        <v>0.53049406367831742</v>
      </c>
      <c r="M206" s="24">
        <f t="shared" si="112"/>
        <v>13231571</v>
      </c>
      <c r="N206" s="24">
        <f t="shared" si="113"/>
        <v>7201277</v>
      </c>
      <c r="O206" s="22">
        <f t="shared" si="114"/>
        <v>0.5442495830616032</v>
      </c>
      <c r="P206" s="24">
        <f t="shared" si="99"/>
        <v>13457919</v>
      </c>
      <c r="Q206" s="24">
        <f t="shared" si="110"/>
        <v>7675692</v>
      </c>
      <c r="R206" s="22">
        <f t="shared" si="100"/>
        <v>0.57034761466464468</v>
      </c>
      <c r="S206" s="24">
        <f t="shared" si="101"/>
        <v>13884691</v>
      </c>
      <c r="T206" s="24">
        <f t="shared" si="102"/>
        <v>8308402</v>
      </c>
      <c r="U206" s="22">
        <f t="shared" si="103"/>
        <v>0.59838580491276327</v>
      </c>
      <c r="V206" s="101">
        <f t="shared" si="104"/>
        <v>14135203</v>
      </c>
      <c r="W206" s="101">
        <f t="shared" si="105"/>
        <v>8556439</v>
      </c>
      <c r="X206" s="22">
        <f t="shared" si="106"/>
        <v>0.60532834229547328</v>
      </c>
      <c r="Y206" s="76">
        <f t="shared" si="107"/>
        <v>14548022</v>
      </c>
      <c r="Z206" s="76">
        <f t="shared" si="108"/>
        <v>8400940</v>
      </c>
      <c r="AA206" s="22">
        <f t="shared" si="109"/>
        <v>0.57746269561593999</v>
      </c>
      <c r="AB206" s="22">
        <f t="shared" si="111"/>
        <v>0.57915480811008491</v>
      </c>
      <c r="AC206" s="32" t="s">
        <v>1484</v>
      </c>
    </row>
    <row r="207" spans="1:29" ht="12.75" customHeight="1" x14ac:dyDescent="0.25">
      <c r="A207" s="25" t="s">
        <v>488</v>
      </c>
      <c r="B207" s="25" t="s">
        <v>489</v>
      </c>
      <c r="C207" s="25" t="s">
        <v>59</v>
      </c>
      <c r="D207" s="31">
        <f t="shared" si="90"/>
        <v>8220570</v>
      </c>
      <c r="E207" s="31">
        <f t="shared" si="91"/>
        <v>569800</v>
      </c>
      <c r="F207" s="39">
        <f t="shared" si="92"/>
        <v>6.9313928352900109E-2</v>
      </c>
      <c r="G207" s="31">
        <f t="shared" si="93"/>
        <v>8513184</v>
      </c>
      <c r="H207" s="31">
        <f t="shared" si="94"/>
        <v>1439725</v>
      </c>
      <c r="I207" s="39">
        <f t="shared" si="95"/>
        <v>0.16911710119269124</v>
      </c>
      <c r="J207" s="24">
        <f t="shared" si="96"/>
        <v>8789121</v>
      </c>
      <c r="K207" s="24">
        <f t="shared" si="97"/>
        <v>2899824</v>
      </c>
      <c r="L207" s="22">
        <f t="shared" si="98"/>
        <v>0.32993333463039137</v>
      </c>
      <c r="M207" s="24">
        <f t="shared" si="112"/>
        <v>9320808</v>
      </c>
      <c r="N207" s="24">
        <f t="shared" si="113"/>
        <v>5049952</v>
      </c>
      <c r="O207" s="22">
        <f t="shared" si="114"/>
        <v>0.54179337242007342</v>
      </c>
      <c r="P207" s="24">
        <f t="shared" si="99"/>
        <v>10126609</v>
      </c>
      <c r="Q207" s="24">
        <f t="shared" si="110"/>
        <v>6862826</v>
      </c>
      <c r="R207" s="22">
        <f t="shared" si="100"/>
        <v>0.67770227921311077</v>
      </c>
      <c r="S207" s="24">
        <f t="shared" si="101"/>
        <v>13436649</v>
      </c>
      <c r="T207" s="24">
        <f t="shared" si="102"/>
        <v>5797591</v>
      </c>
      <c r="U207" s="22">
        <f t="shared" si="103"/>
        <v>0.43147595803090488</v>
      </c>
      <c r="V207" s="101">
        <f t="shared" si="104"/>
        <v>11750458</v>
      </c>
      <c r="W207" s="101">
        <f t="shared" si="105"/>
        <v>6306840</v>
      </c>
      <c r="X207" s="22">
        <f t="shared" si="106"/>
        <v>0.53673141931999591</v>
      </c>
      <c r="Y207" s="76">
        <f t="shared" si="107"/>
        <v>12072652</v>
      </c>
      <c r="Z207" s="76">
        <f t="shared" si="108"/>
        <v>6420065</v>
      </c>
      <c r="AA207" s="22">
        <f t="shared" si="109"/>
        <v>0.53178580812235798</v>
      </c>
      <c r="AB207" s="22">
        <f t="shared" si="111"/>
        <v>0.54389776742128859</v>
      </c>
      <c r="AC207" s="32" t="s">
        <v>1477</v>
      </c>
    </row>
    <row r="208" spans="1:29" ht="12.75" customHeight="1" x14ac:dyDescent="0.25">
      <c r="A208" s="25" t="s">
        <v>490</v>
      </c>
      <c r="B208" s="25" t="s">
        <v>491</v>
      </c>
      <c r="C208" s="25" t="s">
        <v>492</v>
      </c>
      <c r="D208" s="31">
        <f t="shared" si="90"/>
        <v>11306396</v>
      </c>
      <c r="E208" s="31">
        <f t="shared" si="91"/>
        <v>2947713</v>
      </c>
      <c r="F208" s="39">
        <f t="shared" si="92"/>
        <v>0.26071198992145683</v>
      </c>
      <c r="G208" s="31">
        <f t="shared" si="93"/>
        <v>12011084</v>
      </c>
      <c r="H208" s="31">
        <f t="shared" si="94"/>
        <v>2799113</v>
      </c>
      <c r="I208" s="39">
        <f t="shared" si="95"/>
        <v>0.23304416154278831</v>
      </c>
      <c r="J208" s="24">
        <f t="shared" si="96"/>
        <v>12988689</v>
      </c>
      <c r="K208" s="24">
        <f t="shared" si="97"/>
        <v>2515133</v>
      </c>
      <c r="L208" s="22">
        <f t="shared" si="98"/>
        <v>0.19364025114466904</v>
      </c>
      <c r="M208" s="24">
        <f t="shared" si="112"/>
        <v>12925706</v>
      </c>
      <c r="N208" s="24">
        <f t="shared" si="113"/>
        <v>3375900</v>
      </c>
      <c r="O208" s="22">
        <f t="shared" si="114"/>
        <v>0.26117722312421465</v>
      </c>
      <c r="P208" s="24">
        <f t="shared" si="99"/>
        <v>13218405</v>
      </c>
      <c r="Q208" s="24">
        <f t="shared" si="110"/>
        <v>3667813</v>
      </c>
      <c r="R208" s="22">
        <f t="shared" si="100"/>
        <v>0.27747772896956935</v>
      </c>
      <c r="S208" s="24">
        <f t="shared" si="101"/>
        <v>13038844</v>
      </c>
      <c r="T208" s="24">
        <f t="shared" si="102"/>
        <v>4157106</v>
      </c>
      <c r="U208" s="22">
        <f t="shared" si="103"/>
        <v>0.31882473630331032</v>
      </c>
      <c r="V208" s="101">
        <f t="shared" si="104"/>
        <v>12368340</v>
      </c>
      <c r="W208" s="101">
        <f t="shared" si="105"/>
        <v>5576190</v>
      </c>
      <c r="X208" s="22">
        <f t="shared" si="106"/>
        <v>0.45084384808308958</v>
      </c>
      <c r="Y208" s="76">
        <f t="shared" si="107"/>
        <v>12840557</v>
      </c>
      <c r="Z208" s="76">
        <f t="shared" si="108"/>
        <v>6855063</v>
      </c>
      <c r="AA208" s="22">
        <f t="shared" si="109"/>
        <v>0.53386025232394496</v>
      </c>
      <c r="AB208" s="22">
        <f t="shared" si="111"/>
        <v>0.36843675776082579</v>
      </c>
      <c r="AC208" s="32" t="s">
        <v>1483</v>
      </c>
    </row>
    <row r="209" spans="1:29" ht="12.75" customHeight="1" x14ac:dyDescent="0.25">
      <c r="A209" s="25" t="s">
        <v>493</v>
      </c>
      <c r="B209" s="25" t="s">
        <v>494</v>
      </c>
      <c r="C209" s="25" t="s">
        <v>88</v>
      </c>
      <c r="D209" s="31">
        <f t="shared" si="90"/>
        <v>9990399</v>
      </c>
      <c r="E209" s="31">
        <f t="shared" si="91"/>
        <v>741928</v>
      </c>
      <c r="F209" s="39">
        <f t="shared" si="92"/>
        <v>7.4264100963334898E-2</v>
      </c>
      <c r="G209" s="31">
        <f t="shared" si="93"/>
        <v>10470942</v>
      </c>
      <c r="H209" s="31">
        <f t="shared" si="94"/>
        <v>556348</v>
      </c>
      <c r="I209" s="39">
        <f t="shared" si="95"/>
        <v>5.3132564386279668E-2</v>
      </c>
      <c r="J209" s="24">
        <f t="shared" si="96"/>
        <v>10579812</v>
      </c>
      <c r="K209" s="24">
        <f t="shared" si="97"/>
        <v>710204</v>
      </c>
      <c r="L209" s="22">
        <f t="shared" si="98"/>
        <v>6.7128224962787614E-2</v>
      </c>
      <c r="M209" s="24">
        <f t="shared" si="112"/>
        <v>10653626</v>
      </c>
      <c r="N209" s="24">
        <f t="shared" si="113"/>
        <v>1814773</v>
      </c>
      <c r="O209" s="22">
        <f t="shared" si="114"/>
        <v>0.17034322398777654</v>
      </c>
      <c r="P209" s="24">
        <f t="shared" si="99"/>
        <v>11580941</v>
      </c>
      <c r="Q209" s="24">
        <f t="shared" si="110"/>
        <v>2383382</v>
      </c>
      <c r="R209" s="22">
        <f t="shared" si="100"/>
        <v>0.20580210191900641</v>
      </c>
      <c r="S209" s="24">
        <f t="shared" si="101"/>
        <v>12318967</v>
      </c>
      <c r="T209" s="24">
        <f t="shared" si="102"/>
        <v>2966200</v>
      </c>
      <c r="U209" s="22">
        <f t="shared" si="103"/>
        <v>0.24078317605688854</v>
      </c>
      <c r="V209" s="101">
        <f t="shared" si="104"/>
        <v>12654665</v>
      </c>
      <c r="W209" s="101">
        <f t="shared" si="105"/>
        <v>2947673</v>
      </c>
      <c r="X209" s="22">
        <f t="shared" si="106"/>
        <v>0.23293172912913934</v>
      </c>
      <c r="Y209" s="76">
        <f t="shared" si="107"/>
        <v>12795845</v>
      </c>
      <c r="Z209" s="76">
        <f t="shared" si="108"/>
        <v>2848508</v>
      </c>
      <c r="AA209" s="22">
        <f t="shared" si="109"/>
        <v>0.22261194942577101</v>
      </c>
      <c r="AB209" s="22">
        <f t="shared" si="111"/>
        <v>0.21449443610371635</v>
      </c>
      <c r="AC209" s="32" t="s">
        <v>1477</v>
      </c>
    </row>
    <row r="210" spans="1:29" ht="12.75" customHeight="1" x14ac:dyDescent="0.25">
      <c r="A210" s="25" t="s">
        <v>495</v>
      </c>
      <c r="B210" s="25" t="s">
        <v>496</v>
      </c>
      <c r="C210" s="25" t="s">
        <v>485</v>
      </c>
      <c r="D210" s="31">
        <f t="shared" si="90"/>
        <v>29128028</v>
      </c>
      <c r="E210" s="31">
        <f t="shared" si="91"/>
        <v>21325877</v>
      </c>
      <c r="F210" s="39">
        <f t="shared" si="92"/>
        <v>0.73214283507280342</v>
      </c>
      <c r="G210" s="31">
        <f t="shared" si="93"/>
        <v>30571945</v>
      </c>
      <c r="H210" s="31">
        <f t="shared" si="94"/>
        <v>21929128</v>
      </c>
      <c r="I210" s="39">
        <f t="shared" si="95"/>
        <v>0.71729580829744399</v>
      </c>
      <c r="J210" s="24">
        <f t="shared" si="96"/>
        <v>30625417</v>
      </c>
      <c r="K210" s="24">
        <f t="shared" si="97"/>
        <v>22721308</v>
      </c>
      <c r="L210" s="22">
        <f t="shared" si="98"/>
        <v>0.74191015913350666</v>
      </c>
      <c r="M210" s="24">
        <f t="shared" si="112"/>
        <v>27452167</v>
      </c>
      <c r="N210" s="24">
        <f t="shared" si="113"/>
        <v>24295207</v>
      </c>
      <c r="O210" s="22">
        <f t="shared" si="114"/>
        <v>0.88500142812041027</v>
      </c>
      <c r="P210" s="24">
        <f t="shared" si="99"/>
        <v>27680152</v>
      </c>
      <c r="Q210" s="24">
        <f t="shared" si="110"/>
        <v>23345356</v>
      </c>
      <c r="R210" s="22">
        <f t="shared" si="100"/>
        <v>0.84339695822479588</v>
      </c>
      <c r="S210" s="24">
        <f t="shared" si="101"/>
        <v>28760260</v>
      </c>
      <c r="T210" s="24">
        <f t="shared" si="102"/>
        <v>21144767</v>
      </c>
      <c r="U210" s="22">
        <f t="shared" si="103"/>
        <v>0.73520778323978986</v>
      </c>
      <c r="V210" s="101">
        <f t="shared" si="104"/>
        <v>28968918</v>
      </c>
      <c r="W210" s="101">
        <f t="shared" si="105"/>
        <v>18605993</v>
      </c>
      <c r="X210" s="22">
        <f t="shared" si="106"/>
        <v>0.64227435073688288</v>
      </c>
      <c r="Y210" s="76">
        <f t="shared" si="107"/>
        <v>26979450</v>
      </c>
      <c r="Z210" s="76">
        <f t="shared" si="108"/>
        <v>14179228</v>
      </c>
      <c r="AA210" s="22">
        <f t="shared" si="109"/>
        <v>0.52555659956003598</v>
      </c>
      <c r="AB210" s="22">
        <f t="shared" si="111"/>
        <v>0.72628742397638302</v>
      </c>
      <c r="AC210" s="32" t="s">
        <v>1483</v>
      </c>
    </row>
    <row r="211" spans="1:29" ht="12.75" customHeight="1" x14ac:dyDescent="0.25">
      <c r="A211" s="25" t="s">
        <v>497</v>
      </c>
      <c r="B211" s="25" t="s">
        <v>498</v>
      </c>
      <c r="C211" s="25" t="s">
        <v>158</v>
      </c>
      <c r="D211" s="31">
        <f t="shared" si="90"/>
        <v>11945813</v>
      </c>
      <c r="E211" s="31">
        <f t="shared" si="91"/>
        <v>500002</v>
      </c>
      <c r="F211" s="39">
        <f t="shared" si="92"/>
        <v>4.1855836852627781E-2</v>
      </c>
      <c r="G211" s="31">
        <f t="shared" si="93"/>
        <v>11510357</v>
      </c>
      <c r="H211" s="31">
        <f t="shared" si="94"/>
        <v>210364</v>
      </c>
      <c r="I211" s="39">
        <f t="shared" si="95"/>
        <v>1.8276062158628096E-2</v>
      </c>
      <c r="J211" s="24">
        <f t="shared" si="96"/>
        <v>11281606</v>
      </c>
      <c r="K211" s="24">
        <f t="shared" si="97"/>
        <v>153758</v>
      </c>
      <c r="L211" s="22">
        <f t="shared" si="98"/>
        <v>1.3629087915319858E-2</v>
      </c>
      <c r="M211" s="24">
        <f t="shared" si="112"/>
        <v>11412142</v>
      </c>
      <c r="N211" s="24">
        <f t="shared" si="113"/>
        <v>496766</v>
      </c>
      <c r="O211" s="22">
        <f t="shared" si="114"/>
        <v>4.3529602067692463E-2</v>
      </c>
      <c r="P211" s="24">
        <f t="shared" si="99"/>
        <v>11717297</v>
      </c>
      <c r="Q211" s="24">
        <f t="shared" si="110"/>
        <v>856196</v>
      </c>
      <c r="R211" s="22">
        <f t="shared" si="100"/>
        <v>7.3071118705960933E-2</v>
      </c>
      <c r="S211" s="24">
        <f t="shared" si="101"/>
        <v>12079159</v>
      </c>
      <c r="T211" s="24">
        <f t="shared" si="102"/>
        <v>808546</v>
      </c>
      <c r="U211" s="22">
        <f t="shared" si="103"/>
        <v>6.6937276014000638E-2</v>
      </c>
      <c r="V211" s="101">
        <f t="shared" si="104"/>
        <v>11322491</v>
      </c>
      <c r="W211" s="101">
        <f t="shared" si="105"/>
        <v>1438679</v>
      </c>
      <c r="X211" s="22">
        <f t="shared" si="106"/>
        <v>0.1270638236762564</v>
      </c>
      <c r="Y211" s="76">
        <f t="shared" si="107"/>
        <v>11275088</v>
      </c>
      <c r="Z211" s="76">
        <f t="shared" si="108"/>
        <v>2194848</v>
      </c>
      <c r="AA211" s="22">
        <f t="shared" si="109"/>
        <v>0.19466349176166101</v>
      </c>
      <c r="AB211" s="22">
        <f t="shared" si="111"/>
        <v>0.10105306244511429</v>
      </c>
      <c r="AC211" s="32" t="s">
        <v>1477</v>
      </c>
    </row>
    <row r="212" spans="1:29" ht="12.75" customHeight="1" x14ac:dyDescent="0.25">
      <c r="A212" s="25" t="s">
        <v>499</v>
      </c>
      <c r="B212" s="25" t="s">
        <v>500</v>
      </c>
      <c r="C212" s="25" t="s">
        <v>501</v>
      </c>
      <c r="D212" s="31">
        <f t="shared" si="90"/>
        <v>14663269</v>
      </c>
      <c r="E212" s="31">
        <f t="shared" si="91"/>
        <v>5449399</v>
      </c>
      <c r="F212" s="39">
        <f t="shared" si="92"/>
        <v>0.37163602468180867</v>
      </c>
      <c r="G212" s="31">
        <f t="shared" si="93"/>
        <v>15106875</v>
      </c>
      <c r="H212" s="31">
        <f t="shared" si="94"/>
        <v>6316895</v>
      </c>
      <c r="I212" s="39">
        <f t="shared" si="95"/>
        <v>0.41814703570394274</v>
      </c>
      <c r="J212" s="24">
        <f t="shared" si="96"/>
        <v>16057760</v>
      </c>
      <c r="K212" s="24">
        <f t="shared" si="97"/>
        <v>6861965</v>
      </c>
      <c r="L212" s="22">
        <f t="shared" si="98"/>
        <v>0.42733015065613139</v>
      </c>
      <c r="M212" s="24">
        <f t="shared" si="112"/>
        <v>16210864</v>
      </c>
      <c r="N212" s="24">
        <f t="shared" si="113"/>
        <v>7312905</v>
      </c>
      <c r="O212" s="22">
        <f t="shared" si="114"/>
        <v>0.45111136580999012</v>
      </c>
      <c r="P212" s="24">
        <f t="shared" si="99"/>
        <v>16891500</v>
      </c>
      <c r="Q212" s="24">
        <f t="shared" si="110"/>
        <v>7292630</v>
      </c>
      <c r="R212" s="22">
        <f t="shared" si="100"/>
        <v>0.43173371222212353</v>
      </c>
      <c r="S212" s="24">
        <f t="shared" si="101"/>
        <v>16621877</v>
      </c>
      <c r="T212" s="24">
        <f t="shared" si="102"/>
        <v>7974759</v>
      </c>
      <c r="U212" s="22">
        <f t="shared" si="103"/>
        <v>0.47977487741005426</v>
      </c>
      <c r="V212" s="101">
        <f t="shared" si="104"/>
        <v>17189213</v>
      </c>
      <c r="W212" s="101">
        <f t="shared" si="105"/>
        <v>8206610</v>
      </c>
      <c r="X212" s="22">
        <f t="shared" si="106"/>
        <v>0.4774279078396434</v>
      </c>
      <c r="Y212" s="76">
        <f t="shared" si="107"/>
        <v>17663927</v>
      </c>
      <c r="Z212" s="76">
        <f t="shared" si="108"/>
        <v>8075705</v>
      </c>
      <c r="AA212" s="22">
        <f t="shared" si="109"/>
        <v>0.45718627573585402</v>
      </c>
      <c r="AB212" s="22">
        <f t="shared" si="111"/>
        <v>0.45944682780353308</v>
      </c>
      <c r="AC212" s="32" t="s">
        <v>1477</v>
      </c>
    </row>
    <row r="213" spans="1:29" ht="12.75" customHeight="1" x14ac:dyDescent="0.25">
      <c r="A213" s="25" t="s">
        <v>502</v>
      </c>
      <c r="B213" s="25" t="s">
        <v>503</v>
      </c>
      <c r="C213" s="25" t="s">
        <v>49</v>
      </c>
      <c r="D213" s="31">
        <f t="shared" si="90"/>
        <v>39650587</v>
      </c>
      <c r="E213" s="31">
        <f t="shared" si="91"/>
        <v>2473228</v>
      </c>
      <c r="F213" s="39">
        <f t="shared" si="92"/>
        <v>6.2375570883729921E-2</v>
      </c>
      <c r="G213" s="31">
        <f t="shared" si="93"/>
        <v>43650832</v>
      </c>
      <c r="H213" s="31">
        <f t="shared" si="94"/>
        <v>3780713</v>
      </c>
      <c r="I213" s="39">
        <f t="shared" si="95"/>
        <v>8.6612621725056696E-2</v>
      </c>
      <c r="J213" s="24">
        <f t="shared" si="96"/>
        <v>46180247</v>
      </c>
      <c r="K213" s="24">
        <f t="shared" si="97"/>
        <v>5245545</v>
      </c>
      <c r="L213" s="22">
        <f t="shared" si="98"/>
        <v>0.11358850029537521</v>
      </c>
      <c r="M213" s="24">
        <f t="shared" si="112"/>
        <v>47227633</v>
      </c>
      <c r="N213" s="24">
        <f t="shared" si="113"/>
        <v>7382868</v>
      </c>
      <c r="O213" s="22">
        <f t="shared" si="114"/>
        <v>0.15632517513634445</v>
      </c>
      <c r="P213" s="24">
        <f t="shared" si="99"/>
        <v>50965436</v>
      </c>
      <c r="Q213" s="24">
        <f t="shared" si="110"/>
        <v>8426549</v>
      </c>
      <c r="R213" s="22">
        <f t="shared" si="100"/>
        <v>0.16533850509980921</v>
      </c>
      <c r="S213" s="91"/>
      <c r="T213" s="91"/>
      <c r="U213" s="92"/>
      <c r="V213" s="101">
        <f t="shared" si="104"/>
        <v>58495575</v>
      </c>
      <c r="W213" s="101">
        <f t="shared" si="105"/>
        <v>2440993</v>
      </c>
      <c r="X213" s="22">
        <f t="shared" si="106"/>
        <v>4.1729532533016388E-2</v>
      </c>
      <c r="Y213" s="76">
        <f t="shared" si="107"/>
        <v>58691716</v>
      </c>
      <c r="Z213" s="76">
        <f t="shared" si="108"/>
        <v>3069761</v>
      </c>
      <c r="AA213" s="22">
        <f t="shared" si="109"/>
        <v>5.2303139339119002E-2</v>
      </c>
      <c r="AB213" s="22">
        <f t="shared" si="111"/>
        <v>0.10392408802707226</v>
      </c>
      <c r="AC213" s="32" t="s">
        <v>1482</v>
      </c>
    </row>
    <row r="214" spans="1:29" ht="12.75" customHeight="1" x14ac:dyDescent="0.25">
      <c r="A214" s="25" t="s">
        <v>504</v>
      </c>
      <c r="B214" s="25" t="s">
        <v>505</v>
      </c>
      <c r="C214" s="25" t="s">
        <v>288</v>
      </c>
      <c r="D214" s="31">
        <f t="shared" si="90"/>
        <v>10569997</v>
      </c>
      <c r="E214" s="31">
        <f t="shared" si="91"/>
        <v>1271250</v>
      </c>
      <c r="F214" s="39">
        <f t="shared" si="92"/>
        <v>0.12026966516641395</v>
      </c>
      <c r="G214" s="31">
        <f t="shared" si="93"/>
        <v>9736678</v>
      </c>
      <c r="H214" s="31">
        <f t="shared" si="94"/>
        <v>1489119</v>
      </c>
      <c r="I214" s="39">
        <f t="shared" si="95"/>
        <v>0.15293912359020193</v>
      </c>
      <c r="J214" s="24">
        <f t="shared" si="96"/>
        <v>10862605</v>
      </c>
      <c r="K214" s="24">
        <f t="shared" si="97"/>
        <v>1133972</v>
      </c>
      <c r="L214" s="22">
        <f t="shared" si="98"/>
        <v>0.10439227054652175</v>
      </c>
      <c r="M214" s="24">
        <f t="shared" si="112"/>
        <v>9834665</v>
      </c>
      <c r="N214" s="24">
        <f t="shared" si="113"/>
        <v>2033464</v>
      </c>
      <c r="O214" s="22">
        <f t="shared" si="114"/>
        <v>0.20676494827225941</v>
      </c>
      <c r="P214" s="24">
        <f t="shared" si="99"/>
        <v>10258078</v>
      </c>
      <c r="Q214" s="24">
        <f t="shared" si="110"/>
        <v>3010505</v>
      </c>
      <c r="R214" s="22">
        <f t="shared" si="100"/>
        <v>0.29347651675099373</v>
      </c>
      <c r="S214" s="24">
        <f t="shared" ref="S214:S245" si="115">VLOOKUP(A214, Master, 25, FALSE)</f>
        <v>10559111</v>
      </c>
      <c r="T214" s="24">
        <f t="shared" ref="T214:T245" si="116">VLOOKUP(A214, Master, 26, FALSE)</f>
        <v>4057338</v>
      </c>
      <c r="U214" s="22">
        <f t="shared" ref="U214:U245" si="117">VLOOKUP(A214, Master, 27, FALSE)</f>
        <v>0.38424996195228933</v>
      </c>
      <c r="V214" s="101">
        <f t="shared" si="104"/>
        <v>10784379</v>
      </c>
      <c r="W214" s="101">
        <f t="shared" si="105"/>
        <v>5089686</v>
      </c>
      <c r="X214" s="22">
        <f t="shared" si="106"/>
        <v>0.47194984523448219</v>
      </c>
      <c r="Y214" s="76">
        <f t="shared" si="107"/>
        <v>11081944</v>
      </c>
      <c r="Z214" s="76">
        <f t="shared" si="108"/>
        <v>5822751</v>
      </c>
      <c r="AA214" s="22">
        <f t="shared" si="109"/>
        <v>0.52542685651542698</v>
      </c>
      <c r="AB214" s="22">
        <f t="shared" si="111"/>
        <v>0.37637362574509037</v>
      </c>
      <c r="AC214" s="32" t="s">
        <v>1477</v>
      </c>
    </row>
    <row r="215" spans="1:29" ht="12.75" customHeight="1" x14ac:dyDescent="0.25">
      <c r="A215" s="25" t="s">
        <v>506</v>
      </c>
      <c r="B215" s="25" t="s">
        <v>507</v>
      </c>
      <c r="C215" s="25" t="s">
        <v>49</v>
      </c>
      <c r="D215" s="31">
        <f t="shared" si="90"/>
        <v>23397964</v>
      </c>
      <c r="E215" s="31">
        <f t="shared" si="91"/>
        <v>7447008</v>
      </c>
      <c r="F215" s="39">
        <f t="shared" si="92"/>
        <v>0.31827589785162502</v>
      </c>
      <c r="G215" s="31">
        <f t="shared" si="93"/>
        <v>22761307</v>
      </c>
      <c r="H215" s="31">
        <f t="shared" si="94"/>
        <v>7286977</v>
      </c>
      <c r="I215" s="39">
        <f t="shared" si="95"/>
        <v>0.32014756446103909</v>
      </c>
      <c r="J215" s="24">
        <f t="shared" si="96"/>
        <v>21908893</v>
      </c>
      <c r="K215" s="24">
        <f t="shared" si="97"/>
        <v>7732450</v>
      </c>
      <c r="L215" s="22">
        <f t="shared" si="98"/>
        <v>0.35293659063467969</v>
      </c>
      <c r="M215" s="24">
        <f t="shared" si="112"/>
        <v>20844231</v>
      </c>
      <c r="N215" s="24">
        <f t="shared" si="113"/>
        <v>10377378</v>
      </c>
      <c r="O215" s="22">
        <f t="shared" si="114"/>
        <v>0.49785372269190453</v>
      </c>
      <c r="P215" s="24">
        <f t="shared" si="99"/>
        <v>20767966</v>
      </c>
      <c r="Q215" s="24">
        <f t="shared" si="110"/>
        <v>14633498</v>
      </c>
      <c r="R215" s="22">
        <f t="shared" si="100"/>
        <v>0.70461873830109312</v>
      </c>
      <c r="S215" s="24">
        <f t="shared" si="115"/>
        <v>21067463</v>
      </c>
      <c r="T215" s="24">
        <f t="shared" si="116"/>
        <v>20022499</v>
      </c>
      <c r="U215" s="22">
        <f t="shared" si="117"/>
        <v>0.95039915342440617</v>
      </c>
      <c r="V215" s="101">
        <f t="shared" si="104"/>
        <v>21861519</v>
      </c>
      <c r="W215" s="101">
        <f t="shared" si="105"/>
        <v>25397982</v>
      </c>
      <c r="X215" s="22">
        <f t="shared" si="106"/>
        <v>1.1617665725789685</v>
      </c>
      <c r="Y215" s="76">
        <f t="shared" si="107"/>
        <v>22933329</v>
      </c>
      <c r="Z215" s="76">
        <f t="shared" si="108"/>
        <v>29171481</v>
      </c>
      <c r="AA215" s="22">
        <f t="shared" si="109"/>
        <v>1.27201249325817</v>
      </c>
      <c r="AB215" s="22">
        <f t="shared" si="111"/>
        <v>0.91733013605090863</v>
      </c>
      <c r="AC215" s="32" t="s">
        <v>1483</v>
      </c>
    </row>
    <row r="216" spans="1:29" ht="12.75" customHeight="1" x14ac:dyDescent="0.25">
      <c r="A216" s="25" t="s">
        <v>508</v>
      </c>
      <c r="B216" s="25" t="s">
        <v>509</v>
      </c>
      <c r="C216" s="25" t="s">
        <v>296</v>
      </c>
      <c r="D216" s="31">
        <f t="shared" si="90"/>
        <v>20122441</v>
      </c>
      <c r="E216" s="31">
        <f t="shared" si="91"/>
        <v>1212197</v>
      </c>
      <c r="F216" s="39">
        <f t="shared" si="92"/>
        <v>6.0241051272059885E-2</v>
      </c>
      <c r="G216" s="31">
        <f t="shared" si="93"/>
        <v>20631749</v>
      </c>
      <c r="H216" s="31">
        <f t="shared" si="94"/>
        <v>2470563</v>
      </c>
      <c r="I216" s="39">
        <f t="shared" si="95"/>
        <v>0.11974568903489471</v>
      </c>
      <c r="J216" s="24">
        <f t="shared" si="96"/>
        <v>21108570</v>
      </c>
      <c r="K216" s="24">
        <f t="shared" si="97"/>
        <v>5033472</v>
      </c>
      <c r="L216" s="22">
        <f t="shared" si="98"/>
        <v>0.23845632366380101</v>
      </c>
      <c r="M216" s="24">
        <f t="shared" si="112"/>
        <v>21416251</v>
      </c>
      <c r="N216" s="24">
        <f t="shared" si="113"/>
        <v>8438448</v>
      </c>
      <c r="O216" s="22">
        <f t="shared" si="114"/>
        <v>0.39402078356291209</v>
      </c>
      <c r="P216" s="24">
        <f t="shared" si="99"/>
        <v>22090137</v>
      </c>
      <c r="Q216" s="24">
        <f t="shared" si="110"/>
        <v>12148800</v>
      </c>
      <c r="R216" s="22">
        <f t="shared" si="100"/>
        <v>0.54996490062510706</v>
      </c>
      <c r="S216" s="24">
        <f t="shared" si="115"/>
        <v>25365585</v>
      </c>
      <c r="T216" s="24">
        <f t="shared" si="116"/>
        <v>13772274</v>
      </c>
      <c r="U216" s="22">
        <f t="shared" si="117"/>
        <v>0.54295116789145603</v>
      </c>
      <c r="V216" s="101">
        <f t="shared" si="104"/>
        <v>25756753</v>
      </c>
      <c r="W216" s="101">
        <f t="shared" si="105"/>
        <v>15106719</v>
      </c>
      <c r="X216" s="22">
        <f t="shared" si="106"/>
        <v>0.58651488407719721</v>
      </c>
      <c r="Y216" s="76">
        <f t="shared" si="107"/>
        <v>27444387</v>
      </c>
      <c r="Z216" s="76">
        <f t="shared" si="108"/>
        <v>14768787</v>
      </c>
      <c r="AA216" s="22">
        <f t="shared" si="109"/>
        <v>0.53813506565112901</v>
      </c>
      <c r="AB216" s="22">
        <f t="shared" si="111"/>
        <v>0.52231736036156029</v>
      </c>
      <c r="AC216" s="32" t="s">
        <v>1481</v>
      </c>
    </row>
    <row r="217" spans="1:29" ht="12.75" customHeight="1" x14ac:dyDescent="0.25">
      <c r="A217" s="25" t="s">
        <v>510</v>
      </c>
      <c r="B217" s="25" t="s">
        <v>511</v>
      </c>
      <c r="C217" s="25" t="s">
        <v>433</v>
      </c>
      <c r="D217" s="31">
        <f t="shared" si="90"/>
        <v>15863800</v>
      </c>
      <c r="E217" s="31">
        <f t="shared" si="91"/>
        <v>2744198</v>
      </c>
      <c r="F217" s="39">
        <f t="shared" si="92"/>
        <v>0.17298490903818758</v>
      </c>
      <c r="G217" s="31">
        <f t="shared" si="93"/>
        <v>15951770</v>
      </c>
      <c r="H217" s="31">
        <f t="shared" si="94"/>
        <v>2692896</v>
      </c>
      <c r="I217" s="39">
        <f t="shared" si="95"/>
        <v>0.1688148713277586</v>
      </c>
      <c r="J217" s="24">
        <f t="shared" si="96"/>
        <v>16234515</v>
      </c>
      <c r="K217" s="24">
        <f t="shared" si="97"/>
        <v>2910811</v>
      </c>
      <c r="L217" s="22">
        <f t="shared" si="98"/>
        <v>0.17929768767345375</v>
      </c>
      <c r="M217" s="24">
        <f t="shared" si="112"/>
        <v>16843369</v>
      </c>
      <c r="N217" s="24">
        <f t="shared" si="113"/>
        <v>3614157</v>
      </c>
      <c r="O217" s="22">
        <f t="shared" si="114"/>
        <v>0.21457447141364652</v>
      </c>
      <c r="P217" s="24">
        <f t="shared" si="99"/>
        <v>17061279</v>
      </c>
      <c r="Q217" s="24">
        <f t="shared" si="110"/>
        <v>4580006</v>
      </c>
      <c r="R217" s="22">
        <f t="shared" si="100"/>
        <v>0.26844447007753641</v>
      </c>
      <c r="S217" s="24">
        <f t="shared" si="115"/>
        <v>17764980</v>
      </c>
      <c r="T217" s="24">
        <f t="shared" si="116"/>
        <v>5208745</v>
      </c>
      <c r="U217" s="22">
        <f t="shared" si="117"/>
        <v>0.29320297574216236</v>
      </c>
      <c r="V217" s="101">
        <f t="shared" si="104"/>
        <v>18394581</v>
      </c>
      <c r="W217" s="101">
        <f t="shared" si="105"/>
        <v>5534464</v>
      </c>
      <c r="X217" s="22">
        <f t="shared" si="106"/>
        <v>0.30087469782540849</v>
      </c>
      <c r="Y217" s="76">
        <f t="shared" si="107"/>
        <v>18951676</v>
      </c>
      <c r="Z217" s="76">
        <f t="shared" si="108"/>
        <v>5205266</v>
      </c>
      <c r="AA217" s="22">
        <f t="shared" si="109"/>
        <v>0.27465992981306803</v>
      </c>
      <c r="AB217" s="22">
        <f t="shared" si="111"/>
        <v>0.27035130897436438</v>
      </c>
      <c r="AC217" s="32" t="s">
        <v>1483</v>
      </c>
    </row>
    <row r="218" spans="1:29" ht="12.75" customHeight="1" x14ac:dyDescent="0.25">
      <c r="A218" s="25" t="s">
        <v>512</v>
      </c>
      <c r="B218" s="25" t="s">
        <v>513</v>
      </c>
      <c r="C218" s="25" t="s">
        <v>165</v>
      </c>
      <c r="D218" s="31">
        <f t="shared" si="90"/>
        <v>10198373</v>
      </c>
      <c r="E218" s="31">
        <f t="shared" si="91"/>
        <v>3582529</v>
      </c>
      <c r="F218" s="39">
        <f t="shared" si="92"/>
        <v>0.35128436663377582</v>
      </c>
      <c r="G218" s="31">
        <f t="shared" si="93"/>
        <v>10610729</v>
      </c>
      <c r="H218" s="31">
        <f t="shared" si="94"/>
        <v>4547232</v>
      </c>
      <c r="I218" s="39">
        <f t="shared" si="95"/>
        <v>0.42855038518088623</v>
      </c>
      <c r="J218" s="24">
        <f t="shared" si="96"/>
        <v>11139591</v>
      </c>
      <c r="K218" s="24">
        <f t="shared" si="97"/>
        <v>6145048</v>
      </c>
      <c r="L218" s="22">
        <f t="shared" si="98"/>
        <v>0.55164036094323388</v>
      </c>
      <c r="M218" s="24">
        <f t="shared" si="112"/>
        <v>11139591</v>
      </c>
      <c r="N218" s="24">
        <f t="shared" si="113"/>
        <v>6145048</v>
      </c>
      <c r="O218" s="22">
        <f t="shared" si="114"/>
        <v>0.55164036094323388</v>
      </c>
      <c r="P218" s="24">
        <f t="shared" si="99"/>
        <v>13231979</v>
      </c>
      <c r="Q218" s="24">
        <f t="shared" si="110"/>
        <v>9131234</v>
      </c>
      <c r="R218" s="22">
        <f t="shared" si="100"/>
        <v>0.69008830803011401</v>
      </c>
      <c r="S218" s="24">
        <f t="shared" si="115"/>
        <v>13197033</v>
      </c>
      <c r="T218" s="24">
        <f t="shared" si="116"/>
        <v>10560543</v>
      </c>
      <c r="U218" s="22">
        <f t="shared" si="117"/>
        <v>0.80022100422117604</v>
      </c>
      <c r="V218" s="101">
        <f t="shared" si="104"/>
        <v>14375623</v>
      </c>
      <c r="W218" s="101">
        <f t="shared" si="105"/>
        <v>11101535</v>
      </c>
      <c r="X218" s="22">
        <f t="shared" si="106"/>
        <v>0.77224722712886951</v>
      </c>
      <c r="Y218" s="76">
        <f t="shared" si="107"/>
        <v>14624000</v>
      </c>
      <c r="Z218" s="76">
        <f t="shared" si="108"/>
        <v>11654387</v>
      </c>
      <c r="AA218" s="22">
        <f t="shared" si="109"/>
        <v>0.79693565371991204</v>
      </c>
      <c r="AB218" s="22">
        <f t="shared" si="111"/>
        <v>0.72222651080866107</v>
      </c>
      <c r="AC218" s="32" t="s">
        <v>1484</v>
      </c>
    </row>
    <row r="219" spans="1:29" ht="12.75" customHeight="1" x14ac:dyDescent="0.25">
      <c r="A219" s="25" t="s">
        <v>514</v>
      </c>
      <c r="B219" s="25" t="s">
        <v>515</v>
      </c>
      <c r="C219" s="25" t="s">
        <v>516</v>
      </c>
      <c r="D219" s="31">
        <f t="shared" si="90"/>
        <v>15711000</v>
      </c>
      <c r="E219" s="31">
        <f t="shared" si="91"/>
        <v>1964053</v>
      </c>
      <c r="F219" s="39">
        <f t="shared" si="92"/>
        <v>0.12501132964165235</v>
      </c>
      <c r="G219" s="31">
        <f t="shared" si="93"/>
        <v>15471067</v>
      </c>
      <c r="H219" s="31">
        <f t="shared" si="94"/>
        <v>2216488</v>
      </c>
      <c r="I219" s="39">
        <f t="shared" si="95"/>
        <v>0.14326665381256509</v>
      </c>
      <c r="J219" s="24">
        <f t="shared" si="96"/>
        <v>15926844</v>
      </c>
      <c r="K219" s="24">
        <f t="shared" si="97"/>
        <v>3227343</v>
      </c>
      <c r="L219" s="22">
        <f t="shared" si="98"/>
        <v>0.20263543737855411</v>
      </c>
      <c r="M219" s="24">
        <f t="shared" si="112"/>
        <v>16170149</v>
      </c>
      <c r="N219" s="24">
        <f t="shared" si="113"/>
        <v>4981220</v>
      </c>
      <c r="O219" s="22">
        <f t="shared" si="114"/>
        <v>0.30805034635116846</v>
      </c>
      <c r="P219" s="24">
        <f t="shared" si="99"/>
        <v>18008865</v>
      </c>
      <c r="Q219" s="24">
        <f t="shared" si="110"/>
        <v>5606031</v>
      </c>
      <c r="R219" s="22">
        <f t="shared" si="100"/>
        <v>0.31129285493561087</v>
      </c>
      <c r="S219" s="24">
        <f t="shared" si="115"/>
        <v>19047601</v>
      </c>
      <c r="T219" s="24">
        <f t="shared" si="116"/>
        <v>5321495</v>
      </c>
      <c r="U219" s="22">
        <f t="shared" si="117"/>
        <v>0.27937875221136771</v>
      </c>
      <c r="V219" s="101">
        <f t="shared" si="104"/>
        <v>19195676</v>
      </c>
      <c r="W219" s="101">
        <f t="shared" si="105"/>
        <v>5438950</v>
      </c>
      <c r="X219" s="22">
        <f t="shared" si="106"/>
        <v>0.28334245691581794</v>
      </c>
      <c r="Y219" s="76">
        <f t="shared" si="107"/>
        <v>19894157</v>
      </c>
      <c r="Z219" s="76">
        <f t="shared" si="108"/>
        <v>4536491</v>
      </c>
      <c r="AA219" s="22">
        <f t="shared" si="109"/>
        <v>0.22803132598179501</v>
      </c>
      <c r="AB219" s="22">
        <f t="shared" si="111"/>
        <v>0.282019147279152</v>
      </c>
      <c r="AC219" s="32" t="s">
        <v>1480</v>
      </c>
    </row>
    <row r="220" spans="1:29" ht="12.75" customHeight="1" x14ac:dyDescent="0.25">
      <c r="A220" s="25" t="s">
        <v>517</v>
      </c>
      <c r="B220" s="25" t="s">
        <v>518</v>
      </c>
      <c r="C220" s="25" t="s">
        <v>127</v>
      </c>
      <c r="D220" s="31">
        <f t="shared" si="90"/>
        <v>13317066</v>
      </c>
      <c r="E220" s="31">
        <f t="shared" si="91"/>
        <v>3537899</v>
      </c>
      <c r="F220" s="39">
        <f t="shared" si="92"/>
        <v>0.26566655147612844</v>
      </c>
      <c r="G220" s="31">
        <f t="shared" si="93"/>
        <v>13646638</v>
      </c>
      <c r="H220" s="31">
        <f t="shared" si="94"/>
        <v>2747812</v>
      </c>
      <c r="I220" s="39">
        <f t="shared" si="95"/>
        <v>0.20135450211253497</v>
      </c>
      <c r="J220" s="24">
        <f t="shared" si="96"/>
        <v>13544989</v>
      </c>
      <c r="K220" s="24">
        <f t="shared" si="97"/>
        <v>2435350</v>
      </c>
      <c r="L220" s="22">
        <f t="shared" si="98"/>
        <v>0.17979711906742782</v>
      </c>
      <c r="M220" s="24">
        <f t="shared" si="112"/>
        <v>11900077</v>
      </c>
      <c r="N220" s="24">
        <f t="shared" si="113"/>
        <v>3785950</v>
      </c>
      <c r="O220" s="22">
        <f t="shared" si="114"/>
        <v>0.31814500023823378</v>
      </c>
      <c r="P220" s="24">
        <f t="shared" si="99"/>
        <v>12968236</v>
      </c>
      <c r="Q220" s="24">
        <f t="shared" si="110"/>
        <v>4234854</v>
      </c>
      <c r="R220" s="22">
        <f t="shared" si="100"/>
        <v>0.32655590166619425</v>
      </c>
      <c r="S220" s="24">
        <f t="shared" si="115"/>
        <v>13193800</v>
      </c>
      <c r="T220" s="24">
        <f t="shared" si="116"/>
        <v>4261511</v>
      </c>
      <c r="U220" s="22">
        <f t="shared" si="117"/>
        <v>0.32299345146962966</v>
      </c>
      <c r="V220" s="101">
        <f t="shared" si="104"/>
        <v>14111747</v>
      </c>
      <c r="W220" s="101">
        <f t="shared" si="105"/>
        <v>3908591</v>
      </c>
      <c r="X220" s="22">
        <f t="shared" si="106"/>
        <v>0.27697428248961664</v>
      </c>
      <c r="Y220" s="76">
        <f t="shared" si="107"/>
        <v>13219819</v>
      </c>
      <c r="Z220" s="76">
        <f t="shared" si="108"/>
        <v>4446867</v>
      </c>
      <c r="AA220" s="22">
        <f t="shared" si="109"/>
        <v>0.33637881123788499</v>
      </c>
      <c r="AB220" s="22">
        <f t="shared" si="111"/>
        <v>0.31620948942031191</v>
      </c>
      <c r="AC220" s="32" t="s">
        <v>1483</v>
      </c>
    </row>
    <row r="221" spans="1:29" ht="12.75" customHeight="1" x14ac:dyDescent="0.25">
      <c r="A221" s="25" t="s">
        <v>519</v>
      </c>
      <c r="B221" s="25" t="s">
        <v>520</v>
      </c>
      <c r="C221" s="25" t="s">
        <v>186</v>
      </c>
      <c r="D221" s="31">
        <f t="shared" si="90"/>
        <v>7189989</v>
      </c>
      <c r="E221" s="31">
        <f t="shared" si="91"/>
        <v>2869784</v>
      </c>
      <c r="F221" s="39">
        <f t="shared" si="92"/>
        <v>0.39913607656423394</v>
      </c>
      <c r="G221" s="31">
        <f t="shared" si="93"/>
        <v>7578033</v>
      </c>
      <c r="H221" s="31">
        <f t="shared" si="94"/>
        <v>3172355</v>
      </c>
      <c r="I221" s="39">
        <f t="shared" si="95"/>
        <v>0.4186251234324263</v>
      </c>
      <c r="J221" s="24">
        <f t="shared" si="96"/>
        <v>7510891</v>
      </c>
      <c r="K221" s="24">
        <f t="shared" si="97"/>
        <v>3554239</v>
      </c>
      <c r="L221" s="22">
        <f t="shared" si="98"/>
        <v>0.47321136733311669</v>
      </c>
      <c r="M221" s="24">
        <f t="shared" si="112"/>
        <v>7974336</v>
      </c>
      <c r="N221" s="24">
        <f t="shared" si="113"/>
        <v>3821586</v>
      </c>
      <c r="O221" s="22">
        <f t="shared" si="114"/>
        <v>0.47923563792646812</v>
      </c>
      <c r="P221" s="24">
        <f t="shared" si="99"/>
        <v>8352895</v>
      </c>
      <c r="Q221" s="24">
        <f t="shared" si="110"/>
        <v>3766890</v>
      </c>
      <c r="R221" s="22">
        <f t="shared" si="100"/>
        <v>0.45096819725376652</v>
      </c>
      <c r="S221" s="24">
        <f t="shared" si="115"/>
        <v>8583232</v>
      </c>
      <c r="T221" s="24">
        <f t="shared" si="116"/>
        <v>3436579</v>
      </c>
      <c r="U221" s="22">
        <f t="shared" si="117"/>
        <v>0.40038286277243818</v>
      </c>
      <c r="V221" s="101">
        <f t="shared" si="104"/>
        <v>8619904</v>
      </c>
      <c r="W221" s="101">
        <f t="shared" si="105"/>
        <v>3218853</v>
      </c>
      <c r="X221" s="22">
        <f t="shared" si="106"/>
        <v>0.37342098009444191</v>
      </c>
      <c r="Y221" s="76">
        <f t="shared" si="107"/>
        <v>8518569</v>
      </c>
      <c r="Z221" s="76">
        <f t="shared" si="108"/>
        <v>2905276</v>
      </c>
      <c r="AA221" s="22">
        <f t="shared" si="109"/>
        <v>0.341052118025927</v>
      </c>
      <c r="AB221" s="22">
        <f t="shared" si="111"/>
        <v>0.40901195921460837</v>
      </c>
      <c r="AC221" s="32" t="s">
        <v>1477</v>
      </c>
    </row>
    <row r="222" spans="1:29" ht="12.75" customHeight="1" x14ac:dyDescent="0.25">
      <c r="A222" s="25" t="s">
        <v>521</v>
      </c>
      <c r="B222" s="25" t="s">
        <v>522</v>
      </c>
      <c r="C222" s="25" t="s">
        <v>132</v>
      </c>
      <c r="D222" s="31">
        <f t="shared" si="90"/>
        <v>7233356</v>
      </c>
      <c r="E222" s="31">
        <f t="shared" si="91"/>
        <v>1994156</v>
      </c>
      <c r="F222" s="39">
        <f t="shared" si="92"/>
        <v>0.27568890567531862</v>
      </c>
      <c r="G222" s="31">
        <f t="shared" si="93"/>
        <v>7396161</v>
      </c>
      <c r="H222" s="31">
        <f t="shared" si="94"/>
        <v>2753084</v>
      </c>
      <c r="I222" s="39">
        <f t="shared" si="95"/>
        <v>0.37223148603714817</v>
      </c>
      <c r="J222" s="24">
        <f t="shared" si="96"/>
        <v>7726836</v>
      </c>
      <c r="K222" s="24">
        <f t="shared" si="97"/>
        <v>3460432</v>
      </c>
      <c r="L222" s="22">
        <f t="shared" si="98"/>
        <v>0.44784592296251663</v>
      </c>
      <c r="M222" s="24">
        <f t="shared" si="112"/>
        <v>8014641</v>
      </c>
      <c r="N222" s="24">
        <f t="shared" si="113"/>
        <v>4108375</v>
      </c>
      <c r="O222" s="22">
        <f t="shared" si="114"/>
        <v>0.51260873693531628</v>
      </c>
      <c r="P222" s="24">
        <f t="shared" si="99"/>
        <v>8438957</v>
      </c>
      <c r="Q222" s="24">
        <f t="shared" si="110"/>
        <v>4844366</v>
      </c>
      <c r="R222" s="22">
        <f t="shared" si="100"/>
        <v>0.57404795403033815</v>
      </c>
      <c r="S222" s="24">
        <f t="shared" si="115"/>
        <v>8816778</v>
      </c>
      <c r="T222" s="24">
        <f t="shared" si="116"/>
        <v>5483602</v>
      </c>
      <c r="U222" s="22">
        <f t="shared" si="117"/>
        <v>0.621950785196134</v>
      </c>
      <c r="V222" s="101">
        <f t="shared" si="104"/>
        <v>9847157</v>
      </c>
      <c r="W222" s="101">
        <f t="shared" si="105"/>
        <v>5014974</v>
      </c>
      <c r="X222" s="22">
        <f t="shared" si="106"/>
        <v>0.50928140985261028</v>
      </c>
      <c r="Y222" s="76">
        <f t="shared" si="107"/>
        <v>9753985</v>
      </c>
      <c r="Z222" s="76">
        <f t="shared" si="108"/>
        <v>5017296</v>
      </c>
      <c r="AA222" s="22">
        <f t="shared" si="109"/>
        <v>0.51438422347378998</v>
      </c>
      <c r="AB222" s="22">
        <f t="shared" si="111"/>
        <v>0.54645462189763772</v>
      </c>
      <c r="AC222" s="32" t="s">
        <v>1482</v>
      </c>
    </row>
    <row r="223" spans="1:29" ht="12.75" customHeight="1" x14ac:dyDescent="0.25">
      <c r="A223" s="25" t="s">
        <v>523</v>
      </c>
      <c r="B223" s="25" t="s">
        <v>524</v>
      </c>
      <c r="C223" s="25" t="s">
        <v>114</v>
      </c>
      <c r="D223" s="31">
        <f t="shared" si="90"/>
        <v>8312556</v>
      </c>
      <c r="E223" s="31">
        <f t="shared" si="91"/>
        <v>3852043</v>
      </c>
      <c r="F223" s="39">
        <f t="shared" si="92"/>
        <v>0.46340054731661356</v>
      </c>
      <c r="G223" s="31">
        <f t="shared" si="93"/>
        <v>8378200</v>
      </c>
      <c r="H223" s="31">
        <f t="shared" si="94"/>
        <v>4276692</v>
      </c>
      <c r="I223" s="39">
        <f t="shared" si="95"/>
        <v>0.51045475161729248</v>
      </c>
      <c r="J223" s="24">
        <f t="shared" si="96"/>
        <v>8516101</v>
      </c>
      <c r="K223" s="24">
        <f t="shared" si="97"/>
        <v>5025641</v>
      </c>
      <c r="L223" s="22">
        <f t="shared" si="98"/>
        <v>0.59013402964572637</v>
      </c>
      <c r="M223" s="24">
        <f t="shared" si="112"/>
        <v>9859353</v>
      </c>
      <c r="N223" s="24">
        <f t="shared" si="113"/>
        <v>6301859</v>
      </c>
      <c r="O223" s="22">
        <f t="shared" si="114"/>
        <v>0.63917571467417789</v>
      </c>
      <c r="P223" s="24">
        <f t="shared" si="99"/>
        <v>10573381</v>
      </c>
      <c r="Q223" s="24">
        <f t="shared" si="110"/>
        <v>6603930</v>
      </c>
      <c r="R223" s="22">
        <f t="shared" si="100"/>
        <v>0.62458072777288554</v>
      </c>
      <c r="S223" s="24">
        <f t="shared" si="115"/>
        <v>10726867</v>
      </c>
      <c r="T223" s="24">
        <f t="shared" si="116"/>
        <v>7023105</v>
      </c>
      <c r="U223" s="22">
        <f t="shared" si="117"/>
        <v>0.65472099169310105</v>
      </c>
      <c r="V223" s="101">
        <f t="shared" si="104"/>
        <v>11001791</v>
      </c>
      <c r="W223" s="101">
        <f t="shared" si="105"/>
        <v>7196915</v>
      </c>
      <c r="X223" s="22">
        <f t="shared" si="106"/>
        <v>0.6541584911038576</v>
      </c>
      <c r="Y223" s="76">
        <f t="shared" si="107"/>
        <v>11279177</v>
      </c>
      <c r="Z223" s="76">
        <f t="shared" si="108"/>
        <v>7298094</v>
      </c>
      <c r="AA223" s="22">
        <f t="shared" si="109"/>
        <v>0.64704135771608196</v>
      </c>
      <c r="AB223" s="22">
        <f t="shared" si="111"/>
        <v>0.64393545659202078</v>
      </c>
      <c r="AC223" s="32" t="s">
        <v>1484</v>
      </c>
    </row>
    <row r="224" spans="1:29" ht="12.75" customHeight="1" x14ac:dyDescent="0.25">
      <c r="A224" s="25" t="s">
        <v>525</v>
      </c>
      <c r="B224" s="25" t="s">
        <v>526</v>
      </c>
      <c r="C224" s="25" t="s">
        <v>114</v>
      </c>
      <c r="D224" s="31">
        <f t="shared" si="90"/>
        <v>15243951</v>
      </c>
      <c r="E224" s="31">
        <f t="shared" si="91"/>
        <v>10144323</v>
      </c>
      <c r="F224" s="39">
        <f t="shared" si="92"/>
        <v>0.66546546889320224</v>
      </c>
      <c r="G224" s="31">
        <f t="shared" si="93"/>
        <v>14952618</v>
      </c>
      <c r="H224" s="31">
        <f t="shared" si="94"/>
        <v>10222439</v>
      </c>
      <c r="I224" s="39">
        <f t="shared" si="95"/>
        <v>0.6836554642136915</v>
      </c>
      <c r="J224" s="24">
        <f t="shared" si="96"/>
        <v>15135245</v>
      </c>
      <c r="K224" s="24">
        <f t="shared" si="97"/>
        <v>10672915</v>
      </c>
      <c r="L224" s="22">
        <f t="shared" si="98"/>
        <v>0.70516962229550961</v>
      </c>
      <c r="M224" s="24">
        <f t="shared" si="112"/>
        <v>15204272</v>
      </c>
      <c r="N224" s="24">
        <f t="shared" si="113"/>
        <v>11322193</v>
      </c>
      <c r="O224" s="22">
        <f t="shared" si="114"/>
        <v>0.74467182644456764</v>
      </c>
      <c r="P224" s="24">
        <f t="shared" si="99"/>
        <v>15710302</v>
      </c>
      <c r="Q224" s="24">
        <f t="shared" si="110"/>
        <v>12073561</v>
      </c>
      <c r="R224" s="22">
        <f t="shared" si="100"/>
        <v>0.76851234304725646</v>
      </c>
      <c r="S224" s="24">
        <f t="shared" si="115"/>
        <v>15681993</v>
      </c>
      <c r="T224" s="24">
        <f t="shared" si="116"/>
        <v>13313000</v>
      </c>
      <c r="U224" s="22">
        <f t="shared" si="117"/>
        <v>0.84893546375132289</v>
      </c>
      <c r="V224" s="101">
        <f t="shared" si="104"/>
        <v>16351295</v>
      </c>
      <c r="W224" s="101">
        <f t="shared" si="105"/>
        <v>13965604</v>
      </c>
      <c r="X224" s="22">
        <f t="shared" si="106"/>
        <v>0.85409773354342877</v>
      </c>
      <c r="Y224" s="76">
        <f t="shared" si="107"/>
        <v>16864360</v>
      </c>
      <c r="Z224" s="76">
        <f t="shared" si="108"/>
        <v>14090443</v>
      </c>
      <c r="AA224" s="22">
        <f t="shared" si="109"/>
        <v>0.83551602313992301</v>
      </c>
      <c r="AB224" s="22">
        <f t="shared" si="111"/>
        <v>0.81034667798529969</v>
      </c>
      <c r="AC224" s="32" t="s">
        <v>1480</v>
      </c>
    </row>
    <row r="225" spans="1:29" ht="12.75" customHeight="1" x14ac:dyDescent="0.25">
      <c r="A225" s="25" t="s">
        <v>527</v>
      </c>
      <c r="B225" s="25" t="s">
        <v>528</v>
      </c>
      <c r="C225" s="25" t="s">
        <v>114</v>
      </c>
      <c r="D225" s="31">
        <f t="shared" si="90"/>
        <v>20054566</v>
      </c>
      <c r="E225" s="31">
        <f t="shared" si="91"/>
        <v>1957737</v>
      </c>
      <c r="F225" s="39">
        <f t="shared" si="92"/>
        <v>9.7620511957227096E-2</v>
      </c>
      <c r="G225" s="31">
        <f t="shared" si="93"/>
        <v>20230010</v>
      </c>
      <c r="H225" s="31">
        <f t="shared" si="94"/>
        <v>2131206</v>
      </c>
      <c r="I225" s="39">
        <f t="shared" si="95"/>
        <v>0.10534873685183546</v>
      </c>
      <c r="J225" s="24">
        <f t="shared" si="96"/>
        <v>20457476</v>
      </c>
      <c r="K225" s="24">
        <f t="shared" si="97"/>
        <v>3217360</v>
      </c>
      <c r="L225" s="22">
        <f t="shared" si="98"/>
        <v>0.1572706232186219</v>
      </c>
      <c r="M225" s="24">
        <f t="shared" si="112"/>
        <v>21231132</v>
      </c>
      <c r="N225" s="24">
        <f t="shared" si="113"/>
        <v>4325121</v>
      </c>
      <c r="O225" s="22">
        <f t="shared" si="114"/>
        <v>0.20371598650510014</v>
      </c>
      <c r="P225" s="24">
        <f t="shared" si="99"/>
        <v>22723070</v>
      </c>
      <c r="Q225" s="24">
        <f t="shared" si="110"/>
        <v>4869161</v>
      </c>
      <c r="R225" s="22">
        <f t="shared" si="100"/>
        <v>0.21428270915857761</v>
      </c>
      <c r="S225" s="24">
        <f t="shared" si="115"/>
        <v>23137874</v>
      </c>
      <c r="T225" s="24">
        <f t="shared" si="116"/>
        <v>6538680</v>
      </c>
      <c r="U225" s="22">
        <f t="shared" si="117"/>
        <v>0.28259640449247841</v>
      </c>
      <c r="V225" s="101">
        <f t="shared" si="104"/>
        <v>24024323</v>
      </c>
      <c r="W225" s="101">
        <f t="shared" si="105"/>
        <v>5360049</v>
      </c>
      <c r="X225" s="22">
        <f t="shared" si="106"/>
        <v>0.22310926305810991</v>
      </c>
      <c r="Y225" s="76">
        <f t="shared" si="107"/>
        <v>24128273</v>
      </c>
      <c r="Z225" s="76">
        <f t="shared" si="108"/>
        <v>4986762</v>
      </c>
      <c r="AA225" s="22">
        <f t="shared" si="109"/>
        <v>0.206677121068715</v>
      </c>
      <c r="AB225" s="22">
        <f t="shared" si="111"/>
        <v>0.22607629685659622</v>
      </c>
      <c r="AC225" s="32" t="s">
        <v>1480</v>
      </c>
    </row>
    <row r="226" spans="1:29" ht="12.75" customHeight="1" x14ac:dyDescent="0.25">
      <c r="A226" s="25" t="s">
        <v>529</v>
      </c>
      <c r="B226" s="25" t="s">
        <v>530</v>
      </c>
      <c r="C226" s="25" t="s">
        <v>114</v>
      </c>
      <c r="D226" s="31">
        <f t="shared" si="90"/>
        <v>7314604</v>
      </c>
      <c r="E226" s="31">
        <f t="shared" si="91"/>
        <v>2548554</v>
      </c>
      <c r="F226" s="39">
        <f t="shared" si="92"/>
        <v>0.34841995547537502</v>
      </c>
      <c r="G226" s="31">
        <f t="shared" si="93"/>
        <v>7387820</v>
      </c>
      <c r="H226" s="31">
        <f t="shared" si="94"/>
        <v>2780543</v>
      </c>
      <c r="I226" s="39">
        <f t="shared" si="95"/>
        <v>0.37636853632059253</v>
      </c>
      <c r="J226" s="24">
        <f t="shared" si="96"/>
        <v>7680858</v>
      </c>
      <c r="K226" s="24">
        <f t="shared" si="97"/>
        <v>2908572</v>
      </c>
      <c r="L226" s="22">
        <f t="shared" si="98"/>
        <v>0.37867800706639804</v>
      </c>
      <c r="M226" s="24">
        <f t="shared" si="112"/>
        <v>8219547</v>
      </c>
      <c r="N226" s="24">
        <f t="shared" si="113"/>
        <v>3358687</v>
      </c>
      <c r="O226" s="22">
        <f t="shared" si="114"/>
        <v>0.40862191067220616</v>
      </c>
      <c r="P226" s="24">
        <f t="shared" si="99"/>
        <v>8808960</v>
      </c>
      <c r="Q226" s="24">
        <f t="shared" si="110"/>
        <v>3561770</v>
      </c>
      <c r="R226" s="22">
        <f t="shared" si="100"/>
        <v>0.40433490446091253</v>
      </c>
      <c r="S226" s="24">
        <f t="shared" si="115"/>
        <v>9213593</v>
      </c>
      <c r="T226" s="24">
        <f t="shared" si="116"/>
        <v>3312958</v>
      </c>
      <c r="U226" s="22">
        <f t="shared" si="117"/>
        <v>0.35957286153186929</v>
      </c>
      <c r="V226" s="101">
        <f t="shared" si="104"/>
        <v>9003016</v>
      </c>
      <c r="W226" s="101">
        <f t="shared" si="105"/>
        <v>2866753</v>
      </c>
      <c r="X226" s="22">
        <f t="shared" si="106"/>
        <v>0.31842140456042728</v>
      </c>
      <c r="Y226" s="76">
        <f t="shared" si="107"/>
        <v>9078752</v>
      </c>
      <c r="Z226" s="76">
        <f t="shared" si="108"/>
        <v>1816314</v>
      </c>
      <c r="AA226" s="22">
        <f t="shared" si="109"/>
        <v>0.20006207901702799</v>
      </c>
      <c r="AB226" s="22">
        <f t="shared" si="111"/>
        <v>0.33820263204848866</v>
      </c>
      <c r="AC226" s="32" t="s">
        <v>1480</v>
      </c>
    </row>
    <row r="227" spans="1:29" ht="12.75" customHeight="1" x14ac:dyDescent="0.25">
      <c r="A227" s="25" t="s">
        <v>531</v>
      </c>
      <c r="B227" s="25" t="s">
        <v>532</v>
      </c>
      <c r="C227" s="25" t="s">
        <v>114</v>
      </c>
      <c r="D227" s="31">
        <f t="shared" si="90"/>
        <v>21845258</v>
      </c>
      <c r="E227" s="31">
        <f t="shared" si="91"/>
        <v>16352663</v>
      </c>
      <c r="F227" s="39">
        <f t="shared" si="92"/>
        <v>0.74856808740826042</v>
      </c>
      <c r="G227" s="31">
        <f t="shared" si="93"/>
        <v>21510265</v>
      </c>
      <c r="H227" s="31">
        <f t="shared" si="94"/>
        <v>15951550</v>
      </c>
      <c r="I227" s="39">
        <f t="shared" si="95"/>
        <v>0.741578497521997</v>
      </c>
      <c r="J227" s="24">
        <f t="shared" si="96"/>
        <v>24531256</v>
      </c>
      <c r="K227" s="24">
        <f t="shared" si="97"/>
        <v>14555771</v>
      </c>
      <c r="L227" s="22">
        <f t="shared" si="98"/>
        <v>0.59335612493710066</v>
      </c>
      <c r="M227" s="24">
        <f t="shared" si="112"/>
        <v>22680321</v>
      </c>
      <c r="N227" s="24">
        <f t="shared" si="113"/>
        <v>13925542</v>
      </c>
      <c r="O227" s="22">
        <f t="shared" si="114"/>
        <v>0.61399227991526217</v>
      </c>
      <c r="P227" s="24">
        <f t="shared" si="99"/>
        <v>23907325</v>
      </c>
      <c r="Q227" s="24">
        <f t="shared" si="110"/>
        <v>12418231</v>
      </c>
      <c r="R227" s="22">
        <f t="shared" si="100"/>
        <v>0.5194320569114278</v>
      </c>
      <c r="S227" s="24">
        <f t="shared" si="115"/>
        <v>24484832</v>
      </c>
      <c r="T227" s="24">
        <f t="shared" si="116"/>
        <v>10803485</v>
      </c>
      <c r="U227" s="22">
        <f t="shared" si="117"/>
        <v>0.44123173889859646</v>
      </c>
      <c r="V227" s="101">
        <f t="shared" si="104"/>
        <v>24428886</v>
      </c>
      <c r="W227" s="101">
        <f t="shared" si="105"/>
        <v>8953063</v>
      </c>
      <c r="X227" s="22">
        <f t="shared" si="106"/>
        <v>0.36649493554474816</v>
      </c>
      <c r="Y227" s="76">
        <f t="shared" si="107"/>
        <v>24329032</v>
      </c>
      <c r="Z227" s="76">
        <f t="shared" si="108"/>
        <v>7462377</v>
      </c>
      <c r="AA227" s="22">
        <f t="shared" si="109"/>
        <v>0.306727246690292</v>
      </c>
      <c r="AB227" s="22">
        <f t="shared" si="111"/>
        <v>0.44957565159206531</v>
      </c>
      <c r="AC227" s="32" t="s">
        <v>1481</v>
      </c>
    </row>
    <row r="228" spans="1:29" ht="12.75" customHeight="1" x14ac:dyDescent="0.25">
      <c r="A228" s="25" t="s">
        <v>533</v>
      </c>
      <c r="B228" s="25" t="s">
        <v>534</v>
      </c>
      <c r="C228" s="25" t="s">
        <v>114</v>
      </c>
      <c r="D228" s="31">
        <f t="shared" si="90"/>
        <v>8120501</v>
      </c>
      <c r="E228" s="31">
        <f t="shared" si="91"/>
        <v>3767718</v>
      </c>
      <c r="F228" s="39">
        <f t="shared" si="92"/>
        <v>0.46397605270906317</v>
      </c>
      <c r="G228" s="31">
        <f t="shared" si="93"/>
        <v>8199729</v>
      </c>
      <c r="H228" s="31">
        <f t="shared" si="94"/>
        <v>4463298</v>
      </c>
      <c r="I228" s="39">
        <f t="shared" si="95"/>
        <v>0.54432262334523496</v>
      </c>
      <c r="J228" s="24">
        <f t="shared" si="96"/>
        <v>9205704</v>
      </c>
      <c r="K228" s="24">
        <f t="shared" si="97"/>
        <v>4549325</v>
      </c>
      <c r="L228" s="22">
        <f t="shared" si="98"/>
        <v>0.49418545284532284</v>
      </c>
      <c r="M228" s="24">
        <f t="shared" si="112"/>
        <v>8689887</v>
      </c>
      <c r="N228" s="24">
        <f t="shared" si="113"/>
        <v>6202537</v>
      </c>
      <c r="O228" s="22">
        <f t="shared" si="114"/>
        <v>0.7137649776113314</v>
      </c>
      <c r="P228" s="24">
        <f t="shared" si="99"/>
        <v>9881991</v>
      </c>
      <c r="Q228" s="24">
        <f t="shared" si="110"/>
        <v>7194192</v>
      </c>
      <c r="R228" s="22">
        <f t="shared" si="100"/>
        <v>0.72801037766579635</v>
      </c>
      <c r="S228" s="24">
        <f t="shared" si="115"/>
        <v>9982734</v>
      </c>
      <c r="T228" s="24">
        <f t="shared" si="116"/>
        <v>8249432</v>
      </c>
      <c r="U228" s="22">
        <f t="shared" si="117"/>
        <v>0.82637001046006031</v>
      </c>
      <c r="V228" s="101">
        <f t="shared" si="104"/>
        <v>11981743</v>
      </c>
      <c r="W228" s="101">
        <f t="shared" si="105"/>
        <v>7273264</v>
      </c>
      <c r="X228" s="22">
        <f t="shared" si="106"/>
        <v>0.60702887718422938</v>
      </c>
      <c r="Y228" s="76">
        <f t="shared" si="107"/>
        <v>10781711</v>
      </c>
      <c r="Z228" s="76">
        <f t="shared" si="108"/>
        <v>7495858</v>
      </c>
      <c r="AA228" s="22">
        <f t="shared" si="109"/>
        <v>0.69523826042081804</v>
      </c>
      <c r="AB228" s="22">
        <f t="shared" si="111"/>
        <v>0.71408250066844714</v>
      </c>
      <c r="AC228" s="32" t="s">
        <v>1484</v>
      </c>
    </row>
    <row r="229" spans="1:29" ht="12.75" customHeight="1" x14ac:dyDescent="0.25">
      <c r="A229" s="25" t="s">
        <v>535</v>
      </c>
      <c r="B229" s="25" t="s">
        <v>536</v>
      </c>
      <c r="C229" s="25" t="s">
        <v>14</v>
      </c>
      <c r="D229" s="31">
        <f t="shared" si="90"/>
        <v>10439953</v>
      </c>
      <c r="E229" s="31">
        <f t="shared" si="91"/>
        <v>325623</v>
      </c>
      <c r="F229" s="39">
        <f t="shared" si="92"/>
        <v>3.1190082943859998E-2</v>
      </c>
      <c r="G229" s="31">
        <f t="shared" si="93"/>
        <v>8928571</v>
      </c>
      <c r="H229" s="31">
        <f t="shared" si="94"/>
        <v>990323</v>
      </c>
      <c r="I229" s="39">
        <f t="shared" si="95"/>
        <v>0.11091618132397671</v>
      </c>
      <c r="J229" s="24">
        <f t="shared" si="96"/>
        <v>9273239</v>
      </c>
      <c r="K229" s="24">
        <f t="shared" si="97"/>
        <v>1873287</v>
      </c>
      <c r="L229" s="22">
        <f t="shared" si="98"/>
        <v>0.20200999887957163</v>
      </c>
      <c r="M229" s="24">
        <f t="shared" si="112"/>
        <v>10189243</v>
      </c>
      <c r="N229" s="24">
        <f t="shared" si="113"/>
        <v>2814559</v>
      </c>
      <c r="O229" s="22">
        <f t="shared" si="114"/>
        <v>0.27622846957325486</v>
      </c>
      <c r="P229" s="24">
        <f t="shared" si="99"/>
        <v>10159602</v>
      </c>
      <c r="Q229" s="24">
        <f t="shared" si="110"/>
        <v>3930598</v>
      </c>
      <c r="R229" s="22">
        <f t="shared" si="100"/>
        <v>0.3868850374256787</v>
      </c>
      <c r="S229" s="24">
        <f t="shared" si="115"/>
        <v>9855238</v>
      </c>
      <c r="T229" s="24">
        <f t="shared" si="116"/>
        <v>5431433</v>
      </c>
      <c r="U229" s="22">
        <f t="shared" si="117"/>
        <v>0.55112144425127019</v>
      </c>
      <c r="V229" s="101">
        <f t="shared" si="104"/>
        <v>12369278</v>
      </c>
      <c r="W229" s="101">
        <f t="shared" si="105"/>
        <v>6361228</v>
      </c>
      <c r="X229" s="22">
        <f t="shared" si="106"/>
        <v>0.51427641936740365</v>
      </c>
      <c r="Y229" s="76">
        <f t="shared" si="107"/>
        <v>17688186</v>
      </c>
      <c r="Z229" s="76">
        <f t="shared" si="108"/>
        <v>6794549</v>
      </c>
      <c r="AA229" s="22">
        <f t="shared" si="109"/>
        <v>0.384129214832996</v>
      </c>
      <c r="AB229" s="22">
        <f t="shared" si="111"/>
        <v>0.42252811709012067</v>
      </c>
      <c r="AC229" s="32" t="s">
        <v>1484</v>
      </c>
    </row>
    <row r="230" spans="1:29" ht="12.75" customHeight="1" x14ac:dyDescent="0.25">
      <c r="A230" s="25" t="s">
        <v>537</v>
      </c>
      <c r="B230" s="25" t="s">
        <v>538</v>
      </c>
      <c r="C230" s="25" t="s">
        <v>14</v>
      </c>
      <c r="D230" s="31">
        <f t="shared" si="90"/>
        <v>7749408</v>
      </c>
      <c r="E230" s="31">
        <f t="shared" si="91"/>
        <v>1710887</v>
      </c>
      <c r="F230" s="39">
        <f t="shared" si="92"/>
        <v>0.22077647737736869</v>
      </c>
      <c r="G230" s="31">
        <f t="shared" si="93"/>
        <v>8233592</v>
      </c>
      <c r="H230" s="31">
        <f t="shared" si="94"/>
        <v>1429864</v>
      </c>
      <c r="I230" s="39">
        <f t="shared" si="95"/>
        <v>0.17366223636050948</v>
      </c>
      <c r="J230" s="24">
        <f t="shared" si="96"/>
        <v>8484153</v>
      </c>
      <c r="K230" s="24">
        <f t="shared" si="97"/>
        <v>1314777</v>
      </c>
      <c r="L230" s="22">
        <f t="shared" si="98"/>
        <v>0.15496856315533206</v>
      </c>
      <c r="M230" s="24">
        <f t="shared" ref="M230:M261" si="118">VLOOKUP(A230, Master, 19, FALSE)</f>
        <v>8330998</v>
      </c>
      <c r="N230" s="24">
        <f t="shared" ref="N230:N261" si="119">VLOOKUP(A230, Master, 20, FALSE)</f>
        <v>1994599</v>
      </c>
      <c r="O230" s="22">
        <f t="shared" ref="O230:O261" si="120">VLOOKUP(A230, Master, 21, FALSE)</f>
        <v>0.23941897477349053</v>
      </c>
      <c r="P230" s="24">
        <f t="shared" si="99"/>
        <v>8518261</v>
      </c>
      <c r="Q230" s="24">
        <f t="shared" si="110"/>
        <v>2721034</v>
      </c>
      <c r="R230" s="22">
        <f t="shared" si="100"/>
        <v>0.31943538710541974</v>
      </c>
      <c r="S230" s="24">
        <f t="shared" si="115"/>
        <v>8661257</v>
      </c>
      <c r="T230" s="24">
        <f t="shared" si="116"/>
        <v>3410064</v>
      </c>
      <c r="U230" s="22">
        <f t="shared" si="117"/>
        <v>0.39371467674957572</v>
      </c>
      <c r="V230" s="101">
        <f t="shared" si="104"/>
        <v>9399274</v>
      </c>
      <c r="W230" s="101">
        <f t="shared" si="105"/>
        <v>3232581</v>
      </c>
      <c r="X230" s="22">
        <f t="shared" si="106"/>
        <v>0.34391815793432556</v>
      </c>
      <c r="Y230" s="76">
        <f t="shared" si="107"/>
        <v>10338448</v>
      </c>
      <c r="Z230" s="76">
        <f t="shared" si="108"/>
        <v>1966973</v>
      </c>
      <c r="AA230" s="22">
        <f t="shared" si="109"/>
        <v>0.190258054206976</v>
      </c>
      <c r="AB230" s="22">
        <f t="shared" si="111"/>
        <v>0.29734905015395752</v>
      </c>
      <c r="AC230" s="32" t="s">
        <v>1484</v>
      </c>
    </row>
    <row r="231" spans="1:29" ht="12.75" customHeight="1" x14ac:dyDescent="0.25">
      <c r="A231" s="25" t="s">
        <v>539</v>
      </c>
      <c r="B231" s="25" t="s">
        <v>540</v>
      </c>
      <c r="C231" s="25" t="s">
        <v>17</v>
      </c>
      <c r="D231" s="31">
        <f t="shared" si="90"/>
        <v>17363513</v>
      </c>
      <c r="E231" s="31">
        <f t="shared" si="91"/>
        <v>4643287</v>
      </c>
      <c r="F231" s="39">
        <f t="shared" si="92"/>
        <v>0.26741633447102553</v>
      </c>
      <c r="G231" s="31">
        <f t="shared" si="93"/>
        <v>17316387</v>
      </c>
      <c r="H231" s="31">
        <f t="shared" si="94"/>
        <v>4688729</v>
      </c>
      <c r="I231" s="39">
        <f t="shared" si="95"/>
        <v>0.27076831904946452</v>
      </c>
      <c r="J231" s="24">
        <f t="shared" si="96"/>
        <v>17064539</v>
      </c>
      <c r="K231" s="24">
        <f t="shared" si="97"/>
        <v>5026300</v>
      </c>
      <c r="L231" s="22">
        <f t="shared" si="98"/>
        <v>0.29454648613712919</v>
      </c>
      <c r="M231" s="24">
        <f t="shared" si="118"/>
        <v>16964082</v>
      </c>
      <c r="N231" s="24">
        <f t="shared" si="119"/>
        <v>6257015</v>
      </c>
      <c r="O231" s="22">
        <f t="shared" si="120"/>
        <v>0.36883899759503641</v>
      </c>
      <c r="P231" s="24">
        <f t="shared" si="99"/>
        <v>16535737</v>
      </c>
      <c r="Q231" s="24">
        <f t="shared" si="110"/>
        <v>7792634</v>
      </c>
      <c r="R231" s="22">
        <f t="shared" si="100"/>
        <v>0.47126015610915922</v>
      </c>
      <c r="S231" s="24">
        <f t="shared" si="115"/>
        <v>16595877</v>
      </c>
      <c r="T231" s="24">
        <f t="shared" si="116"/>
        <v>10506040</v>
      </c>
      <c r="U231" s="22">
        <f t="shared" si="117"/>
        <v>0.63305120904427048</v>
      </c>
      <c r="V231" s="101">
        <f t="shared" si="104"/>
        <v>17114752</v>
      </c>
      <c r="W231" s="101">
        <f t="shared" si="105"/>
        <v>12587270</v>
      </c>
      <c r="X231" s="22">
        <f t="shared" si="106"/>
        <v>0.73546318404146316</v>
      </c>
      <c r="Y231" s="76">
        <f t="shared" si="107"/>
        <v>17212999</v>
      </c>
      <c r="Z231" s="76">
        <f t="shared" si="108"/>
        <v>14071351</v>
      </c>
      <c r="AA231" s="22">
        <f t="shared" si="109"/>
        <v>0.81748398405181999</v>
      </c>
      <c r="AB231" s="22">
        <f t="shared" si="111"/>
        <v>0.60521950616834985</v>
      </c>
      <c r="AC231" s="32" t="s">
        <v>1480</v>
      </c>
    </row>
    <row r="232" spans="1:29" ht="12.75" customHeight="1" x14ac:dyDescent="0.25">
      <c r="A232" s="25" t="s">
        <v>541</v>
      </c>
      <c r="B232" s="25" t="s">
        <v>542</v>
      </c>
      <c r="C232" s="25" t="s">
        <v>17</v>
      </c>
      <c r="D232" s="31">
        <f t="shared" si="90"/>
        <v>10280342</v>
      </c>
      <c r="E232" s="31">
        <f t="shared" si="91"/>
        <v>1592353</v>
      </c>
      <c r="F232" s="39">
        <f t="shared" si="92"/>
        <v>0.15489299869595777</v>
      </c>
      <c r="G232" s="31">
        <f t="shared" si="93"/>
        <v>10742254</v>
      </c>
      <c r="H232" s="31">
        <f t="shared" si="94"/>
        <v>1948805</v>
      </c>
      <c r="I232" s="39">
        <f t="shared" si="95"/>
        <v>0.18141490603368715</v>
      </c>
      <c r="J232" s="24">
        <f t="shared" si="96"/>
        <v>11146298</v>
      </c>
      <c r="K232" s="24">
        <f t="shared" si="97"/>
        <v>1738448</v>
      </c>
      <c r="L232" s="22">
        <f t="shared" si="98"/>
        <v>0.15596640247730681</v>
      </c>
      <c r="M232" s="24">
        <f t="shared" si="118"/>
        <v>11511914</v>
      </c>
      <c r="N232" s="24">
        <f t="shared" si="119"/>
        <v>1837127</v>
      </c>
      <c r="O232" s="22">
        <f t="shared" si="120"/>
        <v>0.15958484401464432</v>
      </c>
      <c r="P232" s="24">
        <f t="shared" si="99"/>
        <v>11870843</v>
      </c>
      <c r="Q232" s="24">
        <f t="shared" si="110"/>
        <v>1400811</v>
      </c>
      <c r="R232" s="22">
        <f t="shared" si="100"/>
        <v>0.11800434055104596</v>
      </c>
      <c r="S232" s="24">
        <f t="shared" si="115"/>
        <v>11359790</v>
      </c>
      <c r="T232" s="24">
        <f t="shared" si="116"/>
        <v>1696535</v>
      </c>
      <c r="U232" s="22">
        <f t="shared" si="117"/>
        <v>0.1493456305090147</v>
      </c>
      <c r="V232" s="101">
        <f t="shared" si="104"/>
        <v>11800049</v>
      </c>
      <c r="W232" s="101">
        <f t="shared" si="105"/>
        <v>1769752</v>
      </c>
      <c r="X232" s="22">
        <f t="shared" si="106"/>
        <v>0.14997836025935146</v>
      </c>
      <c r="Y232" s="76">
        <f t="shared" si="107"/>
        <v>11814881</v>
      </c>
      <c r="Z232" s="76">
        <f t="shared" si="108"/>
        <v>1690961</v>
      </c>
      <c r="AA232" s="22">
        <f t="shared" si="109"/>
        <v>0.14312128916067801</v>
      </c>
      <c r="AB232" s="22">
        <f t="shared" si="111"/>
        <v>0.14400689289894689</v>
      </c>
      <c r="AC232" s="32" t="s">
        <v>1477</v>
      </c>
    </row>
    <row r="233" spans="1:29" ht="12.75" customHeight="1" x14ac:dyDescent="0.25">
      <c r="A233" s="25" t="s">
        <v>543</v>
      </c>
      <c r="B233" s="25" t="s">
        <v>544</v>
      </c>
      <c r="C233" s="25" t="s">
        <v>17</v>
      </c>
      <c r="D233" s="31">
        <f t="shared" si="90"/>
        <v>14763278</v>
      </c>
      <c r="E233" s="31">
        <f t="shared" si="91"/>
        <v>2729839</v>
      </c>
      <c r="F233" s="39">
        <f t="shared" si="92"/>
        <v>0.18490737626155926</v>
      </c>
      <c r="G233" s="31">
        <f t="shared" si="93"/>
        <v>14619987</v>
      </c>
      <c r="H233" s="31">
        <f t="shared" si="94"/>
        <v>3053178</v>
      </c>
      <c r="I233" s="39">
        <f t="shared" si="95"/>
        <v>0.20883589020975191</v>
      </c>
      <c r="J233" s="24">
        <f t="shared" si="96"/>
        <v>14943013</v>
      </c>
      <c r="K233" s="24">
        <f t="shared" si="97"/>
        <v>3392694</v>
      </c>
      <c r="L233" s="22">
        <f t="shared" si="98"/>
        <v>0.22704216345123973</v>
      </c>
      <c r="M233" s="24">
        <f t="shared" si="118"/>
        <v>14661853</v>
      </c>
      <c r="N233" s="24">
        <f t="shared" si="119"/>
        <v>3856223</v>
      </c>
      <c r="O233" s="22">
        <f t="shared" si="120"/>
        <v>0.26301061673446052</v>
      </c>
      <c r="P233" s="24">
        <f t="shared" si="99"/>
        <v>14764128</v>
      </c>
      <c r="Q233" s="24">
        <f t="shared" si="110"/>
        <v>4658708</v>
      </c>
      <c r="R233" s="22">
        <f t="shared" si="100"/>
        <v>0.31554237405690333</v>
      </c>
      <c r="S233" s="24">
        <f t="shared" si="115"/>
        <v>15120982</v>
      </c>
      <c r="T233" s="24">
        <f t="shared" si="116"/>
        <v>5383968</v>
      </c>
      <c r="U233" s="22">
        <f t="shared" si="117"/>
        <v>0.35605941465970925</v>
      </c>
      <c r="V233" s="101">
        <f t="shared" si="104"/>
        <v>16169467</v>
      </c>
      <c r="W233" s="101">
        <f t="shared" si="105"/>
        <v>5186586</v>
      </c>
      <c r="X233" s="22">
        <f t="shared" si="106"/>
        <v>0.32076419092849506</v>
      </c>
      <c r="Y233" s="76">
        <f t="shared" si="107"/>
        <v>15188321</v>
      </c>
      <c r="Z233" s="76">
        <f t="shared" si="108"/>
        <v>5632128</v>
      </c>
      <c r="AA233" s="22">
        <f t="shared" si="109"/>
        <v>0.37081965807807199</v>
      </c>
      <c r="AB233" s="22">
        <f t="shared" si="111"/>
        <v>0.325239250891528</v>
      </c>
      <c r="AC233" s="32" t="s">
        <v>1483</v>
      </c>
    </row>
    <row r="234" spans="1:29" ht="12.75" customHeight="1" x14ac:dyDescent="0.25">
      <c r="A234" s="25" t="s">
        <v>545</v>
      </c>
      <c r="B234" s="25" t="s">
        <v>546</v>
      </c>
      <c r="C234" s="25" t="s">
        <v>17</v>
      </c>
      <c r="D234" s="31">
        <f t="shared" si="90"/>
        <v>11904361</v>
      </c>
      <c r="E234" s="31">
        <f t="shared" si="91"/>
        <v>1122140</v>
      </c>
      <c r="F234" s="39">
        <f t="shared" si="92"/>
        <v>9.4262934398578802E-2</v>
      </c>
      <c r="G234" s="31">
        <f t="shared" si="93"/>
        <v>11732542</v>
      </c>
      <c r="H234" s="31">
        <f t="shared" si="94"/>
        <v>1591879</v>
      </c>
      <c r="I234" s="39">
        <f t="shared" si="95"/>
        <v>0.13568065641699811</v>
      </c>
      <c r="J234" s="24">
        <f t="shared" si="96"/>
        <v>11907027</v>
      </c>
      <c r="K234" s="24">
        <f t="shared" si="97"/>
        <v>2709127</v>
      </c>
      <c r="L234" s="22">
        <f t="shared" si="98"/>
        <v>0.22752337758199423</v>
      </c>
      <c r="M234" s="24">
        <f t="shared" si="118"/>
        <v>12556154</v>
      </c>
      <c r="N234" s="24">
        <f t="shared" si="119"/>
        <v>4117912</v>
      </c>
      <c r="O234" s="22">
        <f t="shared" si="120"/>
        <v>0.32795966025902518</v>
      </c>
      <c r="P234" s="24">
        <f t="shared" si="99"/>
        <v>13908975</v>
      </c>
      <c r="Q234" s="24">
        <f t="shared" si="110"/>
        <v>4263600</v>
      </c>
      <c r="R234" s="22">
        <f t="shared" si="100"/>
        <v>0.30653588779906499</v>
      </c>
      <c r="S234" s="24">
        <f t="shared" si="115"/>
        <v>14307851</v>
      </c>
      <c r="T234" s="24">
        <f t="shared" si="116"/>
        <v>4516838</v>
      </c>
      <c r="U234" s="22">
        <f t="shared" si="117"/>
        <v>0.3156894770570367</v>
      </c>
      <c r="V234" s="101">
        <f t="shared" si="104"/>
        <v>14233809</v>
      </c>
      <c r="W234" s="101">
        <f t="shared" si="105"/>
        <v>4622369</v>
      </c>
      <c r="X234" s="22">
        <f t="shared" si="106"/>
        <v>0.32474575147102225</v>
      </c>
      <c r="Y234" s="76">
        <f t="shared" si="107"/>
        <v>14448953</v>
      </c>
      <c r="Z234" s="76">
        <f t="shared" si="108"/>
        <v>4672298</v>
      </c>
      <c r="AA234" s="22">
        <f t="shared" si="109"/>
        <v>0.32336585218320002</v>
      </c>
      <c r="AB234" s="22">
        <f t="shared" si="111"/>
        <v>0.31965932575386979</v>
      </c>
      <c r="AC234" s="32" t="s">
        <v>1477</v>
      </c>
    </row>
    <row r="235" spans="1:29" ht="12.75" customHeight="1" x14ac:dyDescent="0.25">
      <c r="A235" s="25" t="s">
        <v>547</v>
      </c>
      <c r="B235" s="25" t="s">
        <v>548</v>
      </c>
      <c r="C235" s="25" t="s">
        <v>20</v>
      </c>
      <c r="D235" s="31">
        <f t="shared" si="90"/>
        <v>15528337</v>
      </c>
      <c r="E235" s="31">
        <f t="shared" si="91"/>
        <v>4433547</v>
      </c>
      <c r="F235" s="39">
        <f t="shared" si="92"/>
        <v>0.2855133167189764</v>
      </c>
      <c r="G235" s="31">
        <f t="shared" si="93"/>
        <v>15615499</v>
      </c>
      <c r="H235" s="31">
        <f t="shared" si="94"/>
        <v>4619442</v>
      </c>
      <c r="I235" s="39">
        <f t="shared" si="95"/>
        <v>0.29582416802690709</v>
      </c>
      <c r="J235" s="24">
        <f t="shared" si="96"/>
        <v>16288985</v>
      </c>
      <c r="K235" s="24">
        <f t="shared" si="97"/>
        <v>4236465</v>
      </c>
      <c r="L235" s="22">
        <f t="shared" si="98"/>
        <v>0.26008158273827375</v>
      </c>
      <c r="M235" s="24">
        <f t="shared" si="118"/>
        <v>17371338</v>
      </c>
      <c r="N235" s="24">
        <f t="shared" si="119"/>
        <v>3270497</v>
      </c>
      <c r="O235" s="22">
        <f t="shared" si="120"/>
        <v>0.18826972337997222</v>
      </c>
      <c r="P235" s="24">
        <f t="shared" si="99"/>
        <v>17008832</v>
      </c>
      <c r="Q235" s="24">
        <f t="shared" si="110"/>
        <v>3311065</v>
      </c>
      <c r="R235" s="22">
        <f t="shared" si="100"/>
        <v>0.19466739397508306</v>
      </c>
      <c r="S235" s="24">
        <f t="shared" si="115"/>
        <v>17234864</v>
      </c>
      <c r="T235" s="24">
        <f t="shared" si="116"/>
        <v>3882257</v>
      </c>
      <c r="U235" s="22">
        <f t="shared" si="117"/>
        <v>0.22525602754973872</v>
      </c>
      <c r="V235" s="101">
        <f t="shared" si="104"/>
        <v>17700169</v>
      </c>
      <c r="W235" s="101">
        <f t="shared" si="105"/>
        <v>4380032</v>
      </c>
      <c r="X235" s="22">
        <f t="shared" si="106"/>
        <v>0.24745707230253</v>
      </c>
      <c r="Y235" s="76">
        <f t="shared" si="107"/>
        <v>18811361</v>
      </c>
      <c r="Z235" s="76">
        <f t="shared" si="108"/>
        <v>4042939</v>
      </c>
      <c r="AA235" s="22">
        <f t="shared" si="109"/>
        <v>0.214920068781839</v>
      </c>
      <c r="AB235" s="22">
        <f t="shared" si="111"/>
        <v>0.21411405719783261</v>
      </c>
      <c r="AC235" s="32" t="s">
        <v>1484</v>
      </c>
    </row>
    <row r="236" spans="1:29" ht="12.75" customHeight="1" x14ac:dyDescent="0.25">
      <c r="A236" s="25" t="s">
        <v>549</v>
      </c>
      <c r="B236" s="25" t="s">
        <v>550</v>
      </c>
      <c r="C236" s="25" t="s">
        <v>20</v>
      </c>
      <c r="D236" s="31">
        <f t="shared" si="90"/>
        <v>10583040</v>
      </c>
      <c r="E236" s="31">
        <f t="shared" si="91"/>
        <v>3779877</v>
      </c>
      <c r="F236" s="39">
        <f t="shared" si="92"/>
        <v>0.35716363162191583</v>
      </c>
      <c r="G236" s="31">
        <f t="shared" si="93"/>
        <v>11217960</v>
      </c>
      <c r="H236" s="31">
        <f t="shared" si="94"/>
        <v>4411449</v>
      </c>
      <c r="I236" s="39">
        <f t="shared" si="95"/>
        <v>0.39324877250409163</v>
      </c>
      <c r="J236" s="24">
        <f t="shared" si="96"/>
        <v>11598950</v>
      </c>
      <c r="K236" s="24">
        <f t="shared" si="97"/>
        <v>4656713</v>
      </c>
      <c r="L236" s="22">
        <f t="shared" si="98"/>
        <v>0.40147711646312811</v>
      </c>
      <c r="M236" s="24">
        <f t="shared" si="118"/>
        <v>12601473</v>
      </c>
      <c r="N236" s="24">
        <f t="shared" si="119"/>
        <v>6202627</v>
      </c>
      <c r="O236" s="22">
        <f t="shared" si="120"/>
        <v>0.49221444191484598</v>
      </c>
      <c r="P236" s="24">
        <f t="shared" si="99"/>
        <v>13161443</v>
      </c>
      <c r="Q236" s="24">
        <f t="shared" si="110"/>
        <v>7150216</v>
      </c>
      <c r="R236" s="22">
        <f t="shared" si="100"/>
        <v>0.54326991348896925</v>
      </c>
      <c r="S236" s="24">
        <f t="shared" si="115"/>
        <v>14706382</v>
      </c>
      <c r="T236" s="24">
        <f t="shared" si="116"/>
        <v>6783621</v>
      </c>
      <c r="U236" s="22">
        <f t="shared" si="117"/>
        <v>0.46127055587159371</v>
      </c>
      <c r="V236" s="101">
        <f t="shared" si="104"/>
        <v>14193359</v>
      </c>
      <c r="W236" s="101">
        <f t="shared" si="105"/>
        <v>7275320</v>
      </c>
      <c r="X236" s="22">
        <f t="shared" si="106"/>
        <v>0.51258620316726999</v>
      </c>
      <c r="Y236" s="76">
        <f t="shared" si="107"/>
        <v>14392038</v>
      </c>
      <c r="Z236" s="76">
        <f t="shared" si="108"/>
        <v>6867686</v>
      </c>
      <c r="AA236" s="22">
        <f t="shared" si="109"/>
        <v>0.47718648324858498</v>
      </c>
      <c r="AB236" s="22">
        <f t="shared" si="111"/>
        <v>0.49730551953825275</v>
      </c>
      <c r="AC236" s="32" t="s">
        <v>1477</v>
      </c>
    </row>
    <row r="237" spans="1:29" ht="12.75" customHeight="1" x14ac:dyDescent="0.25">
      <c r="A237" s="25" t="s">
        <v>551</v>
      </c>
      <c r="B237" s="25" t="s">
        <v>552</v>
      </c>
      <c r="C237" s="25" t="s">
        <v>20</v>
      </c>
      <c r="D237" s="31">
        <f t="shared" si="90"/>
        <v>7967852</v>
      </c>
      <c r="E237" s="31">
        <f t="shared" si="91"/>
        <v>2635169</v>
      </c>
      <c r="F237" s="39">
        <f t="shared" si="92"/>
        <v>0.33072514399112835</v>
      </c>
      <c r="G237" s="31">
        <f t="shared" si="93"/>
        <v>8321676</v>
      </c>
      <c r="H237" s="31">
        <f t="shared" si="94"/>
        <v>3228671</v>
      </c>
      <c r="I237" s="39">
        <f t="shared" si="95"/>
        <v>0.38798326202558236</v>
      </c>
      <c r="J237" s="24">
        <f t="shared" si="96"/>
        <v>8842971</v>
      </c>
      <c r="K237" s="24">
        <f t="shared" si="97"/>
        <v>4082761</v>
      </c>
      <c r="L237" s="22">
        <f t="shared" si="98"/>
        <v>0.4616956224327774</v>
      </c>
      <c r="M237" s="24">
        <f t="shared" si="118"/>
        <v>9472152</v>
      </c>
      <c r="N237" s="24">
        <f t="shared" si="119"/>
        <v>5892148</v>
      </c>
      <c r="O237" s="22">
        <f t="shared" si="120"/>
        <v>0.62204956170466863</v>
      </c>
      <c r="P237" s="24">
        <f t="shared" si="99"/>
        <v>10489571</v>
      </c>
      <c r="Q237" s="24">
        <f t="shared" si="110"/>
        <v>7092049</v>
      </c>
      <c r="R237" s="22">
        <f t="shared" si="100"/>
        <v>0.676104771110277</v>
      </c>
      <c r="S237" s="24">
        <f t="shared" si="115"/>
        <v>11371395</v>
      </c>
      <c r="T237" s="24">
        <f t="shared" si="116"/>
        <v>7284086</v>
      </c>
      <c r="U237" s="22">
        <f t="shared" si="117"/>
        <v>0.64056221774021571</v>
      </c>
      <c r="V237" s="101">
        <f t="shared" si="104"/>
        <v>11861412</v>
      </c>
      <c r="W237" s="101">
        <f t="shared" si="105"/>
        <v>7444423</v>
      </c>
      <c r="X237" s="22">
        <f t="shared" si="106"/>
        <v>0.62761693127260054</v>
      </c>
      <c r="Y237" s="76">
        <f t="shared" si="107"/>
        <v>12514637</v>
      </c>
      <c r="Z237" s="76">
        <f t="shared" si="108"/>
        <v>7017252</v>
      </c>
      <c r="AA237" s="22">
        <f t="shared" si="109"/>
        <v>0.56072357512247495</v>
      </c>
      <c r="AB237" s="22">
        <f t="shared" si="111"/>
        <v>0.6254114113900473</v>
      </c>
      <c r="AC237" s="32" t="s">
        <v>1477</v>
      </c>
    </row>
    <row r="238" spans="1:29" ht="12.75" customHeight="1" x14ac:dyDescent="0.25">
      <c r="A238" s="25" t="s">
        <v>553</v>
      </c>
      <c r="B238" s="25" t="s">
        <v>554</v>
      </c>
      <c r="C238" s="25" t="s">
        <v>314</v>
      </c>
      <c r="D238" s="31">
        <f t="shared" ref="D238:D301" si="121">VLOOKUP(A238, Master, 10, FALSE)</f>
        <v>7416616</v>
      </c>
      <c r="E238" s="31">
        <f t="shared" ref="E238:E301" si="122">VLOOKUP(A238, Master, 11, FALSE)</f>
        <v>847575</v>
      </c>
      <c r="F238" s="39">
        <f t="shared" ref="F238:F301" si="123">VLOOKUP(A238, Master, 12, FALSE)</f>
        <v>0.1142805559840229</v>
      </c>
      <c r="G238" s="31">
        <f t="shared" ref="G238:G301" si="124">VLOOKUP(A238, Master, 13, FALSE)</f>
        <v>8251493</v>
      </c>
      <c r="H238" s="31">
        <f t="shared" ref="H238:H301" si="125">VLOOKUP(A238, Master, 14, FALSE)</f>
        <v>1890300</v>
      </c>
      <c r="I238" s="39">
        <f t="shared" ref="I238:I301" si="126">VLOOKUP(A238, Master, 15, FALSE)</f>
        <v>0.22908581513672738</v>
      </c>
      <c r="J238" s="24">
        <f t="shared" ref="J238:J301" si="127">VLOOKUP(A238, Master, 16, FALSE)</f>
        <v>9075301</v>
      </c>
      <c r="K238" s="24">
        <f t="shared" ref="K238:K301" si="128">VLOOKUP(A238, Master, 17, FALSE)</f>
        <v>2155801</v>
      </c>
      <c r="L238" s="22">
        <f t="shared" ref="L238:L301" si="129">VLOOKUP(A238, Master, 18, FALSE)</f>
        <v>0.23754595026655315</v>
      </c>
      <c r="M238" s="24">
        <f t="shared" si="118"/>
        <v>8445837</v>
      </c>
      <c r="N238" s="24">
        <f t="shared" si="119"/>
        <v>3741345</v>
      </c>
      <c r="O238" s="22">
        <f t="shared" si="120"/>
        <v>0.4429809621000263</v>
      </c>
      <c r="P238" s="24">
        <f t="shared" si="99"/>
        <v>8788432</v>
      </c>
      <c r="Q238" s="24">
        <f t="shared" si="110"/>
        <v>5019772</v>
      </c>
      <c r="R238" s="22">
        <f t="shared" si="100"/>
        <v>0.57117947774984201</v>
      </c>
      <c r="S238" s="24">
        <f t="shared" si="115"/>
        <v>9260365</v>
      </c>
      <c r="T238" s="24">
        <f t="shared" si="116"/>
        <v>6182675</v>
      </c>
      <c r="U238" s="22">
        <f t="shared" si="117"/>
        <v>0.66764916933619789</v>
      </c>
      <c r="V238" s="101">
        <f t="shared" si="104"/>
        <v>9306527</v>
      </c>
      <c r="W238" s="101">
        <f t="shared" si="105"/>
        <v>6763177</v>
      </c>
      <c r="X238" s="22">
        <f t="shared" si="106"/>
        <v>0.72671330561873404</v>
      </c>
      <c r="Y238" s="76">
        <f t="shared" si="107"/>
        <v>9866427</v>
      </c>
      <c r="Z238" s="76">
        <f t="shared" si="108"/>
        <v>7292765</v>
      </c>
      <c r="AA238" s="22">
        <f t="shared" si="109"/>
        <v>0.73914954217975803</v>
      </c>
      <c r="AB238" s="22">
        <f t="shared" si="111"/>
        <v>0.62953449139691176</v>
      </c>
      <c r="AC238" s="32" t="s">
        <v>1483</v>
      </c>
    </row>
    <row r="239" spans="1:29" ht="12.75" customHeight="1" x14ac:dyDescent="0.25">
      <c r="A239" s="25" t="s">
        <v>555</v>
      </c>
      <c r="B239" s="25" t="s">
        <v>556</v>
      </c>
      <c r="C239" s="25" t="s">
        <v>314</v>
      </c>
      <c r="D239" s="31">
        <f t="shared" si="121"/>
        <v>8449154</v>
      </c>
      <c r="E239" s="31">
        <f t="shared" si="122"/>
        <v>5855673</v>
      </c>
      <c r="F239" s="39">
        <f t="shared" si="123"/>
        <v>0.6930484401160163</v>
      </c>
      <c r="G239" s="31">
        <f t="shared" si="124"/>
        <v>8336751</v>
      </c>
      <c r="H239" s="31">
        <f t="shared" si="125"/>
        <v>5560464</v>
      </c>
      <c r="I239" s="39">
        <f t="shared" si="126"/>
        <v>0.66698213728585631</v>
      </c>
      <c r="J239" s="24">
        <f t="shared" si="127"/>
        <v>8450782</v>
      </c>
      <c r="K239" s="24">
        <f t="shared" si="128"/>
        <v>5228786</v>
      </c>
      <c r="L239" s="22">
        <f t="shared" si="129"/>
        <v>0.61873398225158338</v>
      </c>
      <c r="M239" s="24">
        <f t="shared" si="118"/>
        <v>8323053</v>
      </c>
      <c r="N239" s="24">
        <f t="shared" si="119"/>
        <v>5339844</v>
      </c>
      <c r="O239" s="22">
        <f t="shared" si="120"/>
        <v>0.64157274980707202</v>
      </c>
      <c r="P239" s="24">
        <f t="shared" si="99"/>
        <v>8541673</v>
      </c>
      <c r="Q239" s="24">
        <f t="shared" si="110"/>
        <v>5236245</v>
      </c>
      <c r="R239" s="22">
        <f t="shared" si="100"/>
        <v>0.61302335034366218</v>
      </c>
      <c r="S239" s="24">
        <f t="shared" si="115"/>
        <v>8869979</v>
      </c>
      <c r="T239" s="24">
        <f t="shared" si="116"/>
        <v>6375386</v>
      </c>
      <c r="U239" s="22">
        <f t="shared" si="117"/>
        <v>0.71875998804506758</v>
      </c>
      <c r="V239" s="101">
        <f t="shared" si="104"/>
        <v>8868240</v>
      </c>
      <c r="W239" s="101">
        <f t="shared" si="105"/>
        <v>6806564</v>
      </c>
      <c r="X239" s="22">
        <f t="shared" si="106"/>
        <v>0.76752140221735088</v>
      </c>
      <c r="Y239" s="76">
        <f t="shared" si="107"/>
        <v>9154108</v>
      </c>
      <c r="Z239" s="76">
        <f t="shared" si="108"/>
        <v>5920493</v>
      </c>
      <c r="AA239" s="22">
        <f t="shared" si="109"/>
        <v>0.64675804567741602</v>
      </c>
      <c r="AB239" s="22">
        <f t="shared" si="111"/>
        <v>0.67752710721811371</v>
      </c>
      <c r="AC239" s="32" t="s">
        <v>1483</v>
      </c>
    </row>
    <row r="240" spans="1:29" ht="12.75" customHeight="1" x14ac:dyDescent="0.25">
      <c r="A240" s="25" t="s">
        <v>557</v>
      </c>
      <c r="B240" s="25" t="s">
        <v>558</v>
      </c>
      <c r="C240" s="25" t="s">
        <v>314</v>
      </c>
      <c r="D240" s="31">
        <f t="shared" si="121"/>
        <v>4407614</v>
      </c>
      <c r="E240" s="31">
        <f t="shared" si="122"/>
        <v>2781998</v>
      </c>
      <c r="F240" s="39">
        <f t="shared" si="123"/>
        <v>0.6311800443505261</v>
      </c>
      <c r="G240" s="31">
        <f t="shared" si="124"/>
        <v>4310218</v>
      </c>
      <c r="H240" s="31">
        <f t="shared" si="125"/>
        <v>2661611</v>
      </c>
      <c r="I240" s="39">
        <f t="shared" si="126"/>
        <v>0.61751192167078328</v>
      </c>
      <c r="J240" s="24">
        <f t="shared" si="127"/>
        <v>4324072</v>
      </c>
      <c r="K240" s="24">
        <f t="shared" si="128"/>
        <v>2665253</v>
      </c>
      <c r="L240" s="22">
        <f t="shared" si="129"/>
        <v>0.61637572177336553</v>
      </c>
      <c r="M240" s="24">
        <f t="shared" si="118"/>
        <v>4470046</v>
      </c>
      <c r="N240" s="24">
        <f t="shared" si="119"/>
        <v>2938295</v>
      </c>
      <c r="O240" s="22">
        <f t="shared" si="120"/>
        <v>0.65732992456900896</v>
      </c>
      <c r="P240" s="24">
        <f t="shared" si="99"/>
        <v>4674171</v>
      </c>
      <c r="Q240" s="24">
        <f t="shared" si="110"/>
        <v>3350097</v>
      </c>
      <c r="R240" s="22">
        <f t="shared" si="100"/>
        <v>0.71672538296095711</v>
      </c>
      <c r="S240" s="24">
        <f t="shared" si="115"/>
        <v>4670175</v>
      </c>
      <c r="T240" s="24">
        <f t="shared" si="116"/>
        <v>3714556</v>
      </c>
      <c r="U240" s="22">
        <f t="shared" si="117"/>
        <v>0.79537833164710103</v>
      </c>
      <c r="V240" s="101">
        <f t="shared" si="104"/>
        <v>4903444</v>
      </c>
      <c r="W240" s="101">
        <f t="shared" si="105"/>
        <v>3962316</v>
      </c>
      <c r="X240" s="22">
        <f t="shared" si="106"/>
        <v>0.80806796202832132</v>
      </c>
      <c r="Y240" s="76">
        <f t="shared" si="107"/>
        <v>5265679</v>
      </c>
      <c r="Z240" s="76">
        <f t="shared" si="108"/>
        <v>3917137</v>
      </c>
      <c r="AA240" s="22">
        <f t="shared" si="109"/>
        <v>0.743899694607286</v>
      </c>
      <c r="AB240" s="22">
        <f t="shared" si="111"/>
        <v>0.74428025916253504</v>
      </c>
      <c r="AC240" s="32" t="s">
        <v>1484</v>
      </c>
    </row>
    <row r="241" spans="1:29" ht="12.75" customHeight="1" x14ac:dyDescent="0.25">
      <c r="A241" s="25" t="s">
        <v>559</v>
      </c>
      <c r="B241" s="25" t="s">
        <v>560</v>
      </c>
      <c r="C241" s="25" t="s">
        <v>314</v>
      </c>
      <c r="D241" s="31">
        <f t="shared" si="121"/>
        <v>5373698</v>
      </c>
      <c r="E241" s="31">
        <f t="shared" si="122"/>
        <v>2405682</v>
      </c>
      <c r="F241" s="39">
        <f t="shared" si="123"/>
        <v>0.44767718617607466</v>
      </c>
      <c r="G241" s="31">
        <f t="shared" si="124"/>
        <v>5533743</v>
      </c>
      <c r="H241" s="31">
        <f t="shared" si="125"/>
        <v>2569203</v>
      </c>
      <c r="I241" s="39">
        <f t="shared" si="126"/>
        <v>0.4642794217223315</v>
      </c>
      <c r="J241" s="24">
        <f t="shared" si="127"/>
        <v>5613994</v>
      </c>
      <c r="K241" s="24">
        <f t="shared" si="128"/>
        <v>2858833</v>
      </c>
      <c r="L241" s="22">
        <f t="shared" si="129"/>
        <v>0.50923335507661749</v>
      </c>
      <c r="M241" s="24">
        <f t="shared" si="118"/>
        <v>5913686</v>
      </c>
      <c r="N241" s="24">
        <f t="shared" si="119"/>
        <v>3543188</v>
      </c>
      <c r="O241" s="22">
        <f t="shared" si="120"/>
        <v>0.59915051289500321</v>
      </c>
      <c r="P241" s="24">
        <f t="shared" si="99"/>
        <v>6041656</v>
      </c>
      <c r="Q241" s="24">
        <f t="shared" si="110"/>
        <v>4120095</v>
      </c>
      <c r="R241" s="22">
        <f t="shared" si="100"/>
        <v>0.68194796261157542</v>
      </c>
      <c r="S241" s="24">
        <f t="shared" si="115"/>
        <v>6254961</v>
      </c>
      <c r="T241" s="24">
        <f t="shared" si="116"/>
        <v>4561280</v>
      </c>
      <c r="U241" s="22">
        <f t="shared" si="117"/>
        <v>0.7292259695943748</v>
      </c>
      <c r="V241" s="101">
        <f t="shared" si="104"/>
        <v>6611777</v>
      </c>
      <c r="W241" s="101">
        <f t="shared" si="105"/>
        <v>4839781</v>
      </c>
      <c r="X241" s="22">
        <f t="shared" si="106"/>
        <v>0.73199398588306896</v>
      </c>
      <c r="Y241" s="76">
        <f t="shared" si="107"/>
        <v>7100027</v>
      </c>
      <c r="Z241" s="76">
        <f t="shared" si="108"/>
        <v>4668400</v>
      </c>
      <c r="AA241" s="22">
        <f t="shared" si="109"/>
        <v>0.65751862633761804</v>
      </c>
      <c r="AB241" s="22">
        <f t="shared" si="111"/>
        <v>0.67996741146432815</v>
      </c>
      <c r="AC241" s="32" t="s">
        <v>1484</v>
      </c>
    </row>
    <row r="242" spans="1:29" ht="12.75" customHeight="1" x14ac:dyDescent="0.25">
      <c r="A242" s="25" t="s">
        <v>561</v>
      </c>
      <c r="B242" s="25" t="s">
        <v>562</v>
      </c>
      <c r="C242" s="25" t="s">
        <v>32</v>
      </c>
      <c r="D242" s="31">
        <f t="shared" si="121"/>
        <v>14681038</v>
      </c>
      <c r="E242" s="31">
        <f t="shared" si="122"/>
        <v>256235</v>
      </c>
      <c r="F242" s="39">
        <f t="shared" si="123"/>
        <v>1.7453466164994602E-2</v>
      </c>
      <c r="G242" s="31">
        <f t="shared" si="124"/>
        <v>15569764</v>
      </c>
      <c r="H242" s="31">
        <f t="shared" si="125"/>
        <v>1066624</v>
      </c>
      <c r="I242" s="39">
        <f t="shared" si="126"/>
        <v>6.8506112231373581E-2</v>
      </c>
      <c r="J242" s="24">
        <f t="shared" si="127"/>
        <v>15944404</v>
      </c>
      <c r="K242" s="24">
        <f t="shared" si="128"/>
        <v>1406726</v>
      </c>
      <c r="L242" s="22">
        <f t="shared" si="129"/>
        <v>8.8226941565203693E-2</v>
      </c>
      <c r="M242" s="24">
        <f t="shared" si="118"/>
        <v>15858951</v>
      </c>
      <c r="N242" s="24">
        <f t="shared" si="119"/>
        <v>2026460</v>
      </c>
      <c r="O242" s="22">
        <f t="shared" si="120"/>
        <v>0.12778020437795665</v>
      </c>
      <c r="P242" s="24">
        <f t="shared" si="99"/>
        <v>15960170</v>
      </c>
      <c r="Q242" s="24">
        <f t="shared" si="110"/>
        <v>2440128</v>
      </c>
      <c r="R242" s="22">
        <f t="shared" si="100"/>
        <v>0.15288859705128455</v>
      </c>
      <c r="S242" s="24">
        <f t="shared" si="115"/>
        <v>16653390</v>
      </c>
      <c r="T242" s="24">
        <f t="shared" si="116"/>
        <v>2907182</v>
      </c>
      <c r="U242" s="22">
        <f t="shared" si="117"/>
        <v>0.17456998244801808</v>
      </c>
      <c r="V242" s="101">
        <f t="shared" si="104"/>
        <v>18007376</v>
      </c>
      <c r="W242" s="101">
        <f t="shared" si="105"/>
        <v>3708847</v>
      </c>
      <c r="X242" s="22">
        <f t="shared" si="106"/>
        <v>0.20596265663581412</v>
      </c>
      <c r="Y242" s="76">
        <f t="shared" si="107"/>
        <v>19736711</v>
      </c>
      <c r="Z242" s="76">
        <f t="shared" si="108"/>
        <v>3206381</v>
      </c>
      <c r="AA242" s="22">
        <f t="shared" si="109"/>
        <v>0.16245771648579099</v>
      </c>
      <c r="AB242" s="22">
        <f t="shared" si="111"/>
        <v>0.16473183139977288</v>
      </c>
      <c r="AC242" s="32" t="s">
        <v>1483</v>
      </c>
    </row>
    <row r="243" spans="1:29" ht="12.75" customHeight="1" x14ac:dyDescent="0.25">
      <c r="A243" s="25" t="s">
        <v>563</v>
      </c>
      <c r="B243" s="25" t="s">
        <v>564</v>
      </c>
      <c r="C243" s="25" t="s">
        <v>32</v>
      </c>
      <c r="D243" s="31">
        <f t="shared" si="121"/>
        <v>6165114</v>
      </c>
      <c r="E243" s="31">
        <f t="shared" si="122"/>
        <v>1401405</v>
      </c>
      <c r="F243" s="39">
        <f t="shared" si="123"/>
        <v>0.22731209836509106</v>
      </c>
      <c r="G243" s="31">
        <f t="shared" si="124"/>
        <v>5835028</v>
      </c>
      <c r="H243" s="31">
        <f t="shared" si="125"/>
        <v>2218408</v>
      </c>
      <c r="I243" s="39">
        <f t="shared" si="126"/>
        <v>0.38018806422179979</v>
      </c>
      <c r="J243" s="24">
        <f t="shared" si="127"/>
        <v>6187322</v>
      </c>
      <c r="K243" s="24">
        <f t="shared" si="128"/>
        <v>2791486</v>
      </c>
      <c r="L243" s="22">
        <f t="shared" si="129"/>
        <v>0.45116223141449563</v>
      </c>
      <c r="M243" s="24">
        <f t="shared" si="118"/>
        <v>6062572</v>
      </c>
      <c r="N243" s="24">
        <f t="shared" si="119"/>
        <v>4020134</v>
      </c>
      <c r="O243" s="22">
        <f t="shared" si="120"/>
        <v>0.66310701134765904</v>
      </c>
      <c r="P243" s="24">
        <f t="shared" si="99"/>
        <v>6393998</v>
      </c>
      <c r="Q243" s="24">
        <f t="shared" si="110"/>
        <v>6180233</v>
      </c>
      <c r="R243" s="22">
        <f t="shared" si="100"/>
        <v>0.96656786567652975</v>
      </c>
      <c r="S243" s="24">
        <f t="shared" si="115"/>
        <v>6734711</v>
      </c>
      <c r="T243" s="24">
        <f t="shared" si="116"/>
        <v>7332776</v>
      </c>
      <c r="U243" s="22">
        <f t="shared" si="117"/>
        <v>1.0888033651332625</v>
      </c>
      <c r="V243" s="101">
        <f t="shared" si="104"/>
        <v>7168140</v>
      </c>
      <c r="W243" s="101">
        <f t="shared" si="105"/>
        <v>7887297</v>
      </c>
      <c r="X243" s="22">
        <f t="shared" si="106"/>
        <v>1.1003268630355991</v>
      </c>
      <c r="Y243" s="76">
        <f t="shared" si="107"/>
        <v>7150477</v>
      </c>
      <c r="Z243" s="76">
        <f t="shared" si="108"/>
        <v>8653209</v>
      </c>
      <c r="AA243" s="22">
        <f t="shared" si="109"/>
        <v>1.2101582873422301</v>
      </c>
      <c r="AB243" s="22">
        <f t="shared" si="111"/>
        <v>1.0057926785070561</v>
      </c>
      <c r="AC243" s="32" t="s">
        <v>1483</v>
      </c>
    </row>
    <row r="244" spans="1:29" ht="12.75" customHeight="1" x14ac:dyDescent="0.25">
      <c r="A244" s="25" t="s">
        <v>565</v>
      </c>
      <c r="B244" s="25" t="s">
        <v>566</v>
      </c>
      <c r="C244" s="25" t="s">
        <v>32</v>
      </c>
      <c r="D244" s="31">
        <f t="shared" si="121"/>
        <v>11953901</v>
      </c>
      <c r="E244" s="31">
        <f t="shared" si="122"/>
        <v>577347</v>
      </c>
      <c r="F244" s="39">
        <f t="shared" si="123"/>
        <v>4.8297789985043374E-2</v>
      </c>
      <c r="G244" s="31">
        <f t="shared" si="124"/>
        <v>12637833</v>
      </c>
      <c r="H244" s="31">
        <f t="shared" si="125"/>
        <v>1365709</v>
      </c>
      <c r="I244" s="39">
        <f t="shared" si="126"/>
        <v>0.10806512477257771</v>
      </c>
      <c r="J244" s="24">
        <f t="shared" si="127"/>
        <v>13162465</v>
      </c>
      <c r="K244" s="24">
        <f t="shared" si="128"/>
        <v>1712376</v>
      </c>
      <c r="L244" s="22">
        <f t="shared" si="129"/>
        <v>0.13009538866770015</v>
      </c>
      <c r="M244" s="24">
        <f t="shared" si="118"/>
        <v>13703679</v>
      </c>
      <c r="N244" s="24">
        <f t="shared" si="119"/>
        <v>2092249</v>
      </c>
      <c r="O244" s="22">
        <f t="shared" si="120"/>
        <v>0.15267790496260164</v>
      </c>
      <c r="P244" s="24">
        <f t="shared" si="99"/>
        <v>15158288</v>
      </c>
      <c r="Q244" s="24">
        <f t="shared" si="110"/>
        <v>2318107</v>
      </c>
      <c r="R244" s="22">
        <f t="shared" si="100"/>
        <v>0.15292670254055074</v>
      </c>
      <c r="S244" s="24">
        <f t="shared" si="115"/>
        <v>16427733</v>
      </c>
      <c r="T244" s="24">
        <f t="shared" si="116"/>
        <v>1568698</v>
      </c>
      <c r="U244" s="22">
        <f t="shared" si="117"/>
        <v>9.5490838571578932E-2</v>
      </c>
      <c r="V244" s="101">
        <f t="shared" si="104"/>
        <v>17533781</v>
      </c>
      <c r="W244" s="101">
        <f t="shared" si="105"/>
        <v>2354384</v>
      </c>
      <c r="X244" s="22">
        <f t="shared" si="106"/>
        <v>0.13427702786980172</v>
      </c>
      <c r="Y244" s="76">
        <f t="shared" si="107"/>
        <v>18006813</v>
      </c>
      <c r="Z244" s="76">
        <f t="shared" si="108"/>
        <v>2752397</v>
      </c>
      <c r="AA244" s="22">
        <f t="shared" si="109"/>
        <v>0.15285308955005</v>
      </c>
      <c r="AB244" s="22">
        <f t="shared" si="111"/>
        <v>0.13764511269891661</v>
      </c>
      <c r="AC244" s="32" t="s">
        <v>1477</v>
      </c>
    </row>
    <row r="245" spans="1:29" ht="12.75" customHeight="1" x14ac:dyDescent="0.25">
      <c r="A245" s="25" t="s">
        <v>567</v>
      </c>
      <c r="B245" s="25" t="s">
        <v>568</v>
      </c>
      <c r="C245" s="25" t="s">
        <v>457</v>
      </c>
      <c r="D245" s="31">
        <f t="shared" si="121"/>
        <v>11594054</v>
      </c>
      <c r="E245" s="31">
        <f t="shared" si="122"/>
        <v>2170840</v>
      </c>
      <c r="F245" s="39">
        <f t="shared" si="123"/>
        <v>0.18723735459572641</v>
      </c>
      <c r="G245" s="31">
        <f t="shared" si="124"/>
        <v>11815836</v>
      </c>
      <c r="H245" s="31">
        <f t="shared" si="125"/>
        <v>2773544</v>
      </c>
      <c r="I245" s="39">
        <f t="shared" si="126"/>
        <v>0.23473108462236611</v>
      </c>
      <c r="J245" s="24">
        <f t="shared" si="127"/>
        <v>12681806</v>
      </c>
      <c r="K245" s="24">
        <f t="shared" si="128"/>
        <v>2611121</v>
      </c>
      <c r="L245" s="22">
        <f t="shared" si="129"/>
        <v>0.20589504365545411</v>
      </c>
      <c r="M245" s="24">
        <f t="shared" si="118"/>
        <v>12638856</v>
      </c>
      <c r="N245" s="24">
        <f t="shared" si="119"/>
        <v>2866519</v>
      </c>
      <c r="O245" s="22">
        <f t="shared" si="120"/>
        <v>0.22680209348061248</v>
      </c>
      <c r="P245" s="24">
        <f t="shared" si="99"/>
        <v>13367194</v>
      </c>
      <c r="Q245" s="24">
        <f t="shared" si="110"/>
        <v>2875248</v>
      </c>
      <c r="R245" s="22">
        <f t="shared" si="100"/>
        <v>0.21509734952601123</v>
      </c>
      <c r="S245" s="24">
        <f t="shared" si="115"/>
        <v>13672428</v>
      </c>
      <c r="T245" s="24">
        <f t="shared" si="116"/>
        <v>2555360</v>
      </c>
      <c r="U245" s="22">
        <f t="shared" si="117"/>
        <v>0.1868987717470518</v>
      </c>
      <c r="V245" s="101">
        <f t="shared" si="104"/>
        <v>13209936</v>
      </c>
      <c r="W245" s="101">
        <f t="shared" si="105"/>
        <v>3236520</v>
      </c>
      <c r="X245" s="22">
        <f t="shared" si="106"/>
        <v>0.24500648602688158</v>
      </c>
      <c r="Y245" s="76">
        <f t="shared" si="107"/>
        <v>13175733</v>
      </c>
      <c r="Z245" s="76">
        <f t="shared" si="108"/>
        <v>3689587</v>
      </c>
      <c r="AA245" s="22">
        <f t="shared" si="109"/>
        <v>0.28002897447906699</v>
      </c>
      <c r="AB245" s="22">
        <f t="shared" si="111"/>
        <v>0.23076673505192483</v>
      </c>
      <c r="AC245" s="32" t="s">
        <v>1484</v>
      </c>
    </row>
    <row r="246" spans="1:29" ht="12.75" customHeight="1" x14ac:dyDescent="0.25">
      <c r="A246" s="25" t="s">
        <v>569</v>
      </c>
      <c r="B246" s="25" t="s">
        <v>570</v>
      </c>
      <c r="C246" s="25" t="s">
        <v>457</v>
      </c>
      <c r="D246" s="31">
        <f t="shared" si="121"/>
        <v>7638526</v>
      </c>
      <c r="E246" s="31">
        <f t="shared" si="122"/>
        <v>1270134</v>
      </c>
      <c r="F246" s="39">
        <f t="shared" si="123"/>
        <v>0.16627998647906678</v>
      </c>
      <c r="G246" s="31">
        <f t="shared" si="124"/>
        <v>7724501</v>
      </c>
      <c r="H246" s="31">
        <f t="shared" si="125"/>
        <v>1323356</v>
      </c>
      <c r="I246" s="39">
        <f t="shared" si="126"/>
        <v>0.17131928651442987</v>
      </c>
      <c r="J246" s="24">
        <f t="shared" si="127"/>
        <v>7844722</v>
      </c>
      <c r="K246" s="24">
        <f t="shared" si="128"/>
        <v>1259747</v>
      </c>
      <c r="L246" s="22">
        <f t="shared" si="129"/>
        <v>0.16058529543813024</v>
      </c>
      <c r="M246" s="24">
        <f t="shared" si="118"/>
        <v>7513766</v>
      </c>
      <c r="N246" s="24">
        <f t="shared" si="119"/>
        <v>1740400</v>
      </c>
      <c r="O246" s="22">
        <f t="shared" si="120"/>
        <v>0.23162818751608713</v>
      </c>
      <c r="P246" s="24">
        <f t="shared" si="99"/>
        <v>7954642</v>
      </c>
      <c r="Q246" s="24">
        <f t="shared" si="110"/>
        <v>2181622</v>
      </c>
      <c r="R246" s="22">
        <f t="shared" si="100"/>
        <v>0.27425772272341103</v>
      </c>
      <c r="S246" s="24">
        <f t="shared" ref="S246:S277" si="130">VLOOKUP(A246, Master, 25, FALSE)</f>
        <v>7974820</v>
      </c>
      <c r="T246" s="24">
        <f t="shared" ref="T246:T277" si="131">VLOOKUP(A246, Master, 26, FALSE)</f>
        <v>2541956</v>
      </c>
      <c r="U246" s="22">
        <f t="shared" ref="U246:U277" si="132">VLOOKUP(A246, Master, 27, FALSE)</f>
        <v>0.3187477585700994</v>
      </c>
      <c r="V246" s="101">
        <f t="shared" si="104"/>
        <v>8662367</v>
      </c>
      <c r="W246" s="101">
        <f t="shared" si="105"/>
        <v>2445989</v>
      </c>
      <c r="X246" s="22">
        <f t="shared" si="106"/>
        <v>0.28236958789670308</v>
      </c>
      <c r="Y246" s="76">
        <f t="shared" si="107"/>
        <v>8620448</v>
      </c>
      <c r="Z246" s="76">
        <f t="shared" si="108"/>
        <v>2476926</v>
      </c>
      <c r="AA246" s="22">
        <f t="shared" si="109"/>
        <v>0.28733147047578</v>
      </c>
      <c r="AB246" s="22">
        <f t="shared" si="111"/>
        <v>0.2788669454364161</v>
      </c>
      <c r="AC246" s="32" t="s">
        <v>1484</v>
      </c>
    </row>
    <row r="247" spans="1:29" ht="12.75" customHeight="1" x14ac:dyDescent="0.25">
      <c r="A247" s="25" t="s">
        <v>571</v>
      </c>
      <c r="B247" s="25" t="s">
        <v>572</v>
      </c>
      <c r="C247" s="25" t="s">
        <v>457</v>
      </c>
      <c r="D247" s="31">
        <f t="shared" si="121"/>
        <v>25817044</v>
      </c>
      <c r="E247" s="31">
        <f t="shared" si="122"/>
        <v>2349015</v>
      </c>
      <c r="F247" s="39">
        <f t="shared" si="123"/>
        <v>9.0986985186995079E-2</v>
      </c>
      <c r="G247" s="31">
        <f t="shared" si="124"/>
        <v>26794473</v>
      </c>
      <c r="H247" s="31">
        <f t="shared" si="125"/>
        <v>3365753</v>
      </c>
      <c r="I247" s="39">
        <f t="shared" si="126"/>
        <v>0.12561370399037144</v>
      </c>
      <c r="J247" s="24">
        <f t="shared" si="127"/>
        <v>26797410</v>
      </c>
      <c r="K247" s="24">
        <f t="shared" si="128"/>
        <v>6522570</v>
      </c>
      <c r="L247" s="22">
        <f t="shared" si="129"/>
        <v>0.24340300051385563</v>
      </c>
      <c r="M247" s="24">
        <f t="shared" si="118"/>
        <v>28146820</v>
      </c>
      <c r="N247" s="24">
        <f t="shared" si="119"/>
        <v>10605005</v>
      </c>
      <c r="O247" s="22">
        <f t="shared" si="120"/>
        <v>0.37677453438789887</v>
      </c>
      <c r="P247" s="24">
        <f t="shared" si="99"/>
        <v>29813377</v>
      </c>
      <c r="Q247" s="24">
        <f t="shared" si="110"/>
        <v>14331401</v>
      </c>
      <c r="R247" s="22">
        <f t="shared" si="100"/>
        <v>0.4807037122966647</v>
      </c>
      <c r="S247" s="24">
        <f t="shared" si="130"/>
        <v>30658805</v>
      </c>
      <c r="T247" s="24">
        <f t="shared" si="131"/>
        <v>17324308</v>
      </c>
      <c r="U247" s="22">
        <f t="shared" si="132"/>
        <v>0.56506794703837937</v>
      </c>
      <c r="V247" s="101">
        <f t="shared" si="104"/>
        <v>32285339</v>
      </c>
      <c r="W247" s="101">
        <f t="shared" si="105"/>
        <v>19486493</v>
      </c>
      <c r="X247" s="22">
        <f t="shared" si="106"/>
        <v>0.60357095832259966</v>
      </c>
      <c r="Y247" s="76">
        <f t="shared" si="107"/>
        <v>33284175</v>
      </c>
      <c r="Z247" s="76">
        <f t="shared" si="108"/>
        <v>20943100</v>
      </c>
      <c r="AA247" s="22">
        <f t="shared" si="109"/>
        <v>0.629220943586554</v>
      </c>
      <c r="AB247" s="22">
        <f t="shared" si="111"/>
        <v>0.53106761912641931</v>
      </c>
      <c r="AC247" s="32" t="s">
        <v>1477</v>
      </c>
    </row>
    <row r="248" spans="1:29" ht="12.75" customHeight="1" x14ac:dyDescent="0.25">
      <c r="A248" s="25" t="s">
        <v>573</v>
      </c>
      <c r="B248" s="25" t="s">
        <v>574</v>
      </c>
      <c r="C248" s="25" t="s">
        <v>457</v>
      </c>
      <c r="D248" s="31">
        <f t="shared" si="121"/>
        <v>9590773</v>
      </c>
      <c r="E248" s="31">
        <f t="shared" si="122"/>
        <v>1872033</v>
      </c>
      <c r="F248" s="39">
        <f t="shared" si="123"/>
        <v>0.19519104455918204</v>
      </c>
      <c r="G248" s="31">
        <f t="shared" si="124"/>
        <v>9305568</v>
      </c>
      <c r="H248" s="31">
        <f t="shared" si="125"/>
        <v>2794282</v>
      </c>
      <c r="I248" s="39">
        <f t="shared" si="126"/>
        <v>0.30028064917692288</v>
      </c>
      <c r="J248" s="24">
        <f t="shared" si="127"/>
        <v>9376989</v>
      </c>
      <c r="K248" s="24">
        <f t="shared" si="128"/>
        <v>3709736</v>
      </c>
      <c r="L248" s="22">
        <f t="shared" si="129"/>
        <v>0.39562123833140894</v>
      </c>
      <c r="M248" s="24">
        <f t="shared" si="118"/>
        <v>9697791</v>
      </c>
      <c r="N248" s="24">
        <f t="shared" si="119"/>
        <v>4692492</v>
      </c>
      <c r="O248" s="22">
        <f t="shared" si="120"/>
        <v>0.48387225503209957</v>
      </c>
      <c r="P248" s="24">
        <f t="shared" si="99"/>
        <v>10090663</v>
      </c>
      <c r="Q248" s="24">
        <f t="shared" si="110"/>
        <v>5469123</v>
      </c>
      <c r="R248" s="22">
        <f t="shared" si="100"/>
        <v>0.54199838008662071</v>
      </c>
      <c r="S248" s="24">
        <f t="shared" si="130"/>
        <v>10677261</v>
      </c>
      <c r="T248" s="24">
        <f t="shared" si="131"/>
        <v>5217438</v>
      </c>
      <c r="U248" s="22">
        <f t="shared" si="132"/>
        <v>0.48864947667758613</v>
      </c>
      <c r="V248" s="101">
        <f t="shared" si="104"/>
        <v>11244445</v>
      </c>
      <c r="W248" s="101">
        <f t="shared" si="105"/>
        <v>4798101</v>
      </c>
      <c r="X248" s="22">
        <f t="shared" si="106"/>
        <v>0.42670856587408273</v>
      </c>
      <c r="Y248" s="76">
        <f t="shared" si="107"/>
        <v>11067979</v>
      </c>
      <c r="Z248" s="76">
        <f t="shared" si="108"/>
        <v>4470719</v>
      </c>
      <c r="AA248" s="22">
        <f t="shared" si="109"/>
        <v>0.40393273243471101</v>
      </c>
      <c r="AB248" s="22">
        <f t="shared" si="111"/>
        <v>0.46903228202102004</v>
      </c>
      <c r="AC248" s="32" t="s">
        <v>1477</v>
      </c>
    </row>
    <row r="249" spans="1:29" ht="12.75" customHeight="1" x14ac:dyDescent="0.25">
      <c r="A249" s="25" t="s">
        <v>575</v>
      </c>
      <c r="B249" s="25" t="s">
        <v>576</v>
      </c>
      <c r="C249" s="25" t="s">
        <v>168</v>
      </c>
      <c r="D249" s="31">
        <f t="shared" si="121"/>
        <v>33016400</v>
      </c>
      <c r="E249" s="31">
        <f t="shared" si="122"/>
        <v>6384543</v>
      </c>
      <c r="F249" s="39">
        <f t="shared" si="123"/>
        <v>0.19337489853527337</v>
      </c>
      <c r="G249" s="31">
        <f t="shared" si="124"/>
        <v>30287241</v>
      </c>
      <c r="H249" s="31">
        <f t="shared" si="125"/>
        <v>7451066</v>
      </c>
      <c r="I249" s="39">
        <f t="shared" si="126"/>
        <v>0.24601336252450332</v>
      </c>
      <c r="J249" s="24">
        <f t="shared" si="127"/>
        <v>29953013</v>
      </c>
      <c r="K249" s="24">
        <f t="shared" si="128"/>
        <v>11782938</v>
      </c>
      <c r="L249" s="22">
        <f t="shared" si="129"/>
        <v>0.39338072600576107</v>
      </c>
      <c r="M249" s="24">
        <f t="shared" si="118"/>
        <v>31974180</v>
      </c>
      <c r="N249" s="24">
        <f t="shared" si="119"/>
        <v>13168473</v>
      </c>
      <c r="O249" s="22">
        <f t="shared" si="120"/>
        <v>0.41184709037104311</v>
      </c>
      <c r="P249" s="24">
        <f t="shared" si="99"/>
        <v>34092445</v>
      </c>
      <c r="Q249" s="24">
        <f t="shared" si="110"/>
        <v>13571532</v>
      </c>
      <c r="R249" s="22">
        <f t="shared" si="100"/>
        <v>0.39808033715387675</v>
      </c>
      <c r="S249" s="24">
        <f t="shared" si="130"/>
        <v>35319625</v>
      </c>
      <c r="T249" s="24">
        <f t="shared" si="131"/>
        <v>13181905</v>
      </c>
      <c r="U249" s="22">
        <f t="shared" si="132"/>
        <v>0.37321758087748669</v>
      </c>
      <c r="V249" s="101">
        <f t="shared" si="104"/>
        <v>36418009</v>
      </c>
      <c r="W249" s="101">
        <f t="shared" si="105"/>
        <v>13948168</v>
      </c>
      <c r="X249" s="22">
        <f t="shared" si="106"/>
        <v>0.38300193731074095</v>
      </c>
      <c r="Y249" s="76">
        <f t="shared" si="107"/>
        <v>38454844</v>
      </c>
      <c r="Z249" s="76">
        <f t="shared" si="108"/>
        <v>9967990</v>
      </c>
      <c r="AA249" s="22">
        <f t="shared" si="109"/>
        <v>0.259212857553134</v>
      </c>
      <c r="AB249" s="22">
        <f t="shared" si="111"/>
        <v>0.36507196065325631</v>
      </c>
      <c r="AC249" s="32" t="s">
        <v>1483</v>
      </c>
    </row>
    <row r="250" spans="1:29" ht="12.75" customHeight="1" x14ac:dyDescent="0.25">
      <c r="A250" s="25" t="s">
        <v>577</v>
      </c>
      <c r="B250" s="25" t="s">
        <v>578</v>
      </c>
      <c r="C250" s="25" t="s">
        <v>168</v>
      </c>
      <c r="D250" s="31">
        <f t="shared" si="121"/>
        <v>71875066</v>
      </c>
      <c r="E250" s="31">
        <f t="shared" si="122"/>
        <v>23479127</v>
      </c>
      <c r="F250" s="39">
        <f t="shared" si="123"/>
        <v>0.32666581481817353</v>
      </c>
      <c r="G250" s="31">
        <f t="shared" si="124"/>
        <v>76091386</v>
      </c>
      <c r="H250" s="31">
        <f t="shared" si="125"/>
        <v>30424884</v>
      </c>
      <c r="I250" s="39">
        <f t="shared" si="126"/>
        <v>0.39984662652878999</v>
      </c>
      <c r="J250" s="24">
        <f t="shared" si="127"/>
        <v>79430494</v>
      </c>
      <c r="K250" s="24">
        <f t="shared" si="128"/>
        <v>37754687</v>
      </c>
      <c r="L250" s="22">
        <f t="shared" si="129"/>
        <v>0.47531728809341156</v>
      </c>
      <c r="M250" s="24">
        <f t="shared" si="118"/>
        <v>88037775</v>
      </c>
      <c r="N250" s="24">
        <f t="shared" si="119"/>
        <v>37225476</v>
      </c>
      <c r="O250" s="22">
        <f t="shared" si="120"/>
        <v>0.42283526588444564</v>
      </c>
      <c r="P250" s="24">
        <f t="shared" si="99"/>
        <v>87369162</v>
      </c>
      <c r="Q250" s="24">
        <f t="shared" si="110"/>
        <v>49263568</v>
      </c>
      <c r="R250" s="22">
        <f t="shared" si="100"/>
        <v>0.56385533376181407</v>
      </c>
      <c r="S250" s="24">
        <f t="shared" si="130"/>
        <v>90633384</v>
      </c>
      <c r="T250" s="24">
        <f t="shared" si="131"/>
        <v>57555311</v>
      </c>
      <c r="U250" s="22">
        <f t="shared" si="132"/>
        <v>0.63503433789915642</v>
      </c>
      <c r="V250" s="101">
        <f t="shared" si="104"/>
        <v>96789495</v>
      </c>
      <c r="W250" s="101">
        <f t="shared" si="105"/>
        <v>59398662</v>
      </c>
      <c r="X250" s="22">
        <f t="shared" si="106"/>
        <v>0.61368914054154322</v>
      </c>
      <c r="Y250" s="76">
        <f t="shared" si="107"/>
        <v>97256634</v>
      </c>
      <c r="Z250" s="76">
        <f t="shared" si="108"/>
        <v>60517705</v>
      </c>
      <c r="AA250" s="22">
        <f t="shared" si="109"/>
        <v>0.62224757850451595</v>
      </c>
      <c r="AB250" s="22">
        <f t="shared" si="111"/>
        <v>0.57153233131829517</v>
      </c>
      <c r="AC250" s="32" t="s">
        <v>1481</v>
      </c>
    </row>
    <row r="251" spans="1:29" ht="12.75" customHeight="1" x14ac:dyDescent="0.25">
      <c r="A251" s="25" t="s">
        <v>579</v>
      </c>
      <c r="B251" s="25" t="s">
        <v>580</v>
      </c>
      <c r="C251" s="25" t="s">
        <v>168</v>
      </c>
      <c r="D251" s="31">
        <f t="shared" si="121"/>
        <v>144807099</v>
      </c>
      <c r="E251" s="31">
        <f t="shared" si="122"/>
        <v>24681354</v>
      </c>
      <c r="F251" s="39">
        <f t="shared" si="123"/>
        <v>0.17044298359985791</v>
      </c>
      <c r="G251" s="31">
        <f t="shared" si="124"/>
        <v>145845222</v>
      </c>
      <c r="H251" s="31">
        <f t="shared" si="125"/>
        <v>34828994</v>
      </c>
      <c r="I251" s="39">
        <f t="shared" si="126"/>
        <v>0.23880791926114658</v>
      </c>
      <c r="J251" s="24">
        <f t="shared" si="127"/>
        <v>150509804</v>
      </c>
      <c r="K251" s="24">
        <f t="shared" si="128"/>
        <v>51274402</v>
      </c>
      <c r="L251" s="22">
        <f t="shared" si="129"/>
        <v>0.34067150868125506</v>
      </c>
      <c r="M251" s="24">
        <f t="shared" si="118"/>
        <v>151863146</v>
      </c>
      <c r="N251" s="24">
        <f t="shared" si="119"/>
        <v>68877687</v>
      </c>
      <c r="O251" s="22">
        <f t="shared" si="120"/>
        <v>0.4535510346927753</v>
      </c>
      <c r="P251" s="24">
        <f t="shared" si="99"/>
        <v>157859161</v>
      </c>
      <c r="Q251" s="24">
        <f t="shared" si="110"/>
        <v>84991478</v>
      </c>
      <c r="R251" s="22">
        <f t="shared" si="100"/>
        <v>0.53840066969569156</v>
      </c>
      <c r="S251" s="24">
        <f t="shared" si="130"/>
        <v>165186549</v>
      </c>
      <c r="T251" s="24">
        <f t="shared" si="131"/>
        <v>99419381</v>
      </c>
      <c r="U251" s="22">
        <f t="shared" si="132"/>
        <v>0.60186123871381314</v>
      </c>
      <c r="V251" s="101">
        <f t="shared" si="104"/>
        <v>171526639</v>
      </c>
      <c r="W251" s="101">
        <f t="shared" si="105"/>
        <v>108226975</v>
      </c>
      <c r="X251" s="22">
        <f t="shared" si="106"/>
        <v>0.63096307157280684</v>
      </c>
      <c r="Y251" s="76">
        <f t="shared" si="107"/>
        <v>184016639</v>
      </c>
      <c r="Z251" s="76">
        <f t="shared" si="108"/>
        <v>109098757</v>
      </c>
      <c r="AA251" s="22">
        <f t="shared" si="109"/>
        <v>0.59287441392731899</v>
      </c>
      <c r="AB251" s="22">
        <f t="shared" si="111"/>
        <v>0.56353008572048113</v>
      </c>
      <c r="AC251" s="32" t="s">
        <v>1482</v>
      </c>
    </row>
    <row r="252" spans="1:29" ht="12.75" customHeight="1" x14ac:dyDescent="0.25">
      <c r="A252" s="25" t="s">
        <v>581</v>
      </c>
      <c r="B252" s="25" t="s">
        <v>582</v>
      </c>
      <c r="C252" s="25" t="s">
        <v>168</v>
      </c>
      <c r="D252" s="31">
        <f t="shared" si="121"/>
        <v>12450058</v>
      </c>
      <c r="E252" s="31">
        <f t="shared" si="122"/>
        <v>1953177</v>
      </c>
      <c r="F252" s="39">
        <f t="shared" si="123"/>
        <v>0.15688095589594844</v>
      </c>
      <c r="G252" s="31">
        <f t="shared" si="124"/>
        <v>12980497</v>
      </c>
      <c r="H252" s="31">
        <f t="shared" si="125"/>
        <v>1867697</v>
      </c>
      <c r="I252" s="39">
        <f t="shared" si="126"/>
        <v>0.14388486049494098</v>
      </c>
      <c r="J252" s="24">
        <f t="shared" si="127"/>
        <v>13061968</v>
      </c>
      <c r="K252" s="24">
        <f t="shared" si="128"/>
        <v>2056599</v>
      </c>
      <c r="L252" s="22">
        <f t="shared" si="129"/>
        <v>0.15744939813051143</v>
      </c>
      <c r="M252" s="24">
        <f t="shared" si="118"/>
        <v>13407238</v>
      </c>
      <c r="N252" s="24">
        <f t="shared" si="119"/>
        <v>3127910</v>
      </c>
      <c r="O252" s="22">
        <f t="shared" si="120"/>
        <v>0.23330010252670982</v>
      </c>
      <c r="P252" s="24">
        <f t="shared" si="99"/>
        <v>13985061</v>
      </c>
      <c r="Q252" s="24">
        <f t="shared" si="110"/>
        <v>4269310</v>
      </c>
      <c r="R252" s="22">
        <f t="shared" si="100"/>
        <v>0.30527646608048403</v>
      </c>
      <c r="S252" s="24">
        <f t="shared" si="130"/>
        <v>14678321</v>
      </c>
      <c r="T252" s="24">
        <f t="shared" si="131"/>
        <v>5387506</v>
      </c>
      <c r="U252" s="22">
        <f t="shared" si="132"/>
        <v>0.36703830090648654</v>
      </c>
      <c r="V252" s="101">
        <f t="shared" si="104"/>
        <v>15572110</v>
      </c>
      <c r="W252" s="101">
        <f t="shared" si="105"/>
        <v>6238335</v>
      </c>
      <c r="X252" s="22">
        <f t="shared" si="106"/>
        <v>0.40060948708941818</v>
      </c>
      <c r="Y252" s="76">
        <f t="shared" si="107"/>
        <v>16179368</v>
      </c>
      <c r="Z252" s="76">
        <f t="shared" si="108"/>
        <v>6624553</v>
      </c>
      <c r="AA252" s="22">
        <f t="shared" si="109"/>
        <v>0.40944448509978898</v>
      </c>
      <c r="AB252" s="22">
        <f t="shared" si="111"/>
        <v>0.34313376834057746</v>
      </c>
      <c r="AC252" s="32" t="s">
        <v>1477</v>
      </c>
    </row>
    <row r="253" spans="1:29" ht="12.75" customHeight="1" x14ac:dyDescent="0.25">
      <c r="A253" s="25" t="s">
        <v>583</v>
      </c>
      <c r="B253" s="25" t="s">
        <v>584</v>
      </c>
      <c r="C253" s="25" t="s">
        <v>168</v>
      </c>
      <c r="D253" s="31">
        <f t="shared" si="121"/>
        <v>6060464</v>
      </c>
      <c r="E253" s="31">
        <f t="shared" si="122"/>
        <v>3581974</v>
      </c>
      <c r="F253" s="39">
        <f t="shared" si="123"/>
        <v>0.59103956396737944</v>
      </c>
      <c r="G253" s="31">
        <f t="shared" si="124"/>
        <v>6337006</v>
      </c>
      <c r="H253" s="31">
        <f t="shared" si="125"/>
        <v>3768355</v>
      </c>
      <c r="I253" s="39">
        <f t="shared" si="126"/>
        <v>0.59465858167090269</v>
      </c>
      <c r="J253" s="24">
        <f t="shared" si="127"/>
        <v>7238528</v>
      </c>
      <c r="K253" s="24">
        <f t="shared" si="128"/>
        <v>3578731</v>
      </c>
      <c r="L253" s="22">
        <f t="shared" si="129"/>
        <v>0.49440038085091331</v>
      </c>
      <c r="M253" s="24">
        <f t="shared" si="118"/>
        <v>7775633</v>
      </c>
      <c r="N253" s="24">
        <f t="shared" si="119"/>
        <v>3932381</v>
      </c>
      <c r="O253" s="22">
        <f t="shared" si="120"/>
        <v>0.50573130187600157</v>
      </c>
      <c r="P253" s="24">
        <f t="shared" si="99"/>
        <v>8234878</v>
      </c>
      <c r="Q253" s="24">
        <f t="shared" si="110"/>
        <v>3810448</v>
      </c>
      <c r="R253" s="22">
        <f t="shared" si="100"/>
        <v>0.46272063775565347</v>
      </c>
      <c r="S253" s="24">
        <f t="shared" si="130"/>
        <v>8158236</v>
      </c>
      <c r="T253" s="24">
        <f t="shared" si="131"/>
        <v>4023766</v>
      </c>
      <c r="U253" s="22">
        <f t="shared" si="132"/>
        <v>0.49321519995253876</v>
      </c>
      <c r="V253" s="101">
        <f t="shared" si="104"/>
        <v>8342375</v>
      </c>
      <c r="W253" s="101">
        <f t="shared" si="105"/>
        <v>4388459</v>
      </c>
      <c r="X253" s="22">
        <f t="shared" si="106"/>
        <v>0.52604432191072681</v>
      </c>
      <c r="Y253" s="76">
        <f t="shared" si="107"/>
        <v>9262599</v>
      </c>
      <c r="Z253" s="76">
        <f t="shared" si="108"/>
        <v>4140205</v>
      </c>
      <c r="AA253" s="22">
        <f t="shared" si="109"/>
        <v>0.44698091755888397</v>
      </c>
      <c r="AB253" s="22">
        <f t="shared" si="111"/>
        <v>0.48693847581076088</v>
      </c>
      <c r="AC253" s="32" t="s">
        <v>1477</v>
      </c>
    </row>
    <row r="254" spans="1:29" ht="12.75" customHeight="1" x14ac:dyDescent="0.25">
      <c r="A254" s="25" t="s">
        <v>585</v>
      </c>
      <c r="B254" s="25" t="s">
        <v>586</v>
      </c>
      <c r="C254" s="25" t="s">
        <v>168</v>
      </c>
      <c r="D254" s="31">
        <f t="shared" si="121"/>
        <v>21932464</v>
      </c>
      <c r="E254" s="31">
        <f t="shared" si="122"/>
        <v>6905068</v>
      </c>
      <c r="F254" s="39">
        <f t="shared" si="123"/>
        <v>0.31483320797882081</v>
      </c>
      <c r="G254" s="31">
        <f t="shared" si="124"/>
        <v>22277542</v>
      </c>
      <c r="H254" s="31">
        <f t="shared" si="125"/>
        <v>7800238</v>
      </c>
      <c r="I254" s="39">
        <f t="shared" si="126"/>
        <v>0.35013907728240395</v>
      </c>
      <c r="J254" s="24">
        <f t="shared" si="127"/>
        <v>22475919</v>
      </c>
      <c r="K254" s="24">
        <f t="shared" si="128"/>
        <v>8572840</v>
      </c>
      <c r="L254" s="22">
        <f t="shared" si="129"/>
        <v>0.38142333579329951</v>
      </c>
      <c r="M254" s="24">
        <f t="shared" si="118"/>
        <v>22173800</v>
      </c>
      <c r="N254" s="24">
        <f t="shared" si="119"/>
        <v>9603237</v>
      </c>
      <c r="O254" s="22">
        <f t="shared" si="120"/>
        <v>0.4330893667301049</v>
      </c>
      <c r="P254" s="24">
        <f t="shared" si="99"/>
        <v>22975183</v>
      </c>
      <c r="Q254" s="24">
        <f t="shared" si="110"/>
        <v>10312180</v>
      </c>
      <c r="R254" s="22">
        <f t="shared" si="100"/>
        <v>0.44883995048048148</v>
      </c>
      <c r="S254" s="24">
        <f t="shared" si="130"/>
        <v>24299680</v>
      </c>
      <c r="T254" s="24">
        <f t="shared" si="131"/>
        <v>10764513</v>
      </c>
      <c r="U254" s="22">
        <f t="shared" si="132"/>
        <v>0.44298990768602714</v>
      </c>
      <c r="V254" s="101">
        <f t="shared" si="104"/>
        <v>28078256</v>
      </c>
      <c r="W254" s="101">
        <f t="shared" si="105"/>
        <v>7440274</v>
      </c>
      <c r="X254" s="22">
        <f t="shared" si="106"/>
        <v>0.26498348045548126</v>
      </c>
      <c r="Y254" s="76">
        <f t="shared" si="107"/>
        <v>29252335</v>
      </c>
      <c r="Z254" s="76">
        <f t="shared" si="108"/>
        <v>4581313</v>
      </c>
      <c r="AA254" s="22">
        <f t="shared" si="109"/>
        <v>0.156613583154986</v>
      </c>
      <c r="AB254" s="22">
        <f t="shared" si="111"/>
        <v>0.34930325770141618</v>
      </c>
      <c r="AC254" s="32" t="s">
        <v>1483</v>
      </c>
    </row>
    <row r="255" spans="1:29" ht="12.75" customHeight="1" x14ac:dyDescent="0.25">
      <c r="A255" s="25" t="s">
        <v>587</v>
      </c>
      <c r="B255" s="25" t="s">
        <v>588</v>
      </c>
      <c r="C255" s="25" t="s">
        <v>168</v>
      </c>
      <c r="D255" s="31">
        <f t="shared" si="121"/>
        <v>30385656</v>
      </c>
      <c r="E255" s="31">
        <f t="shared" si="122"/>
        <v>21222516</v>
      </c>
      <c r="F255" s="39">
        <f t="shared" si="123"/>
        <v>0.69843863170174769</v>
      </c>
      <c r="G255" s="31">
        <f t="shared" si="124"/>
        <v>31335100</v>
      </c>
      <c r="H255" s="31">
        <f t="shared" si="125"/>
        <v>22591673</v>
      </c>
      <c r="I255" s="39">
        <f t="shared" si="126"/>
        <v>0.72097018997865014</v>
      </c>
      <c r="J255" s="24">
        <f t="shared" si="127"/>
        <v>32148188</v>
      </c>
      <c r="K255" s="24">
        <f t="shared" si="128"/>
        <v>23362499</v>
      </c>
      <c r="L255" s="22">
        <f t="shared" si="129"/>
        <v>0.72671277771549669</v>
      </c>
      <c r="M255" s="24">
        <f t="shared" si="118"/>
        <v>32217284</v>
      </c>
      <c r="N255" s="24">
        <f t="shared" si="119"/>
        <v>24378713</v>
      </c>
      <c r="O255" s="22">
        <f t="shared" si="120"/>
        <v>0.75669671596153165</v>
      </c>
      <c r="P255" s="24">
        <f t="shared" si="99"/>
        <v>33254201</v>
      </c>
      <c r="Q255" s="24">
        <f t="shared" si="110"/>
        <v>25471979</v>
      </c>
      <c r="R255" s="22">
        <f t="shared" si="100"/>
        <v>0.76597777826627078</v>
      </c>
      <c r="S255" s="24">
        <f t="shared" si="130"/>
        <v>34377074</v>
      </c>
      <c r="T255" s="24">
        <f t="shared" si="131"/>
        <v>26049438</v>
      </c>
      <c r="U255" s="22">
        <f t="shared" si="132"/>
        <v>0.75775611385657782</v>
      </c>
      <c r="V255" s="101">
        <f t="shared" si="104"/>
        <v>36351151</v>
      </c>
      <c r="W255" s="101">
        <f t="shared" si="105"/>
        <v>24737100</v>
      </c>
      <c r="X255" s="22">
        <f t="shared" si="106"/>
        <v>0.68050389931256927</v>
      </c>
      <c r="Y255" s="76">
        <f t="shared" si="107"/>
        <v>36810778</v>
      </c>
      <c r="Z255" s="76">
        <f t="shared" si="108"/>
        <v>23260575</v>
      </c>
      <c r="AA255" s="22">
        <f t="shared" si="109"/>
        <v>0.631895772482722</v>
      </c>
      <c r="AB255" s="22">
        <f t="shared" si="111"/>
        <v>0.71856605597593426</v>
      </c>
      <c r="AC255" s="32" t="s">
        <v>1481</v>
      </c>
    </row>
    <row r="256" spans="1:29" ht="12.75" customHeight="1" x14ac:dyDescent="0.25">
      <c r="A256" s="25" t="s">
        <v>589</v>
      </c>
      <c r="B256" s="25" t="s">
        <v>590</v>
      </c>
      <c r="C256" s="25" t="s">
        <v>436</v>
      </c>
      <c r="D256" s="31">
        <f t="shared" si="121"/>
        <v>6688057</v>
      </c>
      <c r="E256" s="31">
        <f t="shared" si="122"/>
        <v>2841742</v>
      </c>
      <c r="F256" s="39">
        <f t="shared" si="123"/>
        <v>0.42489799354281821</v>
      </c>
      <c r="G256" s="31">
        <f t="shared" si="124"/>
        <v>7435547</v>
      </c>
      <c r="H256" s="31">
        <f t="shared" si="125"/>
        <v>3628600</v>
      </c>
      <c r="I256" s="39">
        <f t="shared" si="126"/>
        <v>0.48800713652943084</v>
      </c>
      <c r="J256" s="24">
        <f t="shared" si="127"/>
        <v>7341337</v>
      </c>
      <c r="K256" s="24">
        <f t="shared" si="128"/>
        <v>3423004</v>
      </c>
      <c r="L256" s="22">
        <f t="shared" si="129"/>
        <v>0.46626438753594884</v>
      </c>
      <c r="M256" s="24">
        <f t="shared" si="118"/>
        <v>6446726</v>
      </c>
      <c r="N256" s="24">
        <f t="shared" si="119"/>
        <v>4331304</v>
      </c>
      <c r="O256" s="22">
        <f t="shared" si="120"/>
        <v>0.67186103457786173</v>
      </c>
      <c r="P256" s="24">
        <f t="shared" si="99"/>
        <v>7346725</v>
      </c>
      <c r="Q256" s="24">
        <f t="shared" si="110"/>
        <v>4898285</v>
      </c>
      <c r="R256" s="22">
        <f t="shared" si="100"/>
        <v>0.66673041389190424</v>
      </c>
      <c r="S256" s="24">
        <f t="shared" si="130"/>
        <v>7724948</v>
      </c>
      <c r="T256" s="24">
        <f t="shared" si="131"/>
        <v>5586583</v>
      </c>
      <c r="U256" s="22">
        <f t="shared" si="132"/>
        <v>0.72318713342795315</v>
      </c>
      <c r="V256" s="101">
        <f t="shared" si="104"/>
        <v>8320513</v>
      </c>
      <c r="W256" s="101">
        <f t="shared" si="105"/>
        <v>5462051</v>
      </c>
      <c r="X256" s="22">
        <f t="shared" si="106"/>
        <v>0.65645603822745069</v>
      </c>
      <c r="Y256" s="76">
        <f t="shared" si="107"/>
        <v>8268251</v>
      </c>
      <c r="Z256" s="76">
        <f t="shared" si="108"/>
        <v>5737959</v>
      </c>
      <c r="AA256" s="22">
        <f t="shared" si="109"/>
        <v>0.69397494101231305</v>
      </c>
      <c r="AB256" s="22">
        <f t="shared" si="111"/>
        <v>0.68244191222749662</v>
      </c>
      <c r="AC256" s="32" t="s">
        <v>1477</v>
      </c>
    </row>
    <row r="257" spans="1:29" ht="12.75" customHeight="1" x14ac:dyDescent="0.25">
      <c r="A257" s="25" t="s">
        <v>591</v>
      </c>
      <c r="B257" s="25" t="s">
        <v>592</v>
      </c>
      <c r="C257" s="25" t="s">
        <v>362</v>
      </c>
      <c r="D257" s="31">
        <f t="shared" si="121"/>
        <v>15106373</v>
      </c>
      <c r="E257" s="31">
        <f t="shared" si="122"/>
        <v>2263182</v>
      </c>
      <c r="F257" s="39">
        <f t="shared" si="123"/>
        <v>0.14981637220264588</v>
      </c>
      <c r="G257" s="31">
        <f t="shared" si="124"/>
        <v>14366021</v>
      </c>
      <c r="H257" s="31">
        <f t="shared" si="125"/>
        <v>5114905</v>
      </c>
      <c r="I257" s="39">
        <f t="shared" si="126"/>
        <v>0.35604187130173343</v>
      </c>
      <c r="J257" s="24">
        <f t="shared" si="127"/>
        <v>16587298</v>
      </c>
      <c r="K257" s="24">
        <f t="shared" si="128"/>
        <v>5465378</v>
      </c>
      <c r="L257" s="22">
        <f t="shared" si="129"/>
        <v>0.32949175929678237</v>
      </c>
      <c r="M257" s="24">
        <f t="shared" si="118"/>
        <v>17292767</v>
      </c>
      <c r="N257" s="24">
        <f t="shared" si="119"/>
        <v>5883597</v>
      </c>
      <c r="O257" s="22">
        <f t="shared" si="120"/>
        <v>0.34023456165227922</v>
      </c>
      <c r="P257" s="24">
        <f t="shared" si="99"/>
        <v>17876407</v>
      </c>
      <c r="Q257" s="24">
        <f t="shared" si="110"/>
        <v>6014560</v>
      </c>
      <c r="R257" s="22">
        <f t="shared" si="100"/>
        <v>0.33645239784482417</v>
      </c>
      <c r="S257" s="24">
        <f t="shared" si="130"/>
        <v>18774819</v>
      </c>
      <c r="T257" s="24">
        <f t="shared" si="131"/>
        <v>5338490</v>
      </c>
      <c r="U257" s="22">
        <f t="shared" si="132"/>
        <v>0.28434308740872549</v>
      </c>
      <c r="V257" s="101">
        <f t="shared" si="104"/>
        <v>18017087</v>
      </c>
      <c r="W257" s="101">
        <f t="shared" si="105"/>
        <v>5669744</v>
      </c>
      <c r="X257" s="22">
        <f t="shared" si="106"/>
        <v>0.3146870523520256</v>
      </c>
      <c r="Y257" s="76">
        <f t="shared" si="107"/>
        <v>17344465</v>
      </c>
      <c r="Z257" s="76">
        <f t="shared" si="108"/>
        <v>6624261</v>
      </c>
      <c r="AA257" s="22">
        <f t="shared" si="109"/>
        <v>0.38192362808538599</v>
      </c>
      <c r="AB257" s="22">
        <f t="shared" si="111"/>
        <v>0.33152814546864812</v>
      </c>
      <c r="AC257" s="32" t="s">
        <v>1477</v>
      </c>
    </row>
    <row r="258" spans="1:29" ht="12.75" customHeight="1" x14ac:dyDescent="0.25">
      <c r="A258" s="25" t="s">
        <v>593</v>
      </c>
      <c r="B258" s="25" t="s">
        <v>594</v>
      </c>
      <c r="C258" s="25" t="s">
        <v>362</v>
      </c>
      <c r="D258" s="31">
        <f t="shared" si="121"/>
        <v>9802146</v>
      </c>
      <c r="E258" s="31">
        <f t="shared" si="122"/>
        <v>477251</v>
      </c>
      <c r="F258" s="39">
        <f t="shared" si="123"/>
        <v>4.8688419862344429E-2</v>
      </c>
      <c r="G258" s="31">
        <f t="shared" si="124"/>
        <v>10037451</v>
      </c>
      <c r="H258" s="31">
        <f t="shared" si="125"/>
        <v>616443</v>
      </c>
      <c r="I258" s="39">
        <f t="shared" si="126"/>
        <v>6.1414297315125127E-2</v>
      </c>
      <c r="J258" s="24">
        <f t="shared" si="127"/>
        <v>9878179</v>
      </c>
      <c r="K258" s="24">
        <f t="shared" si="128"/>
        <v>1042306</v>
      </c>
      <c r="L258" s="22">
        <f t="shared" si="129"/>
        <v>0.10551600654331127</v>
      </c>
      <c r="M258" s="24">
        <f t="shared" si="118"/>
        <v>9162970</v>
      </c>
      <c r="N258" s="24">
        <f t="shared" si="119"/>
        <v>2427755</v>
      </c>
      <c r="O258" s="22">
        <f t="shared" si="120"/>
        <v>0.26495284825771559</v>
      </c>
      <c r="P258" s="24">
        <f t="shared" ref="P258:P321" si="133">VLOOKUP(A258, Master, 22, FALSE)</f>
        <v>9988665</v>
      </c>
      <c r="Q258" s="24">
        <f t="shared" si="110"/>
        <v>3456943</v>
      </c>
      <c r="R258" s="22">
        <f t="shared" ref="R258:R321" si="134">VLOOKUP(A258, Master, 24, FALSE)</f>
        <v>0.34608658914880014</v>
      </c>
      <c r="S258" s="24">
        <f t="shared" si="130"/>
        <v>10833633</v>
      </c>
      <c r="T258" s="24">
        <f t="shared" si="131"/>
        <v>3806659</v>
      </c>
      <c r="U258" s="22">
        <f t="shared" si="132"/>
        <v>0.35137418814168803</v>
      </c>
      <c r="V258" s="101">
        <f t="shared" ref="V258:V321" si="135">VLOOKUP(A258, Master, 28, FALSE)</f>
        <v>11617719</v>
      </c>
      <c r="W258" s="101">
        <f t="shared" ref="W258:W321" si="136">VLOOKUP(A258, Master, 29, FALSE)</f>
        <v>2474655</v>
      </c>
      <c r="X258" s="22">
        <f t="shared" ref="X258:X321" si="137">VLOOKUP(A258, Master, 30, FALSE)</f>
        <v>0.21300695945563841</v>
      </c>
      <c r="Y258" s="76">
        <f t="shared" ref="Y258:Y321" si="138">VLOOKUP(A258, Master, 31, FALSE)</f>
        <v>11585245</v>
      </c>
      <c r="Z258" s="76">
        <f t="shared" ref="Z258:Z321" si="139">VLOOKUP(A258, Master, 32, FALSE)</f>
        <v>3409912</v>
      </c>
      <c r="AA258" s="22">
        <f t="shared" ref="AA258:AA321" si="140">VLOOKUP(A258, Master, 33, FALSE)</f>
        <v>0.29433231666658799</v>
      </c>
      <c r="AB258" s="22">
        <f t="shared" si="111"/>
        <v>0.293950580334086</v>
      </c>
      <c r="AC258" s="32" t="s">
        <v>1484</v>
      </c>
    </row>
    <row r="259" spans="1:29" ht="12.75" customHeight="1" x14ac:dyDescent="0.25">
      <c r="A259" s="25" t="s">
        <v>595</v>
      </c>
      <c r="B259" s="25" t="s">
        <v>596</v>
      </c>
      <c r="C259" s="25" t="s">
        <v>362</v>
      </c>
      <c r="D259" s="31">
        <f t="shared" si="121"/>
        <v>11797466</v>
      </c>
      <c r="E259" s="31">
        <f t="shared" si="122"/>
        <v>1151551</v>
      </c>
      <c r="F259" s="39">
        <f t="shared" si="123"/>
        <v>9.7610029136765475E-2</v>
      </c>
      <c r="G259" s="31">
        <f t="shared" si="124"/>
        <v>11586547</v>
      </c>
      <c r="H259" s="31">
        <f t="shared" si="125"/>
        <v>2899540</v>
      </c>
      <c r="I259" s="39">
        <f t="shared" si="126"/>
        <v>0.25025057076970386</v>
      </c>
      <c r="J259" s="24">
        <f t="shared" si="127"/>
        <v>12373263</v>
      </c>
      <c r="K259" s="24">
        <f t="shared" si="128"/>
        <v>3574603</v>
      </c>
      <c r="L259" s="22">
        <f t="shared" si="129"/>
        <v>0.28889735876462014</v>
      </c>
      <c r="M259" s="24">
        <f t="shared" si="118"/>
        <v>12352132</v>
      </c>
      <c r="N259" s="24">
        <f t="shared" si="119"/>
        <v>4984277</v>
      </c>
      <c r="O259" s="22">
        <f t="shared" si="120"/>
        <v>0.40351552266442747</v>
      </c>
      <c r="P259" s="24">
        <f t="shared" si="133"/>
        <v>13450213</v>
      </c>
      <c r="Q259" s="24">
        <f t="shared" ref="Q259:Q322" si="141">VLOOKUP(A259, Master, 23, FALSE)</f>
        <v>6290584</v>
      </c>
      <c r="R259" s="22">
        <f t="shared" si="134"/>
        <v>0.46769400603544348</v>
      </c>
      <c r="S259" s="24">
        <f t="shared" si="130"/>
        <v>12840410</v>
      </c>
      <c r="T259" s="24">
        <f t="shared" si="131"/>
        <v>7886625</v>
      </c>
      <c r="U259" s="22">
        <f t="shared" si="132"/>
        <v>0.61420351842347709</v>
      </c>
      <c r="V259" s="101">
        <f t="shared" si="135"/>
        <v>13513882</v>
      </c>
      <c r="W259" s="101">
        <f t="shared" si="136"/>
        <v>8112358</v>
      </c>
      <c r="X259" s="22">
        <f t="shared" si="137"/>
        <v>0.60029812307078012</v>
      </c>
      <c r="Y259" s="76">
        <f t="shared" si="138"/>
        <v>13497068</v>
      </c>
      <c r="Z259" s="76">
        <f t="shared" si="139"/>
        <v>8443621</v>
      </c>
      <c r="AA259" s="22">
        <f t="shared" si="140"/>
        <v>0.62558927613019399</v>
      </c>
      <c r="AB259" s="22">
        <f t="shared" ref="AB259:AB322" si="142">AVERAGE(O259,R259, U259, X259, AA259)</f>
        <v>0.54226008926486435</v>
      </c>
      <c r="AC259" s="32" t="s">
        <v>1483</v>
      </c>
    </row>
    <row r="260" spans="1:29" ht="12.75" customHeight="1" x14ac:dyDescent="0.25">
      <c r="A260" s="25" t="s">
        <v>597</v>
      </c>
      <c r="B260" s="25" t="s">
        <v>598</v>
      </c>
      <c r="C260" s="25" t="s">
        <v>334</v>
      </c>
      <c r="D260" s="31">
        <f t="shared" si="121"/>
        <v>15237074</v>
      </c>
      <c r="E260" s="31">
        <f t="shared" si="122"/>
        <v>1351934</v>
      </c>
      <c r="F260" s="39">
        <f t="shared" si="123"/>
        <v>8.8726615096835521E-2</v>
      </c>
      <c r="G260" s="31">
        <f t="shared" si="124"/>
        <v>15229965</v>
      </c>
      <c r="H260" s="31">
        <f t="shared" si="125"/>
        <v>1098432</v>
      </c>
      <c r="I260" s="39">
        <f t="shared" si="126"/>
        <v>7.2123081044506668E-2</v>
      </c>
      <c r="J260" s="24">
        <f t="shared" si="127"/>
        <v>14051383</v>
      </c>
      <c r="K260" s="24">
        <f t="shared" si="128"/>
        <v>2681649</v>
      </c>
      <c r="L260" s="22">
        <f t="shared" si="129"/>
        <v>0.19084591175117779</v>
      </c>
      <c r="M260" s="24">
        <f t="shared" si="118"/>
        <v>14567434</v>
      </c>
      <c r="N260" s="24">
        <f t="shared" si="119"/>
        <v>4502755</v>
      </c>
      <c r="O260" s="22">
        <f t="shared" si="120"/>
        <v>0.30909733313361848</v>
      </c>
      <c r="P260" s="24">
        <f t="shared" si="133"/>
        <v>15385150</v>
      </c>
      <c r="Q260" s="24">
        <f t="shared" si="141"/>
        <v>5689907</v>
      </c>
      <c r="R260" s="22">
        <f t="shared" si="134"/>
        <v>0.36983110336915792</v>
      </c>
      <c r="S260" s="24">
        <f t="shared" si="130"/>
        <v>16377812</v>
      </c>
      <c r="T260" s="24">
        <f t="shared" si="131"/>
        <v>6448352</v>
      </c>
      <c r="U260" s="22">
        <f t="shared" si="132"/>
        <v>0.39372487607013684</v>
      </c>
      <c r="V260" s="101">
        <f t="shared" si="135"/>
        <v>17009633</v>
      </c>
      <c r="W260" s="101">
        <f t="shared" si="136"/>
        <v>7237402</v>
      </c>
      <c r="X260" s="22">
        <f t="shared" si="137"/>
        <v>0.42548842764567585</v>
      </c>
      <c r="Y260" s="76">
        <f t="shared" si="138"/>
        <v>17340672</v>
      </c>
      <c r="Z260" s="76">
        <f t="shared" si="139"/>
        <v>7106587</v>
      </c>
      <c r="AA260" s="22">
        <f t="shared" si="140"/>
        <v>0.40982189156221899</v>
      </c>
      <c r="AB260" s="22">
        <f t="shared" si="142"/>
        <v>0.38159272635616159</v>
      </c>
      <c r="AC260" s="32" t="s">
        <v>1483</v>
      </c>
    </row>
    <row r="261" spans="1:29" ht="12.75" customHeight="1" x14ac:dyDescent="0.25">
      <c r="A261" s="25" t="s">
        <v>599</v>
      </c>
      <c r="B261" s="25" t="s">
        <v>600</v>
      </c>
      <c r="C261" s="25" t="s">
        <v>334</v>
      </c>
      <c r="D261" s="31">
        <f t="shared" si="121"/>
        <v>27565477</v>
      </c>
      <c r="E261" s="31">
        <f t="shared" si="122"/>
        <v>1457461</v>
      </c>
      <c r="F261" s="39">
        <f t="shared" si="123"/>
        <v>5.2872692897714048E-2</v>
      </c>
      <c r="G261" s="31">
        <f t="shared" si="124"/>
        <v>27836730</v>
      </c>
      <c r="H261" s="31">
        <f t="shared" si="125"/>
        <v>2123417</v>
      </c>
      <c r="I261" s="39">
        <f t="shared" si="126"/>
        <v>7.6281122100189211E-2</v>
      </c>
      <c r="J261" s="24">
        <f t="shared" si="127"/>
        <v>28025626</v>
      </c>
      <c r="K261" s="24">
        <f t="shared" si="128"/>
        <v>3595358</v>
      </c>
      <c r="L261" s="22">
        <f t="shared" si="129"/>
        <v>0.12828823163486161</v>
      </c>
      <c r="M261" s="24">
        <f t="shared" si="118"/>
        <v>27248387</v>
      </c>
      <c r="N261" s="24">
        <f t="shared" si="119"/>
        <v>6335274</v>
      </c>
      <c r="O261" s="22">
        <f t="shared" si="120"/>
        <v>0.23250088161181798</v>
      </c>
      <c r="P261" s="24">
        <f t="shared" si="133"/>
        <v>28294545</v>
      </c>
      <c r="Q261" s="24">
        <f t="shared" si="141"/>
        <v>8603101</v>
      </c>
      <c r="R261" s="22">
        <f t="shared" si="134"/>
        <v>0.30405511026948834</v>
      </c>
      <c r="S261" s="24">
        <f t="shared" si="130"/>
        <v>28196883</v>
      </c>
      <c r="T261" s="24">
        <f t="shared" si="131"/>
        <v>11249469</v>
      </c>
      <c r="U261" s="22">
        <f t="shared" si="132"/>
        <v>0.39896143839728671</v>
      </c>
      <c r="V261" s="101">
        <f t="shared" si="135"/>
        <v>30392581</v>
      </c>
      <c r="W261" s="101">
        <f t="shared" si="136"/>
        <v>11892981</v>
      </c>
      <c r="X261" s="22">
        <f t="shared" si="137"/>
        <v>0.39131197840683551</v>
      </c>
      <c r="Y261" s="76">
        <f t="shared" si="138"/>
        <v>31432956</v>
      </c>
      <c r="Z261" s="76">
        <f t="shared" si="139"/>
        <v>11659019</v>
      </c>
      <c r="AA261" s="22">
        <f t="shared" si="140"/>
        <v>0.37091704006457399</v>
      </c>
      <c r="AB261" s="22">
        <f t="shared" si="142"/>
        <v>0.33954928975000054</v>
      </c>
      <c r="AC261" s="32" t="s">
        <v>1480</v>
      </c>
    </row>
    <row r="262" spans="1:29" ht="12.75" customHeight="1" x14ac:dyDescent="0.25">
      <c r="A262" s="25" t="s">
        <v>601</v>
      </c>
      <c r="B262" s="25" t="s">
        <v>602</v>
      </c>
      <c r="C262" s="25" t="s">
        <v>334</v>
      </c>
      <c r="D262" s="31">
        <f t="shared" si="121"/>
        <v>28257323</v>
      </c>
      <c r="E262" s="31">
        <f t="shared" si="122"/>
        <v>3742188</v>
      </c>
      <c r="F262" s="39">
        <f t="shared" si="123"/>
        <v>0.13243250254102273</v>
      </c>
      <c r="G262" s="31">
        <f t="shared" si="124"/>
        <v>28009285</v>
      </c>
      <c r="H262" s="31">
        <f t="shared" si="125"/>
        <v>4963902</v>
      </c>
      <c r="I262" s="39">
        <f t="shared" si="126"/>
        <v>0.17722344572523005</v>
      </c>
      <c r="J262" s="24">
        <f t="shared" si="127"/>
        <v>28196915</v>
      </c>
      <c r="K262" s="24">
        <f t="shared" si="128"/>
        <v>6583175</v>
      </c>
      <c r="L262" s="22">
        <f t="shared" si="129"/>
        <v>0.23347146310154851</v>
      </c>
      <c r="M262" s="24">
        <f t="shared" ref="M262:M277" si="143">VLOOKUP(A262, Master, 19, FALSE)</f>
        <v>29001342</v>
      </c>
      <c r="N262" s="24">
        <f t="shared" ref="N262:N277" si="144">VLOOKUP(A262, Master, 20, FALSE)</f>
        <v>6833056</v>
      </c>
      <c r="O262" s="22">
        <f t="shared" ref="O262:O277" si="145">VLOOKUP(A262, Master, 21, FALSE)</f>
        <v>0.23561171755431179</v>
      </c>
      <c r="P262" s="24">
        <f t="shared" si="133"/>
        <v>31091106</v>
      </c>
      <c r="Q262" s="24">
        <f t="shared" si="141"/>
        <v>8107762</v>
      </c>
      <c r="R262" s="22">
        <f t="shared" si="134"/>
        <v>0.26077431918954574</v>
      </c>
      <c r="S262" s="24">
        <f t="shared" si="130"/>
        <v>31510113</v>
      </c>
      <c r="T262" s="24">
        <f t="shared" si="131"/>
        <v>11076721</v>
      </c>
      <c r="U262" s="22">
        <f t="shared" si="132"/>
        <v>0.35152907893411872</v>
      </c>
      <c r="V262" s="101">
        <f t="shared" si="135"/>
        <v>33109826</v>
      </c>
      <c r="W262" s="101">
        <f t="shared" si="136"/>
        <v>13465168</v>
      </c>
      <c r="X262" s="22">
        <f t="shared" si="137"/>
        <v>0.40668193182289752</v>
      </c>
      <c r="Y262" s="76">
        <f t="shared" si="138"/>
        <v>33817540</v>
      </c>
      <c r="Z262" s="76">
        <f t="shared" si="139"/>
        <v>15413109</v>
      </c>
      <c r="AA262" s="22">
        <f t="shared" si="140"/>
        <v>0.455772625684778</v>
      </c>
      <c r="AB262" s="22">
        <f t="shared" si="142"/>
        <v>0.34207393463713037</v>
      </c>
      <c r="AC262" s="32" t="s">
        <v>1483</v>
      </c>
    </row>
    <row r="263" spans="1:29" ht="12.75" customHeight="1" x14ac:dyDescent="0.25">
      <c r="A263" s="25" t="s">
        <v>603</v>
      </c>
      <c r="B263" s="25" t="s">
        <v>604</v>
      </c>
      <c r="C263" s="25" t="s">
        <v>334</v>
      </c>
      <c r="D263" s="31">
        <f t="shared" si="121"/>
        <v>14958841</v>
      </c>
      <c r="E263" s="31">
        <f t="shared" si="122"/>
        <v>3623958</v>
      </c>
      <c r="F263" s="39">
        <f t="shared" si="123"/>
        <v>0.24226195064176428</v>
      </c>
      <c r="G263" s="31">
        <f t="shared" si="124"/>
        <v>15869564</v>
      </c>
      <c r="H263" s="31">
        <f t="shared" si="125"/>
        <v>4544051</v>
      </c>
      <c r="I263" s="39">
        <f t="shared" si="126"/>
        <v>0.28633748223958766</v>
      </c>
      <c r="J263" s="24">
        <f t="shared" si="127"/>
        <v>16436301</v>
      </c>
      <c r="K263" s="24">
        <f t="shared" si="128"/>
        <v>5328915</v>
      </c>
      <c r="L263" s="22">
        <f t="shared" si="129"/>
        <v>0.32421619681946684</v>
      </c>
      <c r="M263" s="24">
        <f t="shared" si="143"/>
        <v>16739474</v>
      </c>
      <c r="N263" s="24">
        <f t="shared" si="144"/>
        <v>6172509</v>
      </c>
      <c r="O263" s="22">
        <f t="shared" si="145"/>
        <v>0.3687397226460043</v>
      </c>
      <c r="P263" s="24">
        <f t="shared" si="133"/>
        <v>16918640</v>
      </c>
      <c r="Q263" s="24">
        <f t="shared" si="141"/>
        <v>6781664</v>
      </c>
      <c r="R263" s="22">
        <f t="shared" si="134"/>
        <v>0.40083978381241048</v>
      </c>
      <c r="S263" s="24">
        <f t="shared" si="130"/>
        <v>17668904</v>
      </c>
      <c r="T263" s="24">
        <f t="shared" si="131"/>
        <v>7170944</v>
      </c>
      <c r="U263" s="22">
        <f t="shared" si="132"/>
        <v>0.40585109297101846</v>
      </c>
      <c r="V263" s="101">
        <f t="shared" si="135"/>
        <v>18111903</v>
      </c>
      <c r="W263" s="101">
        <f t="shared" si="136"/>
        <v>7432751</v>
      </c>
      <c r="X263" s="22">
        <f t="shared" si="137"/>
        <v>0.41037935108199286</v>
      </c>
      <c r="Y263" s="76">
        <f t="shared" si="138"/>
        <v>18011201</v>
      </c>
      <c r="Z263" s="76">
        <f t="shared" si="139"/>
        <v>7814625</v>
      </c>
      <c r="AA263" s="22">
        <f t="shared" si="140"/>
        <v>0.43387584203851798</v>
      </c>
      <c r="AB263" s="22">
        <f t="shared" si="142"/>
        <v>0.40393715850998879</v>
      </c>
      <c r="AC263" s="32" t="s">
        <v>1483</v>
      </c>
    </row>
    <row r="264" spans="1:29" ht="12.75" customHeight="1" x14ac:dyDescent="0.25">
      <c r="A264" s="25" t="s">
        <v>605</v>
      </c>
      <c r="B264" s="25" t="s">
        <v>606</v>
      </c>
      <c r="C264" s="25" t="s">
        <v>334</v>
      </c>
      <c r="D264" s="31">
        <f t="shared" si="121"/>
        <v>7615295</v>
      </c>
      <c r="E264" s="31">
        <f t="shared" si="122"/>
        <v>5366323</v>
      </c>
      <c r="F264" s="39">
        <f t="shared" si="123"/>
        <v>0.70467696917847567</v>
      </c>
      <c r="G264" s="31">
        <f t="shared" si="124"/>
        <v>7689034</v>
      </c>
      <c r="H264" s="31">
        <f t="shared" si="125"/>
        <v>5516282</v>
      </c>
      <c r="I264" s="39">
        <f t="shared" si="126"/>
        <v>0.71742198044643835</v>
      </c>
      <c r="J264" s="24">
        <f t="shared" si="127"/>
        <v>7629814</v>
      </c>
      <c r="K264" s="24">
        <f t="shared" si="128"/>
        <v>5988696</v>
      </c>
      <c r="L264" s="22">
        <f t="shared" si="129"/>
        <v>0.78490720743651154</v>
      </c>
      <c r="M264" s="24">
        <f t="shared" si="143"/>
        <v>8215550</v>
      </c>
      <c r="N264" s="24">
        <f t="shared" si="144"/>
        <v>6590286</v>
      </c>
      <c r="O264" s="22">
        <f t="shared" si="145"/>
        <v>0.802172222188411</v>
      </c>
      <c r="P264" s="24">
        <f t="shared" si="133"/>
        <v>9215381</v>
      </c>
      <c r="Q264" s="24">
        <f t="shared" si="141"/>
        <v>6701477</v>
      </c>
      <c r="R264" s="22">
        <f t="shared" si="134"/>
        <v>0.7272056358820107</v>
      </c>
      <c r="S264" s="24">
        <f t="shared" si="130"/>
        <v>9765199</v>
      </c>
      <c r="T264" s="24">
        <f t="shared" si="131"/>
        <v>6792758</v>
      </c>
      <c r="U264" s="22">
        <f t="shared" si="132"/>
        <v>0.69560876332371724</v>
      </c>
      <c r="V264" s="101">
        <f t="shared" si="135"/>
        <v>10470337</v>
      </c>
      <c r="W264" s="101">
        <f t="shared" si="136"/>
        <v>6224989</v>
      </c>
      <c r="X264" s="22">
        <f t="shared" si="137"/>
        <v>0.59453568686471125</v>
      </c>
      <c r="Y264" s="76">
        <f t="shared" si="138"/>
        <v>10388800</v>
      </c>
      <c r="Z264" s="76">
        <f t="shared" si="139"/>
        <v>5311109</v>
      </c>
      <c r="AA264" s="22">
        <f t="shared" si="140"/>
        <v>0.51123411751116599</v>
      </c>
      <c r="AB264" s="22">
        <f t="shared" si="142"/>
        <v>0.66615128515400324</v>
      </c>
      <c r="AC264" s="32" t="s">
        <v>1483</v>
      </c>
    </row>
    <row r="265" spans="1:29" ht="12.75" customHeight="1" x14ac:dyDescent="0.25">
      <c r="A265" s="25" t="s">
        <v>607</v>
      </c>
      <c r="B265" s="25" t="s">
        <v>608</v>
      </c>
      <c r="C265" s="25" t="s">
        <v>334</v>
      </c>
      <c r="D265" s="31">
        <f t="shared" si="121"/>
        <v>17595497</v>
      </c>
      <c r="E265" s="31">
        <f t="shared" si="122"/>
        <v>1163932</v>
      </c>
      <c r="F265" s="39">
        <f t="shared" si="123"/>
        <v>6.6149424480592967E-2</v>
      </c>
      <c r="G265" s="31">
        <f t="shared" si="124"/>
        <v>17499849</v>
      </c>
      <c r="H265" s="31">
        <f t="shared" si="125"/>
        <v>2136096</v>
      </c>
      <c r="I265" s="39">
        <f t="shared" si="126"/>
        <v>0.12206368180662587</v>
      </c>
      <c r="J265" s="24">
        <f t="shared" si="127"/>
        <v>18739526</v>
      </c>
      <c r="K265" s="24">
        <f t="shared" si="128"/>
        <v>3959782</v>
      </c>
      <c r="L265" s="22">
        <f t="shared" si="129"/>
        <v>0.21130641191244645</v>
      </c>
      <c r="M265" s="24">
        <f t="shared" si="143"/>
        <v>19700817</v>
      </c>
      <c r="N265" s="24">
        <f t="shared" si="144"/>
        <v>5943280</v>
      </c>
      <c r="O265" s="22">
        <f t="shared" si="145"/>
        <v>0.30167682893557157</v>
      </c>
      <c r="P265" s="24">
        <f t="shared" si="133"/>
        <v>21138576</v>
      </c>
      <c r="Q265" s="24">
        <f t="shared" si="141"/>
        <v>7248112</v>
      </c>
      <c r="R265" s="22">
        <f t="shared" si="134"/>
        <v>0.34288553779592346</v>
      </c>
      <c r="S265" s="24">
        <f t="shared" si="130"/>
        <v>22151802</v>
      </c>
      <c r="T265" s="24">
        <f t="shared" si="131"/>
        <v>7720293</v>
      </c>
      <c r="U265" s="22">
        <f t="shared" si="132"/>
        <v>0.34851760592659686</v>
      </c>
      <c r="V265" s="101">
        <f t="shared" si="135"/>
        <v>22466125</v>
      </c>
      <c r="W265" s="101">
        <f t="shared" si="136"/>
        <v>7952810</v>
      </c>
      <c r="X265" s="22">
        <f t="shared" si="137"/>
        <v>0.35399117560326937</v>
      </c>
      <c r="Y265" s="76">
        <f t="shared" si="138"/>
        <v>22634585</v>
      </c>
      <c r="Z265" s="76">
        <f t="shared" si="139"/>
        <v>6887209</v>
      </c>
      <c r="AA265" s="22">
        <f t="shared" si="140"/>
        <v>0.30427812129093601</v>
      </c>
      <c r="AB265" s="22">
        <f t="shared" si="142"/>
        <v>0.33026985391045949</v>
      </c>
      <c r="AC265" s="32" t="s">
        <v>1483</v>
      </c>
    </row>
    <row r="266" spans="1:29" ht="12.75" customHeight="1" x14ac:dyDescent="0.25">
      <c r="A266" s="25" t="s">
        <v>609</v>
      </c>
      <c r="B266" s="25" t="s">
        <v>610</v>
      </c>
      <c r="C266" s="25" t="s">
        <v>485</v>
      </c>
      <c r="D266" s="31">
        <f t="shared" si="121"/>
        <v>18550199</v>
      </c>
      <c r="E266" s="31">
        <f t="shared" si="122"/>
        <v>-249477</v>
      </c>
      <c r="F266" s="39">
        <f t="shared" si="123"/>
        <v>-1.3448750603699723E-2</v>
      </c>
      <c r="G266" s="31">
        <f t="shared" si="124"/>
        <v>18448061</v>
      </c>
      <c r="H266" s="31">
        <f t="shared" si="125"/>
        <v>139494</v>
      </c>
      <c r="I266" s="39">
        <f t="shared" si="126"/>
        <v>7.5614450754472248E-3</v>
      </c>
      <c r="J266" s="24">
        <f t="shared" si="127"/>
        <v>19588770</v>
      </c>
      <c r="K266" s="24">
        <f t="shared" si="128"/>
        <v>719125</v>
      </c>
      <c r="L266" s="22">
        <f t="shared" si="129"/>
        <v>3.6711084973686456E-2</v>
      </c>
      <c r="M266" s="24">
        <f t="shared" si="143"/>
        <v>20594878</v>
      </c>
      <c r="N266" s="24">
        <f t="shared" si="144"/>
        <v>130709</v>
      </c>
      <c r="O266" s="22">
        <f t="shared" si="145"/>
        <v>6.3466751296123239E-3</v>
      </c>
      <c r="P266" s="24">
        <f t="shared" si="133"/>
        <v>21986980</v>
      </c>
      <c r="Q266" s="24">
        <f t="shared" si="141"/>
        <v>758527</v>
      </c>
      <c r="R266" s="22">
        <f t="shared" si="134"/>
        <v>3.4498917086384757E-2</v>
      </c>
      <c r="S266" s="24">
        <f t="shared" si="130"/>
        <v>21670060</v>
      </c>
      <c r="T266" s="24">
        <f t="shared" si="131"/>
        <v>1505431</v>
      </c>
      <c r="U266" s="22">
        <f t="shared" si="132"/>
        <v>6.9470550612227192E-2</v>
      </c>
      <c r="V266" s="101">
        <f t="shared" si="135"/>
        <v>21853261</v>
      </c>
      <c r="W266" s="101">
        <f t="shared" si="136"/>
        <v>3045393</v>
      </c>
      <c r="X266" s="22">
        <f t="shared" si="137"/>
        <v>0.13935645577106318</v>
      </c>
      <c r="Y266" s="76">
        <f t="shared" si="138"/>
        <v>22711657</v>
      </c>
      <c r="Z266" s="76">
        <f t="shared" si="139"/>
        <v>3709396</v>
      </c>
      <c r="AA266" s="22">
        <f t="shared" si="140"/>
        <v>0.16332564374321101</v>
      </c>
      <c r="AB266" s="22">
        <f t="shared" si="142"/>
        <v>8.2599648468499695E-2</v>
      </c>
      <c r="AC266" s="32" t="s">
        <v>1483</v>
      </c>
    </row>
    <row r="267" spans="1:29" ht="12.75" customHeight="1" x14ac:dyDescent="0.25">
      <c r="A267" s="25" t="s">
        <v>611</v>
      </c>
      <c r="B267" s="25" t="s">
        <v>612</v>
      </c>
      <c r="C267" s="25" t="s">
        <v>485</v>
      </c>
      <c r="D267" s="31">
        <f t="shared" si="121"/>
        <v>14456951</v>
      </c>
      <c r="E267" s="31">
        <f t="shared" si="122"/>
        <v>2145472</v>
      </c>
      <c r="F267" s="39">
        <f t="shared" si="123"/>
        <v>0.1484041828736917</v>
      </c>
      <c r="G267" s="31">
        <f t="shared" si="124"/>
        <v>14753797</v>
      </c>
      <c r="H267" s="31">
        <f t="shared" si="125"/>
        <v>1878415</v>
      </c>
      <c r="I267" s="39">
        <f t="shared" si="126"/>
        <v>0.12731739497296865</v>
      </c>
      <c r="J267" s="24">
        <f t="shared" si="127"/>
        <v>15272429</v>
      </c>
      <c r="K267" s="24">
        <f t="shared" si="128"/>
        <v>1564808</v>
      </c>
      <c r="L267" s="22">
        <f t="shared" si="129"/>
        <v>0.10245966767958128</v>
      </c>
      <c r="M267" s="24">
        <f t="shared" si="143"/>
        <v>14579494</v>
      </c>
      <c r="N267" s="24">
        <f t="shared" si="144"/>
        <v>1823731</v>
      </c>
      <c r="O267" s="22">
        <f t="shared" si="145"/>
        <v>0.12508877194229101</v>
      </c>
      <c r="P267" s="24">
        <f t="shared" si="133"/>
        <v>15295063</v>
      </c>
      <c r="Q267" s="24">
        <f t="shared" si="141"/>
        <v>2241384</v>
      </c>
      <c r="R267" s="22">
        <f t="shared" si="134"/>
        <v>0.14654297272263606</v>
      </c>
      <c r="S267" s="24">
        <f t="shared" si="130"/>
        <v>19575524</v>
      </c>
      <c r="T267" s="24">
        <f t="shared" si="131"/>
        <v>2983435</v>
      </c>
      <c r="U267" s="22">
        <f t="shared" si="132"/>
        <v>0.152406392799498</v>
      </c>
      <c r="V267" s="101">
        <f t="shared" si="135"/>
        <v>17085286</v>
      </c>
      <c r="W267" s="101">
        <f t="shared" si="136"/>
        <v>2781568</v>
      </c>
      <c r="X267" s="22">
        <f t="shared" si="137"/>
        <v>0.16280488368763624</v>
      </c>
      <c r="Y267" s="76">
        <f t="shared" si="138"/>
        <v>16842054</v>
      </c>
      <c r="Z267" s="76">
        <f t="shared" si="139"/>
        <v>2791864</v>
      </c>
      <c r="AA267" s="22">
        <f t="shared" si="140"/>
        <v>0.16576742955461399</v>
      </c>
      <c r="AB267" s="22">
        <f t="shared" si="142"/>
        <v>0.15052209014133505</v>
      </c>
      <c r="AC267" s="32" t="s">
        <v>1477</v>
      </c>
    </row>
    <row r="268" spans="1:29" ht="12.75" customHeight="1" x14ac:dyDescent="0.25">
      <c r="A268" s="25" t="s">
        <v>613</v>
      </c>
      <c r="B268" s="25" t="s">
        <v>614</v>
      </c>
      <c r="C268" s="25" t="s">
        <v>485</v>
      </c>
      <c r="D268" s="31">
        <f t="shared" si="121"/>
        <v>15225058</v>
      </c>
      <c r="E268" s="31">
        <f t="shared" si="122"/>
        <v>103546</v>
      </c>
      <c r="F268" s="39">
        <f t="shared" si="123"/>
        <v>6.801024994453223E-3</v>
      </c>
      <c r="G268" s="31">
        <f t="shared" si="124"/>
        <v>15552072</v>
      </c>
      <c r="H268" s="31">
        <f t="shared" si="125"/>
        <v>897572</v>
      </c>
      <c r="I268" s="39">
        <f t="shared" si="126"/>
        <v>5.7713981776833338E-2</v>
      </c>
      <c r="J268" s="24">
        <f t="shared" si="127"/>
        <v>15807968</v>
      </c>
      <c r="K268" s="24">
        <f t="shared" si="128"/>
        <v>1533221</v>
      </c>
      <c r="L268" s="22">
        <f t="shared" si="129"/>
        <v>9.6990391174880924E-2</v>
      </c>
      <c r="M268" s="24">
        <f t="shared" si="143"/>
        <v>15550783</v>
      </c>
      <c r="N268" s="24">
        <f t="shared" si="144"/>
        <v>2892044</v>
      </c>
      <c r="O268" s="22">
        <f t="shared" si="145"/>
        <v>0.18597417249022125</v>
      </c>
      <c r="P268" s="24">
        <f t="shared" si="133"/>
        <v>16703707</v>
      </c>
      <c r="Q268" s="24">
        <f t="shared" si="141"/>
        <v>3197171</v>
      </c>
      <c r="R268" s="22">
        <f t="shared" si="134"/>
        <v>0.19140487797109948</v>
      </c>
      <c r="S268" s="24">
        <f t="shared" si="130"/>
        <v>17661010</v>
      </c>
      <c r="T268" s="24">
        <f t="shared" si="131"/>
        <v>3641088</v>
      </c>
      <c r="U268" s="22">
        <f t="shared" si="132"/>
        <v>0.20616533256025563</v>
      </c>
      <c r="V268" s="101">
        <f t="shared" si="135"/>
        <v>18191044</v>
      </c>
      <c r="W268" s="101">
        <f t="shared" si="136"/>
        <v>3757201</v>
      </c>
      <c r="X268" s="22">
        <f t="shared" si="137"/>
        <v>0.20654125183799238</v>
      </c>
      <c r="Y268" s="76">
        <f t="shared" si="138"/>
        <v>18279273</v>
      </c>
      <c r="Z268" s="76">
        <f t="shared" si="139"/>
        <v>4028234</v>
      </c>
      <c r="AA268" s="22">
        <f t="shared" si="140"/>
        <v>0.220371674519003</v>
      </c>
      <c r="AB268" s="22">
        <f t="shared" si="142"/>
        <v>0.20209146187571431</v>
      </c>
      <c r="AC268" s="32" t="s">
        <v>1483</v>
      </c>
    </row>
    <row r="269" spans="1:29" ht="12.75" customHeight="1" x14ac:dyDescent="0.25">
      <c r="A269" s="25" t="s">
        <v>615</v>
      </c>
      <c r="B269" s="25" t="s">
        <v>616</v>
      </c>
      <c r="C269" s="25" t="s">
        <v>485</v>
      </c>
      <c r="D269" s="31">
        <f t="shared" si="121"/>
        <v>9066121</v>
      </c>
      <c r="E269" s="31">
        <f t="shared" si="122"/>
        <v>1957124</v>
      </c>
      <c r="F269" s="39">
        <f t="shared" si="123"/>
        <v>0.2158722567236859</v>
      </c>
      <c r="G269" s="31">
        <f t="shared" si="124"/>
        <v>9547215</v>
      </c>
      <c r="H269" s="31">
        <f t="shared" si="125"/>
        <v>2251827</v>
      </c>
      <c r="I269" s="39">
        <f t="shared" si="126"/>
        <v>0.23586218598826988</v>
      </c>
      <c r="J269" s="24">
        <f t="shared" si="127"/>
        <v>9670219</v>
      </c>
      <c r="K269" s="24">
        <f t="shared" si="128"/>
        <v>2747822</v>
      </c>
      <c r="L269" s="22">
        <f t="shared" si="129"/>
        <v>0.2841530269376526</v>
      </c>
      <c r="M269" s="24">
        <f t="shared" si="143"/>
        <v>9907491</v>
      </c>
      <c r="N269" s="24">
        <f t="shared" si="144"/>
        <v>3126858</v>
      </c>
      <c r="O269" s="22">
        <f t="shared" si="145"/>
        <v>0.31560543431227944</v>
      </c>
      <c r="P269" s="24">
        <f t="shared" si="133"/>
        <v>10108546</v>
      </c>
      <c r="Q269" s="24">
        <f t="shared" si="141"/>
        <v>3933310</v>
      </c>
      <c r="R269" s="22">
        <f t="shared" si="134"/>
        <v>0.38910739487162643</v>
      </c>
      <c r="S269" s="24">
        <f t="shared" si="130"/>
        <v>10665916</v>
      </c>
      <c r="T269" s="24">
        <f t="shared" si="131"/>
        <v>4649325</v>
      </c>
      <c r="U269" s="22">
        <f t="shared" si="132"/>
        <v>0.43590489555702483</v>
      </c>
      <c r="V269" s="101">
        <f t="shared" si="135"/>
        <v>10789197</v>
      </c>
      <c r="W269" s="101">
        <f t="shared" si="136"/>
        <v>4482529</v>
      </c>
      <c r="X269" s="22">
        <f t="shared" si="137"/>
        <v>0.41546456144975386</v>
      </c>
      <c r="Y269" s="76">
        <f t="shared" si="138"/>
        <v>10656685</v>
      </c>
      <c r="Z269" s="76">
        <f t="shared" si="139"/>
        <v>4923915</v>
      </c>
      <c r="AA269" s="22">
        <f t="shared" si="140"/>
        <v>0.46204940842297598</v>
      </c>
      <c r="AB269" s="22">
        <f t="shared" si="142"/>
        <v>0.40362633892273203</v>
      </c>
      <c r="AC269" s="32" t="s">
        <v>1477</v>
      </c>
    </row>
    <row r="270" spans="1:29" ht="12.75" customHeight="1" x14ac:dyDescent="0.25">
      <c r="A270" s="25" t="s">
        <v>617</v>
      </c>
      <c r="B270" s="25" t="s">
        <v>618</v>
      </c>
      <c r="C270" s="25" t="s">
        <v>485</v>
      </c>
      <c r="D270" s="31">
        <f t="shared" si="121"/>
        <v>23183709</v>
      </c>
      <c r="E270" s="31">
        <f t="shared" si="122"/>
        <v>2782402</v>
      </c>
      <c r="F270" s="39">
        <f t="shared" si="123"/>
        <v>0.12001539529330704</v>
      </c>
      <c r="G270" s="31">
        <f t="shared" si="124"/>
        <v>23847297</v>
      </c>
      <c r="H270" s="31">
        <f t="shared" si="125"/>
        <v>3811296</v>
      </c>
      <c r="I270" s="39">
        <f t="shared" si="126"/>
        <v>0.1598208803287014</v>
      </c>
      <c r="J270" s="24">
        <f t="shared" si="127"/>
        <v>24690319</v>
      </c>
      <c r="K270" s="24">
        <f t="shared" si="128"/>
        <v>5721347</v>
      </c>
      <c r="L270" s="22">
        <f t="shared" si="129"/>
        <v>0.23172430457459864</v>
      </c>
      <c r="M270" s="24">
        <f t="shared" si="143"/>
        <v>26920143</v>
      </c>
      <c r="N270" s="24">
        <f t="shared" si="144"/>
        <v>6134344</v>
      </c>
      <c r="O270" s="22">
        <f t="shared" si="145"/>
        <v>0.22787189503413857</v>
      </c>
      <c r="P270" s="24">
        <f t="shared" si="133"/>
        <v>26920143</v>
      </c>
      <c r="Q270" s="24">
        <f t="shared" si="141"/>
        <v>6134344</v>
      </c>
      <c r="R270" s="22">
        <f t="shared" si="134"/>
        <v>0.22787189503413857</v>
      </c>
      <c r="S270" s="24">
        <f t="shared" si="130"/>
        <v>28521652</v>
      </c>
      <c r="T270" s="24">
        <f t="shared" si="131"/>
        <v>9206717</v>
      </c>
      <c r="U270" s="22">
        <f t="shared" si="132"/>
        <v>0.32279746628982081</v>
      </c>
      <c r="V270" s="101">
        <f t="shared" si="135"/>
        <v>29971311</v>
      </c>
      <c r="W270" s="101">
        <f t="shared" si="136"/>
        <v>10014605</v>
      </c>
      <c r="X270" s="22">
        <f t="shared" si="137"/>
        <v>0.33413970446604757</v>
      </c>
      <c r="Y270" s="76">
        <f t="shared" si="138"/>
        <v>30563682</v>
      </c>
      <c r="Z270" s="76">
        <f t="shared" si="139"/>
        <v>10311755</v>
      </c>
      <c r="AA270" s="22">
        <f t="shared" si="140"/>
        <v>0.337385888257835</v>
      </c>
      <c r="AB270" s="22">
        <f t="shared" si="142"/>
        <v>0.29001336981639614</v>
      </c>
      <c r="AC270" s="32" t="s">
        <v>1480</v>
      </c>
    </row>
    <row r="271" spans="1:29" ht="12.75" customHeight="1" x14ac:dyDescent="0.25">
      <c r="A271" s="25" t="s">
        <v>619</v>
      </c>
      <c r="B271" s="25" t="s">
        <v>620</v>
      </c>
      <c r="C271" s="25" t="s">
        <v>485</v>
      </c>
      <c r="D271" s="31">
        <f t="shared" si="121"/>
        <v>64471638</v>
      </c>
      <c r="E271" s="31">
        <f t="shared" si="122"/>
        <v>4607114</v>
      </c>
      <c r="F271" s="39">
        <f t="shared" si="123"/>
        <v>7.1459546289176029E-2</v>
      </c>
      <c r="G271" s="31">
        <f t="shared" si="124"/>
        <v>62368675</v>
      </c>
      <c r="H271" s="31">
        <f t="shared" si="125"/>
        <v>7613526</v>
      </c>
      <c r="I271" s="39">
        <f t="shared" si="126"/>
        <v>0.12207291561028032</v>
      </c>
      <c r="J271" s="24">
        <f t="shared" si="127"/>
        <v>65717848</v>
      </c>
      <c r="K271" s="24">
        <f t="shared" si="128"/>
        <v>12107381</v>
      </c>
      <c r="L271" s="22">
        <f t="shared" si="129"/>
        <v>0.18423276732981275</v>
      </c>
      <c r="M271" s="24">
        <f t="shared" si="143"/>
        <v>64703641</v>
      </c>
      <c r="N271" s="24">
        <f t="shared" si="144"/>
        <v>20636264</v>
      </c>
      <c r="O271" s="22">
        <f t="shared" si="145"/>
        <v>0.31893512762287984</v>
      </c>
      <c r="P271" s="24">
        <f t="shared" si="133"/>
        <v>75262925</v>
      </c>
      <c r="Q271" s="24">
        <f t="shared" si="141"/>
        <v>19032363</v>
      </c>
      <c r="R271" s="22">
        <f t="shared" si="134"/>
        <v>0.25287833285777828</v>
      </c>
      <c r="S271" s="24">
        <f t="shared" si="130"/>
        <v>82842778</v>
      </c>
      <c r="T271" s="24">
        <f t="shared" si="131"/>
        <v>15999232</v>
      </c>
      <c r="U271" s="22">
        <f t="shared" si="132"/>
        <v>0.19312766165325843</v>
      </c>
      <c r="V271" s="101">
        <f t="shared" si="135"/>
        <v>83562051</v>
      </c>
      <c r="W271" s="101">
        <f t="shared" si="136"/>
        <v>14381779</v>
      </c>
      <c r="X271" s="22">
        <f t="shared" si="137"/>
        <v>0.17210897564015035</v>
      </c>
      <c r="Y271" s="76">
        <f t="shared" si="138"/>
        <v>81786568</v>
      </c>
      <c r="Z271" s="76">
        <f t="shared" si="139"/>
        <v>8272550</v>
      </c>
      <c r="AA271" s="22">
        <f t="shared" si="140"/>
        <v>0.101148027143039</v>
      </c>
      <c r="AB271" s="22">
        <f t="shared" si="142"/>
        <v>0.2076396249834212</v>
      </c>
      <c r="AC271" s="32" t="s">
        <v>1481</v>
      </c>
    </row>
    <row r="272" spans="1:29" ht="12.75" customHeight="1" x14ac:dyDescent="0.25">
      <c r="A272" s="25" t="s">
        <v>621</v>
      </c>
      <c r="B272" s="25" t="s">
        <v>622</v>
      </c>
      <c r="C272" s="25" t="s">
        <v>485</v>
      </c>
      <c r="D272" s="31">
        <f t="shared" si="121"/>
        <v>8626356</v>
      </c>
      <c r="E272" s="31">
        <f t="shared" si="122"/>
        <v>1379172</v>
      </c>
      <c r="F272" s="39">
        <f t="shared" si="123"/>
        <v>0.15987886426203601</v>
      </c>
      <c r="G272" s="31">
        <f t="shared" si="124"/>
        <v>9045695</v>
      </c>
      <c r="H272" s="31">
        <f t="shared" si="125"/>
        <v>1445136</v>
      </c>
      <c r="I272" s="39">
        <f t="shared" si="126"/>
        <v>0.15975953202048046</v>
      </c>
      <c r="J272" s="24">
        <f t="shared" si="127"/>
        <v>9574613</v>
      </c>
      <c r="K272" s="24">
        <f t="shared" si="128"/>
        <v>1458315</v>
      </c>
      <c r="L272" s="22">
        <f t="shared" si="129"/>
        <v>0.15231059469453231</v>
      </c>
      <c r="M272" s="24">
        <f t="shared" si="143"/>
        <v>9834538</v>
      </c>
      <c r="N272" s="24">
        <f t="shared" si="144"/>
        <v>1981631</v>
      </c>
      <c r="O272" s="22">
        <f t="shared" si="145"/>
        <v>0.20149711150640731</v>
      </c>
      <c r="P272" s="24">
        <f t="shared" si="133"/>
        <v>10634272</v>
      </c>
      <c r="Q272" s="24">
        <f t="shared" si="141"/>
        <v>2022276</v>
      </c>
      <c r="R272" s="22">
        <f t="shared" si="134"/>
        <v>0.19016590886522369</v>
      </c>
      <c r="S272" s="24">
        <f t="shared" si="130"/>
        <v>10752427</v>
      </c>
      <c r="T272" s="24">
        <f t="shared" si="131"/>
        <v>2233696</v>
      </c>
      <c r="U272" s="22">
        <f t="shared" si="132"/>
        <v>0.20773877376707603</v>
      </c>
      <c r="V272" s="101">
        <f t="shared" si="135"/>
        <v>10516531</v>
      </c>
      <c r="W272" s="101">
        <f t="shared" si="136"/>
        <v>2610059</v>
      </c>
      <c r="X272" s="22">
        <f t="shared" si="137"/>
        <v>0.24818630782336876</v>
      </c>
      <c r="Y272" s="76">
        <f t="shared" si="138"/>
        <v>10311696</v>
      </c>
      <c r="Z272" s="76">
        <f t="shared" si="139"/>
        <v>3203081</v>
      </c>
      <c r="AA272" s="22">
        <f t="shared" si="140"/>
        <v>0.310626011472798</v>
      </c>
      <c r="AB272" s="22">
        <f t="shared" si="142"/>
        <v>0.23164282268697481</v>
      </c>
      <c r="AC272" s="32" t="s">
        <v>1477</v>
      </c>
    </row>
    <row r="273" spans="1:29" ht="12.75" customHeight="1" x14ac:dyDescent="0.25">
      <c r="A273" s="25" t="s">
        <v>623</v>
      </c>
      <c r="B273" s="25" t="s">
        <v>624</v>
      </c>
      <c r="C273" s="25" t="s">
        <v>399</v>
      </c>
      <c r="D273" s="31">
        <f t="shared" si="121"/>
        <v>12982396</v>
      </c>
      <c r="E273" s="31">
        <f t="shared" si="122"/>
        <v>4462478</v>
      </c>
      <c r="F273" s="39">
        <f t="shared" si="123"/>
        <v>0.34373300583343785</v>
      </c>
      <c r="G273" s="31">
        <f t="shared" si="124"/>
        <v>14035732</v>
      </c>
      <c r="H273" s="31">
        <f t="shared" si="125"/>
        <v>4995016</v>
      </c>
      <c r="I273" s="39">
        <f t="shared" si="126"/>
        <v>0.3558785533950064</v>
      </c>
      <c r="J273" s="24">
        <f t="shared" si="127"/>
        <v>15727382</v>
      </c>
      <c r="K273" s="24">
        <f t="shared" si="128"/>
        <v>4911973</v>
      </c>
      <c r="L273" s="22">
        <f t="shared" si="129"/>
        <v>0.31231981266812237</v>
      </c>
      <c r="M273" s="24">
        <f t="shared" si="143"/>
        <v>15637974</v>
      </c>
      <c r="N273" s="24">
        <f t="shared" si="144"/>
        <v>4877747</v>
      </c>
      <c r="O273" s="22">
        <f t="shared" si="145"/>
        <v>0.31191681224179041</v>
      </c>
      <c r="P273" s="24">
        <f t="shared" si="133"/>
        <v>16213004</v>
      </c>
      <c r="Q273" s="24">
        <f t="shared" si="141"/>
        <v>4876197</v>
      </c>
      <c r="R273" s="22">
        <f t="shared" si="134"/>
        <v>0.30075839122719022</v>
      </c>
      <c r="S273" s="24">
        <f t="shared" si="130"/>
        <v>17375777</v>
      </c>
      <c r="T273" s="24">
        <f t="shared" si="131"/>
        <v>3796908</v>
      </c>
      <c r="U273" s="22">
        <f t="shared" si="132"/>
        <v>0.21851730716847942</v>
      </c>
      <c r="V273" s="101">
        <f t="shared" si="135"/>
        <v>17097290</v>
      </c>
      <c r="W273" s="101">
        <f t="shared" si="136"/>
        <v>3267052</v>
      </c>
      <c r="X273" s="22">
        <f t="shared" si="137"/>
        <v>0.19108595572748663</v>
      </c>
      <c r="Y273" s="76">
        <f t="shared" si="138"/>
        <v>17864691</v>
      </c>
      <c r="Z273" s="76">
        <f t="shared" si="139"/>
        <v>2677227</v>
      </c>
      <c r="AA273" s="22">
        <f t="shared" si="140"/>
        <v>0.14986136619995299</v>
      </c>
      <c r="AB273" s="22">
        <f t="shared" si="142"/>
        <v>0.23442796651297995</v>
      </c>
      <c r="AC273" s="32" t="s">
        <v>1477</v>
      </c>
    </row>
    <row r="274" spans="1:29" ht="12.75" customHeight="1" x14ac:dyDescent="0.25">
      <c r="A274" s="25" t="s">
        <v>625</v>
      </c>
      <c r="B274" s="25" t="s">
        <v>626</v>
      </c>
      <c r="C274" s="25" t="s">
        <v>399</v>
      </c>
      <c r="D274" s="31">
        <f t="shared" si="121"/>
        <v>16387698</v>
      </c>
      <c r="E274" s="31">
        <f t="shared" si="122"/>
        <v>3247536</v>
      </c>
      <c r="F274" s="39">
        <f t="shared" si="123"/>
        <v>0.19816913882596568</v>
      </c>
      <c r="G274" s="31">
        <f t="shared" si="124"/>
        <v>16041691</v>
      </c>
      <c r="H274" s="31">
        <f t="shared" si="125"/>
        <v>2817543</v>
      </c>
      <c r="I274" s="39">
        <f t="shared" si="126"/>
        <v>0.17563877773234754</v>
      </c>
      <c r="J274" s="24">
        <f t="shared" si="127"/>
        <v>16417829</v>
      </c>
      <c r="K274" s="24">
        <f t="shared" si="128"/>
        <v>2516955</v>
      </c>
      <c r="L274" s="22">
        <f t="shared" si="129"/>
        <v>0.15330620144721935</v>
      </c>
      <c r="M274" s="24">
        <f t="shared" si="143"/>
        <v>15258604</v>
      </c>
      <c r="N274" s="24">
        <f t="shared" si="144"/>
        <v>3073058</v>
      </c>
      <c r="O274" s="22">
        <f t="shared" si="145"/>
        <v>0.20139837169900995</v>
      </c>
      <c r="P274" s="24">
        <f t="shared" si="133"/>
        <v>16132728</v>
      </c>
      <c r="Q274" s="24">
        <f t="shared" si="141"/>
        <v>3026423</v>
      </c>
      <c r="R274" s="22">
        <f t="shared" si="134"/>
        <v>0.1875952411768177</v>
      </c>
      <c r="S274" s="24">
        <f t="shared" si="130"/>
        <v>16440751</v>
      </c>
      <c r="T274" s="24">
        <f t="shared" si="131"/>
        <v>3090289</v>
      </c>
      <c r="U274" s="22">
        <f t="shared" si="132"/>
        <v>0.18796519696697553</v>
      </c>
      <c r="V274" s="101">
        <f t="shared" si="135"/>
        <v>16153055</v>
      </c>
      <c r="W274" s="101">
        <f t="shared" si="136"/>
        <v>3620964</v>
      </c>
      <c r="X274" s="22">
        <f t="shared" si="137"/>
        <v>0.2241658930771919</v>
      </c>
      <c r="Y274" s="76">
        <f t="shared" si="138"/>
        <v>17275276</v>
      </c>
      <c r="Z274" s="76">
        <f t="shared" si="139"/>
        <v>3034527</v>
      </c>
      <c r="AA274" s="22">
        <f t="shared" si="140"/>
        <v>0.17565722249531601</v>
      </c>
      <c r="AB274" s="22">
        <f t="shared" si="142"/>
        <v>0.19535638508306225</v>
      </c>
      <c r="AC274" s="32" t="s">
        <v>1484</v>
      </c>
    </row>
    <row r="275" spans="1:29" ht="12.75" customHeight="1" x14ac:dyDescent="0.25">
      <c r="A275" s="25" t="s">
        <v>627</v>
      </c>
      <c r="B275" s="25" t="s">
        <v>628</v>
      </c>
      <c r="C275" s="25" t="s">
        <v>399</v>
      </c>
      <c r="D275" s="31">
        <f t="shared" si="121"/>
        <v>11275156</v>
      </c>
      <c r="E275" s="31">
        <f t="shared" si="122"/>
        <v>3609145</v>
      </c>
      <c r="F275" s="39">
        <f t="shared" si="123"/>
        <v>0.32009712326818363</v>
      </c>
      <c r="G275" s="31">
        <f t="shared" si="124"/>
        <v>11728700</v>
      </c>
      <c r="H275" s="31">
        <f t="shared" si="125"/>
        <v>4608025</v>
      </c>
      <c r="I275" s="39">
        <f t="shared" si="126"/>
        <v>0.39288454815964258</v>
      </c>
      <c r="J275" s="24">
        <f t="shared" si="127"/>
        <v>11826730</v>
      </c>
      <c r="K275" s="24">
        <f t="shared" si="128"/>
        <v>5902546</v>
      </c>
      <c r="L275" s="22">
        <f t="shared" si="129"/>
        <v>0.49908520783005955</v>
      </c>
      <c r="M275" s="24">
        <f t="shared" si="143"/>
        <v>12163890</v>
      </c>
      <c r="N275" s="24">
        <f t="shared" si="144"/>
        <v>7853217</v>
      </c>
      <c r="O275" s="22">
        <f t="shared" si="145"/>
        <v>0.64561723264514892</v>
      </c>
      <c r="P275" s="24">
        <f t="shared" si="133"/>
        <v>13795451</v>
      </c>
      <c r="Q275" s="24">
        <f t="shared" si="141"/>
        <v>7904609</v>
      </c>
      <c r="R275" s="22">
        <f t="shared" si="134"/>
        <v>0.57298663160776697</v>
      </c>
      <c r="S275" s="24">
        <f t="shared" si="130"/>
        <v>13938347</v>
      </c>
      <c r="T275" s="24">
        <f t="shared" si="131"/>
        <v>7958063</v>
      </c>
      <c r="U275" s="22">
        <f t="shared" si="132"/>
        <v>0.57094740143863543</v>
      </c>
      <c r="V275" s="101">
        <f t="shared" si="135"/>
        <v>14211647</v>
      </c>
      <c r="W275" s="101">
        <f t="shared" si="136"/>
        <v>7801617</v>
      </c>
      <c r="X275" s="22">
        <f t="shared" si="137"/>
        <v>0.54895938521411347</v>
      </c>
      <c r="Y275" s="76">
        <f t="shared" si="138"/>
        <v>14137575</v>
      </c>
      <c r="Z275" s="76">
        <f t="shared" si="139"/>
        <v>7620542</v>
      </c>
      <c r="AA275" s="22">
        <f t="shared" si="140"/>
        <v>0.53902752063207404</v>
      </c>
      <c r="AB275" s="22">
        <f t="shared" si="142"/>
        <v>0.57550763430754781</v>
      </c>
      <c r="AC275" s="32" t="s">
        <v>1484</v>
      </c>
    </row>
    <row r="276" spans="1:29" ht="12.75" customHeight="1" x14ac:dyDescent="0.25">
      <c r="A276" s="25" t="s">
        <v>629</v>
      </c>
      <c r="B276" s="25" t="s">
        <v>630</v>
      </c>
      <c r="C276" s="25" t="s">
        <v>119</v>
      </c>
      <c r="D276" s="31">
        <f t="shared" si="121"/>
        <v>17798654</v>
      </c>
      <c r="E276" s="31">
        <f t="shared" si="122"/>
        <v>610260</v>
      </c>
      <c r="F276" s="39">
        <f t="shared" si="123"/>
        <v>3.4286862366109255E-2</v>
      </c>
      <c r="G276" s="31">
        <f t="shared" si="124"/>
        <v>18444951</v>
      </c>
      <c r="H276" s="31">
        <f t="shared" si="125"/>
        <v>20956</v>
      </c>
      <c r="I276" s="39">
        <f t="shared" si="126"/>
        <v>1.1361374719835256E-3</v>
      </c>
      <c r="J276" s="24">
        <f t="shared" si="127"/>
        <v>17913999</v>
      </c>
      <c r="K276" s="24">
        <f t="shared" si="128"/>
        <v>240487</v>
      </c>
      <c r="L276" s="22">
        <f t="shared" si="129"/>
        <v>1.3424529051274369E-2</v>
      </c>
      <c r="M276" s="24">
        <f t="shared" si="143"/>
        <v>18811948</v>
      </c>
      <c r="N276" s="24">
        <f t="shared" si="144"/>
        <v>451099</v>
      </c>
      <c r="O276" s="22">
        <f t="shared" si="145"/>
        <v>2.3979387993205169E-2</v>
      </c>
      <c r="P276" s="24">
        <f t="shared" si="133"/>
        <v>18658566</v>
      </c>
      <c r="Q276" s="24">
        <f t="shared" si="141"/>
        <v>277933</v>
      </c>
      <c r="R276" s="22">
        <f t="shared" si="134"/>
        <v>1.4895732072872052E-2</v>
      </c>
      <c r="S276" s="24">
        <f t="shared" si="130"/>
        <v>18755122</v>
      </c>
      <c r="T276" s="24">
        <f t="shared" si="131"/>
        <v>626823</v>
      </c>
      <c r="U276" s="22">
        <f t="shared" si="132"/>
        <v>3.3421430156519376E-2</v>
      </c>
      <c r="V276" s="101">
        <f t="shared" si="135"/>
        <v>19069824</v>
      </c>
      <c r="W276" s="101">
        <f t="shared" si="136"/>
        <v>900469</v>
      </c>
      <c r="X276" s="22">
        <f t="shared" si="137"/>
        <v>4.7219575807306874E-2</v>
      </c>
      <c r="Y276" s="76">
        <f t="shared" si="138"/>
        <v>18366959</v>
      </c>
      <c r="Z276" s="76">
        <f t="shared" si="139"/>
        <v>1737674</v>
      </c>
      <c r="AA276" s="22">
        <f t="shared" si="140"/>
        <v>9.4608693796289306E-2</v>
      </c>
      <c r="AB276" s="22">
        <f t="shared" si="142"/>
        <v>4.2824963965238556E-2</v>
      </c>
      <c r="AC276" s="32" t="s">
        <v>1477</v>
      </c>
    </row>
    <row r="277" spans="1:29" ht="12.75" customHeight="1" x14ac:dyDescent="0.25">
      <c r="A277" s="25" t="s">
        <v>631</v>
      </c>
      <c r="B277" s="25" t="s">
        <v>632</v>
      </c>
      <c r="C277" s="25" t="s">
        <v>119</v>
      </c>
      <c r="D277" s="31">
        <f t="shared" si="121"/>
        <v>10299377</v>
      </c>
      <c r="E277" s="31">
        <f t="shared" si="122"/>
        <v>1539899</v>
      </c>
      <c r="F277" s="39">
        <f t="shared" si="123"/>
        <v>0.14951380068910963</v>
      </c>
      <c r="G277" s="31">
        <f t="shared" si="124"/>
        <v>10717401</v>
      </c>
      <c r="H277" s="31">
        <f t="shared" si="125"/>
        <v>1618648</v>
      </c>
      <c r="I277" s="39">
        <f t="shared" si="126"/>
        <v>0.15102989987964432</v>
      </c>
      <c r="J277" s="24">
        <f t="shared" si="127"/>
        <v>11260977</v>
      </c>
      <c r="K277" s="24">
        <f t="shared" si="128"/>
        <v>1505487</v>
      </c>
      <c r="L277" s="22">
        <f t="shared" si="129"/>
        <v>0.13369062027211315</v>
      </c>
      <c r="M277" s="24">
        <f t="shared" si="143"/>
        <v>11646994</v>
      </c>
      <c r="N277" s="24">
        <f t="shared" si="144"/>
        <v>2161739</v>
      </c>
      <c r="O277" s="22">
        <f t="shared" si="145"/>
        <v>0.18560488654840898</v>
      </c>
      <c r="P277" s="24">
        <f t="shared" si="133"/>
        <v>13050690</v>
      </c>
      <c r="Q277" s="24">
        <f t="shared" si="141"/>
        <v>2136612</v>
      </c>
      <c r="R277" s="22">
        <f t="shared" si="134"/>
        <v>0.16371640120177555</v>
      </c>
      <c r="S277" s="24">
        <f t="shared" si="130"/>
        <v>13434843</v>
      </c>
      <c r="T277" s="24">
        <f t="shared" si="131"/>
        <v>1643819</v>
      </c>
      <c r="U277" s="22">
        <f t="shared" si="132"/>
        <v>0.12235490954378848</v>
      </c>
      <c r="V277" s="101">
        <f t="shared" si="135"/>
        <v>13107192</v>
      </c>
      <c r="W277" s="101">
        <f t="shared" si="136"/>
        <v>1692582</v>
      </c>
      <c r="X277" s="22">
        <f t="shared" si="137"/>
        <v>0.12913383736196127</v>
      </c>
      <c r="Y277" s="76">
        <f t="shared" si="138"/>
        <v>12670524</v>
      </c>
      <c r="Z277" s="76">
        <f t="shared" si="139"/>
        <v>2583364</v>
      </c>
      <c r="AA277" s="22">
        <f t="shared" si="140"/>
        <v>0.203887700303476</v>
      </c>
      <c r="AB277" s="22">
        <f t="shared" si="142"/>
        <v>0.16093954699188207</v>
      </c>
      <c r="AC277" s="32" t="s">
        <v>1484</v>
      </c>
    </row>
    <row r="278" spans="1:29" ht="12.75" customHeight="1" x14ac:dyDescent="0.25">
      <c r="A278" s="25" t="s">
        <v>633</v>
      </c>
      <c r="B278" s="25" t="s">
        <v>634</v>
      </c>
      <c r="C278" s="25" t="s">
        <v>119</v>
      </c>
      <c r="D278" s="31">
        <f t="shared" si="121"/>
        <v>9146783</v>
      </c>
      <c r="E278" s="31">
        <f t="shared" si="122"/>
        <v>165396</v>
      </c>
      <c r="F278" s="39">
        <f t="shared" si="123"/>
        <v>1.808242307705343E-2</v>
      </c>
      <c r="G278" s="31">
        <f t="shared" si="124"/>
        <v>9351109</v>
      </c>
      <c r="H278" s="31">
        <f t="shared" si="125"/>
        <v>141819</v>
      </c>
      <c r="I278" s="39">
        <f t="shared" si="126"/>
        <v>1.5166008652021916E-2</v>
      </c>
      <c r="J278" s="24">
        <f t="shared" si="127"/>
        <v>9567474</v>
      </c>
      <c r="K278" s="24">
        <f t="shared" si="128"/>
        <v>188391</v>
      </c>
      <c r="L278" s="22">
        <f t="shared" si="129"/>
        <v>1.9690777314890013E-2</v>
      </c>
      <c r="M278" s="84"/>
      <c r="N278" s="84"/>
      <c r="O278" s="85"/>
      <c r="P278" s="24">
        <f t="shared" si="133"/>
        <v>11448098</v>
      </c>
      <c r="Q278" s="24">
        <f t="shared" si="141"/>
        <v>1308757</v>
      </c>
      <c r="R278" s="22">
        <f t="shared" si="134"/>
        <v>0.11432091164838037</v>
      </c>
      <c r="S278" s="91"/>
      <c r="T278" s="91"/>
      <c r="U278" s="92"/>
      <c r="V278" s="101">
        <f t="shared" si="135"/>
        <v>12341585</v>
      </c>
      <c r="W278" s="101">
        <f t="shared" si="136"/>
        <v>1490365</v>
      </c>
      <c r="X278" s="22">
        <f t="shared" si="137"/>
        <v>0.12075961069830171</v>
      </c>
      <c r="Y278" s="76">
        <f t="shared" si="138"/>
        <v>12700317</v>
      </c>
      <c r="Z278" s="76">
        <f t="shared" si="139"/>
        <v>1653213</v>
      </c>
      <c r="AA278" s="22">
        <f t="shared" si="140"/>
        <v>0.13017100281827601</v>
      </c>
      <c r="AB278" s="22">
        <f t="shared" si="142"/>
        <v>0.12175050838831936</v>
      </c>
      <c r="AC278" s="32" t="s">
        <v>1477</v>
      </c>
    </row>
    <row r="279" spans="1:29" ht="12.75" customHeight="1" x14ac:dyDescent="0.25">
      <c r="A279" s="25" t="s">
        <v>635</v>
      </c>
      <c r="B279" s="25" t="s">
        <v>636</v>
      </c>
      <c r="C279" s="25" t="s">
        <v>119</v>
      </c>
      <c r="D279" s="31">
        <f t="shared" si="121"/>
        <v>11613481</v>
      </c>
      <c r="E279" s="31">
        <f t="shared" si="122"/>
        <v>4487733</v>
      </c>
      <c r="F279" s="39">
        <f t="shared" si="123"/>
        <v>0.38642444931024555</v>
      </c>
      <c r="G279" s="31">
        <f t="shared" si="124"/>
        <v>11596799</v>
      </c>
      <c r="H279" s="31">
        <f t="shared" si="125"/>
        <v>4817101</v>
      </c>
      <c r="I279" s="39">
        <f t="shared" si="126"/>
        <v>0.41538195151955293</v>
      </c>
      <c r="J279" s="24">
        <f t="shared" si="127"/>
        <v>12314131</v>
      </c>
      <c r="K279" s="24">
        <f t="shared" si="128"/>
        <v>4707806</v>
      </c>
      <c r="L279" s="22">
        <f t="shared" si="129"/>
        <v>0.3823092348132402</v>
      </c>
      <c r="M279" s="24">
        <f t="shared" ref="M279:M341" si="146">VLOOKUP(A279, Master, 19, FALSE)</f>
        <v>12078428</v>
      </c>
      <c r="N279" s="24">
        <f t="shared" ref="N279:N341" si="147">VLOOKUP(A279, Master, 20, FALSE)</f>
        <v>5092764</v>
      </c>
      <c r="O279" s="22">
        <f t="shared" ref="O279:O341" si="148">VLOOKUP(A279, Master, 21, FALSE)</f>
        <v>0.42164129305568571</v>
      </c>
      <c r="P279" s="24">
        <f t="shared" si="133"/>
        <v>12523821</v>
      </c>
      <c r="Q279" s="24">
        <f t="shared" si="141"/>
        <v>4957864</v>
      </c>
      <c r="R279" s="22">
        <f t="shared" si="134"/>
        <v>0.39587470948363124</v>
      </c>
      <c r="S279" s="24">
        <f t="shared" ref="S279:S324" si="149">VLOOKUP(A279, Master, 25, FALSE)</f>
        <v>12925677</v>
      </c>
      <c r="T279" s="24">
        <f t="shared" ref="T279:T324" si="150">VLOOKUP(A279, Master, 26, FALSE)</f>
        <v>4959993</v>
      </c>
      <c r="U279" s="22">
        <f t="shared" ref="U279:U324" si="151">VLOOKUP(A279, Master, 27, FALSE)</f>
        <v>0.3837317766798598</v>
      </c>
      <c r="V279" s="101">
        <f t="shared" si="135"/>
        <v>13417970</v>
      </c>
      <c r="W279" s="101">
        <f t="shared" si="136"/>
        <v>4725877</v>
      </c>
      <c r="X279" s="22">
        <f t="shared" si="137"/>
        <v>0.35220506529676249</v>
      </c>
      <c r="Y279" s="76">
        <f t="shared" si="138"/>
        <v>14771716</v>
      </c>
      <c r="Z279" s="76">
        <f t="shared" si="139"/>
        <v>4061947</v>
      </c>
      <c r="AA279" s="22">
        <f t="shared" si="140"/>
        <v>0.27498139011066802</v>
      </c>
      <c r="AB279" s="22">
        <f t="shared" si="142"/>
        <v>0.36568684692532144</v>
      </c>
      <c r="AC279" s="32" t="s">
        <v>1484</v>
      </c>
    </row>
    <row r="280" spans="1:29" ht="12.75" customHeight="1" x14ac:dyDescent="0.25">
      <c r="A280" s="25" t="s">
        <v>637</v>
      </c>
      <c r="B280" s="25" t="s">
        <v>638</v>
      </c>
      <c r="C280" s="25" t="s">
        <v>99</v>
      </c>
      <c r="D280" s="31">
        <f t="shared" si="121"/>
        <v>10084540</v>
      </c>
      <c r="E280" s="31">
        <f t="shared" si="122"/>
        <v>3969506</v>
      </c>
      <c r="F280" s="39">
        <f t="shared" si="123"/>
        <v>0.39362291190277393</v>
      </c>
      <c r="G280" s="31">
        <f t="shared" si="124"/>
        <v>10164671</v>
      </c>
      <c r="H280" s="31">
        <f t="shared" si="125"/>
        <v>4866397</v>
      </c>
      <c r="I280" s="39">
        <f t="shared" si="126"/>
        <v>0.47875597744383463</v>
      </c>
      <c r="J280" s="24">
        <f t="shared" si="127"/>
        <v>10599464</v>
      </c>
      <c r="K280" s="24">
        <f t="shared" si="128"/>
        <v>5730272</v>
      </c>
      <c r="L280" s="22">
        <f t="shared" si="129"/>
        <v>0.54061903507573594</v>
      </c>
      <c r="M280" s="24">
        <f t="shared" si="146"/>
        <v>11890239</v>
      </c>
      <c r="N280" s="24">
        <f t="shared" si="147"/>
        <v>6157444</v>
      </c>
      <c r="O280" s="22">
        <f t="shared" si="148"/>
        <v>0.51785704223439077</v>
      </c>
      <c r="P280" s="24">
        <f t="shared" si="133"/>
        <v>12115819</v>
      </c>
      <c r="Q280" s="24">
        <f t="shared" si="141"/>
        <v>6664319</v>
      </c>
      <c r="R280" s="22">
        <f t="shared" si="134"/>
        <v>0.5500510530901791</v>
      </c>
      <c r="S280" s="24">
        <f t="shared" si="149"/>
        <v>12779472</v>
      </c>
      <c r="T280" s="24">
        <f t="shared" si="150"/>
        <v>6544084</v>
      </c>
      <c r="U280" s="22">
        <f t="shared" si="151"/>
        <v>0.51207780728343077</v>
      </c>
      <c r="V280" s="101">
        <f t="shared" si="135"/>
        <v>13082935</v>
      </c>
      <c r="W280" s="101">
        <f t="shared" si="136"/>
        <v>6547447</v>
      </c>
      <c r="X280" s="22">
        <f t="shared" si="137"/>
        <v>0.500457045762285</v>
      </c>
      <c r="Y280" s="76">
        <f t="shared" si="138"/>
        <v>13154763</v>
      </c>
      <c r="Z280" s="76">
        <f t="shared" si="139"/>
        <v>6210653</v>
      </c>
      <c r="AA280" s="22">
        <f t="shared" si="140"/>
        <v>0.47212199870115501</v>
      </c>
      <c r="AB280" s="22">
        <f t="shared" si="142"/>
        <v>0.51051298941428813</v>
      </c>
      <c r="AC280" s="32" t="s">
        <v>1477</v>
      </c>
    </row>
    <row r="281" spans="1:29" ht="12.75" customHeight="1" x14ac:dyDescent="0.25">
      <c r="A281" s="25" t="s">
        <v>639</v>
      </c>
      <c r="B281" s="25" t="s">
        <v>640</v>
      </c>
      <c r="C281" s="25" t="s">
        <v>99</v>
      </c>
      <c r="D281" s="31">
        <f t="shared" si="121"/>
        <v>19823156</v>
      </c>
      <c r="E281" s="31">
        <f t="shared" si="122"/>
        <v>5535812</v>
      </c>
      <c r="F281" s="39">
        <f t="shared" si="123"/>
        <v>0.27925987163698857</v>
      </c>
      <c r="G281" s="31">
        <f t="shared" si="124"/>
        <v>20027018</v>
      </c>
      <c r="H281" s="31">
        <f t="shared" si="125"/>
        <v>6108893</v>
      </c>
      <c r="I281" s="39">
        <f t="shared" si="126"/>
        <v>0.30503258148567103</v>
      </c>
      <c r="J281" s="24">
        <f t="shared" si="127"/>
        <v>20017291</v>
      </c>
      <c r="K281" s="24">
        <f t="shared" si="128"/>
        <v>6983616</v>
      </c>
      <c r="L281" s="22">
        <f t="shared" si="129"/>
        <v>0.34887917650795003</v>
      </c>
      <c r="M281" s="24">
        <f t="shared" si="146"/>
        <v>20603534</v>
      </c>
      <c r="N281" s="24">
        <f t="shared" si="147"/>
        <v>7516446</v>
      </c>
      <c r="O281" s="22">
        <f t="shared" si="148"/>
        <v>0.3648134344331414</v>
      </c>
      <c r="P281" s="24">
        <f t="shared" si="133"/>
        <v>21664716</v>
      </c>
      <c r="Q281" s="24">
        <f t="shared" si="141"/>
        <v>7972199</v>
      </c>
      <c r="R281" s="22">
        <f t="shared" si="134"/>
        <v>0.36798077574614874</v>
      </c>
      <c r="S281" s="24">
        <f t="shared" si="149"/>
        <v>21428998</v>
      </c>
      <c r="T281" s="24">
        <f t="shared" si="150"/>
        <v>8304750</v>
      </c>
      <c r="U281" s="22">
        <f t="shared" si="151"/>
        <v>0.38754728522537546</v>
      </c>
      <c r="V281" s="101">
        <f t="shared" si="135"/>
        <v>22118229</v>
      </c>
      <c r="W281" s="101">
        <f t="shared" si="136"/>
        <v>6547453</v>
      </c>
      <c r="X281" s="22">
        <f t="shared" si="137"/>
        <v>0.29602067145610977</v>
      </c>
      <c r="Y281" s="76">
        <f t="shared" si="138"/>
        <v>21046388</v>
      </c>
      <c r="Z281" s="76">
        <f t="shared" si="139"/>
        <v>4948786</v>
      </c>
      <c r="AA281" s="22">
        <f t="shared" si="140"/>
        <v>0.235137069600732</v>
      </c>
      <c r="AB281" s="22">
        <f t="shared" si="142"/>
        <v>0.33029984729230144</v>
      </c>
      <c r="AC281" s="32" t="s">
        <v>1477</v>
      </c>
    </row>
    <row r="282" spans="1:29" ht="12.75" customHeight="1" x14ac:dyDescent="0.25">
      <c r="A282" s="25" t="s">
        <v>641</v>
      </c>
      <c r="B282" s="25" t="s">
        <v>642</v>
      </c>
      <c r="C282" s="25" t="s">
        <v>62</v>
      </c>
      <c r="D282" s="31">
        <f t="shared" si="121"/>
        <v>7770562</v>
      </c>
      <c r="E282" s="31">
        <f t="shared" si="122"/>
        <v>2865596</v>
      </c>
      <c r="F282" s="39">
        <f t="shared" si="123"/>
        <v>0.36877590063627314</v>
      </c>
      <c r="G282" s="31">
        <f t="shared" si="124"/>
        <v>7898032</v>
      </c>
      <c r="H282" s="31">
        <f t="shared" si="125"/>
        <v>3445409</v>
      </c>
      <c r="I282" s="39">
        <f t="shared" si="126"/>
        <v>0.43623639407893006</v>
      </c>
      <c r="J282" s="24">
        <f t="shared" si="127"/>
        <v>8247527</v>
      </c>
      <c r="K282" s="24">
        <f t="shared" si="128"/>
        <v>3894261</v>
      </c>
      <c r="L282" s="22">
        <f t="shared" si="129"/>
        <v>0.47217317384956725</v>
      </c>
      <c r="M282" s="24">
        <f t="shared" si="146"/>
        <v>9120052</v>
      </c>
      <c r="N282" s="24">
        <f t="shared" si="147"/>
        <v>4538811</v>
      </c>
      <c r="O282" s="22">
        <f t="shared" si="148"/>
        <v>0.49767380712302955</v>
      </c>
      <c r="P282" s="24">
        <f t="shared" si="133"/>
        <v>9798438</v>
      </c>
      <c r="Q282" s="24">
        <f t="shared" si="141"/>
        <v>4854568</v>
      </c>
      <c r="R282" s="22">
        <f t="shared" si="134"/>
        <v>0.49544304918804405</v>
      </c>
      <c r="S282" s="24">
        <f t="shared" si="149"/>
        <v>9711576</v>
      </c>
      <c r="T282" s="24">
        <f t="shared" si="150"/>
        <v>5432275</v>
      </c>
      <c r="U282" s="22">
        <f t="shared" si="151"/>
        <v>0.55936080817366818</v>
      </c>
      <c r="V282" s="101">
        <f t="shared" si="135"/>
        <v>11475265</v>
      </c>
      <c r="W282" s="101">
        <f t="shared" si="136"/>
        <v>6606603</v>
      </c>
      <c r="X282" s="22">
        <f t="shared" si="137"/>
        <v>0.57572552790719866</v>
      </c>
      <c r="Y282" s="76">
        <f t="shared" si="138"/>
        <v>15021053</v>
      </c>
      <c r="Z282" s="76">
        <f t="shared" si="139"/>
        <v>8827356</v>
      </c>
      <c r="AA282" s="22">
        <f t="shared" si="140"/>
        <v>0.58766559175312105</v>
      </c>
      <c r="AB282" s="22">
        <f t="shared" si="142"/>
        <v>0.54317375682901237</v>
      </c>
      <c r="AC282" s="32" t="s">
        <v>1484</v>
      </c>
    </row>
    <row r="283" spans="1:29" ht="12.75" customHeight="1" x14ac:dyDescent="0.25">
      <c r="A283" s="25" t="s">
        <v>643</v>
      </c>
      <c r="B283" s="25" t="s">
        <v>644</v>
      </c>
      <c r="C283" s="25" t="s">
        <v>62</v>
      </c>
      <c r="D283" s="31">
        <f t="shared" si="121"/>
        <v>9424156</v>
      </c>
      <c r="E283" s="31">
        <f t="shared" si="122"/>
        <v>1032406</v>
      </c>
      <c r="F283" s="39">
        <f t="shared" si="123"/>
        <v>0.10954890814625734</v>
      </c>
      <c r="G283" s="31">
        <f t="shared" si="124"/>
        <v>9361705</v>
      </c>
      <c r="H283" s="31">
        <f t="shared" si="125"/>
        <v>1162350</v>
      </c>
      <c r="I283" s="39">
        <f t="shared" si="126"/>
        <v>0.12416007554179501</v>
      </c>
      <c r="J283" s="24">
        <f t="shared" si="127"/>
        <v>9052871</v>
      </c>
      <c r="K283" s="24">
        <f t="shared" si="128"/>
        <v>1710565</v>
      </c>
      <c r="L283" s="22">
        <f t="shared" si="129"/>
        <v>0.18895276426671714</v>
      </c>
      <c r="M283" s="24">
        <f t="shared" si="146"/>
        <v>9419927</v>
      </c>
      <c r="N283" s="24">
        <f t="shared" si="147"/>
        <v>2609669</v>
      </c>
      <c r="O283" s="22">
        <f t="shared" si="148"/>
        <v>0.27703707258028643</v>
      </c>
      <c r="P283" s="24">
        <f t="shared" si="133"/>
        <v>10201142</v>
      </c>
      <c r="Q283" s="24">
        <f t="shared" si="141"/>
        <v>3520755</v>
      </c>
      <c r="R283" s="22">
        <f t="shared" si="134"/>
        <v>0.34513341741542269</v>
      </c>
      <c r="S283" s="24">
        <f t="shared" si="149"/>
        <v>10234446</v>
      </c>
      <c r="T283" s="24">
        <f t="shared" si="150"/>
        <v>5176104</v>
      </c>
      <c r="U283" s="22">
        <f t="shared" si="151"/>
        <v>0.50575321810286555</v>
      </c>
      <c r="V283" s="101">
        <f t="shared" si="135"/>
        <v>10582378</v>
      </c>
      <c r="W283" s="101">
        <f t="shared" si="136"/>
        <v>6180229</v>
      </c>
      <c r="X283" s="22">
        <f t="shared" si="137"/>
        <v>0.58401136304146384</v>
      </c>
      <c r="Y283" s="76">
        <f t="shared" si="138"/>
        <v>10919919</v>
      </c>
      <c r="Z283" s="76">
        <f t="shared" si="139"/>
        <v>6827445</v>
      </c>
      <c r="AA283" s="22">
        <f t="shared" si="140"/>
        <v>0.62522853878311702</v>
      </c>
      <c r="AB283" s="22">
        <f t="shared" si="142"/>
        <v>0.46743272198463109</v>
      </c>
      <c r="AC283" s="32" t="s">
        <v>1477</v>
      </c>
    </row>
    <row r="284" spans="1:29" ht="12.75" customHeight="1" x14ac:dyDescent="0.25">
      <c r="A284" s="25" t="s">
        <v>645</v>
      </c>
      <c r="B284" s="25" t="s">
        <v>646</v>
      </c>
      <c r="C284" s="25" t="s">
        <v>62</v>
      </c>
      <c r="D284" s="31">
        <f t="shared" si="121"/>
        <v>11743739</v>
      </c>
      <c r="E284" s="31">
        <f t="shared" si="122"/>
        <v>253027</v>
      </c>
      <c r="F284" s="39">
        <f t="shared" si="123"/>
        <v>2.1545693411612776E-2</v>
      </c>
      <c r="G284" s="31">
        <f t="shared" si="124"/>
        <v>10678203</v>
      </c>
      <c r="H284" s="31">
        <f t="shared" si="125"/>
        <v>409672</v>
      </c>
      <c r="I284" s="39">
        <f t="shared" si="126"/>
        <v>3.8365256775882609E-2</v>
      </c>
      <c r="J284" s="24">
        <f t="shared" si="127"/>
        <v>10968589</v>
      </c>
      <c r="K284" s="24">
        <f t="shared" si="128"/>
        <v>619946</v>
      </c>
      <c r="L284" s="22">
        <f t="shared" si="129"/>
        <v>5.6520123053202191E-2</v>
      </c>
      <c r="M284" s="24">
        <f t="shared" si="146"/>
        <v>11170646</v>
      </c>
      <c r="N284" s="24">
        <f t="shared" si="147"/>
        <v>1440853</v>
      </c>
      <c r="O284" s="22">
        <f t="shared" si="148"/>
        <v>0.12898564684620747</v>
      </c>
      <c r="P284" s="24">
        <f t="shared" si="133"/>
        <v>11663145</v>
      </c>
      <c r="Q284" s="24">
        <f t="shared" si="141"/>
        <v>2507571</v>
      </c>
      <c r="R284" s="22">
        <f t="shared" si="134"/>
        <v>0.2149995562946358</v>
      </c>
      <c r="S284" s="24">
        <f t="shared" si="149"/>
        <v>11643040</v>
      </c>
      <c r="T284" s="24">
        <f t="shared" si="150"/>
        <v>3746129</v>
      </c>
      <c r="U284" s="22">
        <f t="shared" si="151"/>
        <v>0.3217483578172024</v>
      </c>
      <c r="V284" s="101">
        <f t="shared" si="135"/>
        <v>11628969</v>
      </c>
      <c r="W284" s="101">
        <f t="shared" si="136"/>
        <v>4930887</v>
      </c>
      <c r="X284" s="22">
        <f t="shared" si="137"/>
        <v>0.42401755478065167</v>
      </c>
      <c r="Y284" s="76">
        <f t="shared" si="138"/>
        <v>12496620</v>
      </c>
      <c r="Z284" s="76">
        <f t="shared" si="139"/>
        <v>5202745</v>
      </c>
      <c r="AA284" s="22">
        <f t="shared" si="140"/>
        <v>0.41633217622044999</v>
      </c>
      <c r="AB284" s="22">
        <f t="shared" si="142"/>
        <v>0.30121665839182948</v>
      </c>
      <c r="AC284" s="32" t="s">
        <v>1477</v>
      </c>
    </row>
    <row r="285" spans="1:29" ht="12.75" customHeight="1" x14ac:dyDescent="0.25">
      <c r="A285" s="25" t="s">
        <v>647</v>
      </c>
      <c r="B285" s="25" t="s">
        <v>648</v>
      </c>
      <c r="C285" s="25" t="s">
        <v>25</v>
      </c>
      <c r="D285" s="31">
        <f t="shared" si="121"/>
        <v>12872328</v>
      </c>
      <c r="E285" s="31">
        <f t="shared" si="122"/>
        <v>1609222</v>
      </c>
      <c r="F285" s="39">
        <f t="shared" si="123"/>
        <v>0.12501406117059788</v>
      </c>
      <c r="G285" s="31">
        <f t="shared" si="124"/>
        <v>12880639</v>
      </c>
      <c r="H285" s="31">
        <f t="shared" si="125"/>
        <v>3792447</v>
      </c>
      <c r="I285" s="39">
        <f t="shared" si="126"/>
        <v>0.29443003565273429</v>
      </c>
      <c r="J285" s="24">
        <f t="shared" si="127"/>
        <v>13026868</v>
      </c>
      <c r="K285" s="24">
        <f t="shared" si="128"/>
        <v>6022894</v>
      </c>
      <c r="L285" s="22">
        <f t="shared" si="129"/>
        <v>0.46234398014933442</v>
      </c>
      <c r="M285" s="24">
        <f t="shared" si="146"/>
        <v>13340212</v>
      </c>
      <c r="N285" s="24">
        <f t="shared" si="147"/>
        <v>7624839</v>
      </c>
      <c r="O285" s="22">
        <f t="shared" si="148"/>
        <v>0.57156805304143588</v>
      </c>
      <c r="P285" s="24">
        <f t="shared" si="133"/>
        <v>13831400</v>
      </c>
      <c r="Q285" s="24">
        <f t="shared" si="141"/>
        <v>9748877</v>
      </c>
      <c r="R285" s="22">
        <f t="shared" si="134"/>
        <v>0.70483660366991052</v>
      </c>
      <c r="S285" s="24">
        <f t="shared" si="149"/>
        <v>14317217</v>
      </c>
      <c r="T285" s="24">
        <f t="shared" si="150"/>
        <v>12345670</v>
      </c>
      <c r="U285" s="22">
        <f t="shared" si="151"/>
        <v>0.86229537486230734</v>
      </c>
      <c r="V285" s="101">
        <f t="shared" si="135"/>
        <v>15209590</v>
      </c>
      <c r="W285" s="101">
        <f t="shared" si="136"/>
        <v>13870634</v>
      </c>
      <c r="X285" s="22">
        <f t="shared" si="137"/>
        <v>0.91196633176831199</v>
      </c>
      <c r="Y285" s="76">
        <f t="shared" si="138"/>
        <v>15686143</v>
      </c>
      <c r="Z285" s="76">
        <f t="shared" si="139"/>
        <v>14799534</v>
      </c>
      <c r="AA285" s="22">
        <f t="shared" si="140"/>
        <v>0.94347820238537905</v>
      </c>
      <c r="AB285" s="22">
        <f t="shared" si="142"/>
        <v>0.798828913145469</v>
      </c>
      <c r="AC285" s="32" t="s">
        <v>1481</v>
      </c>
    </row>
    <row r="286" spans="1:29" ht="12.75" customHeight="1" x14ac:dyDescent="0.25">
      <c r="A286" s="25" t="s">
        <v>649</v>
      </c>
      <c r="B286" s="25" t="s">
        <v>650</v>
      </c>
      <c r="C286" s="25" t="s">
        <v>25</v>
      </c>
      <c r="D286" s="31">
        <f t="shared" si="121"/>
        <v>15332745</v>
      </c>
      <c r="E286" s="31">
        <f t="shared" si="122"/>
        <v>4268398</v>
      </c>
      <c r="F286" s="39">
        <f t="shared" si="123"/>
        <v>0.27838446409954642</v>
      </c>
      <c r="G286" s="31">
        <f t="shared" si="124"/>
        <v>15254316</v>
      </c>
      <c r="H286" s="31">
        <f t="shared" si="125"/>
        <v>6470280</v>
      </c>
      <c r="I286" s="39">
        <f t="shared" si="126"/>
        <v>0.42416061133124555</v>
      </c>
      <c r="J286" s="24">
        <f t="shared" si="127"/>
        <v>15583302</v>
      </c>
      <c r="K286" s="24">
        <f t="shared" si="128"/>
        <v>8197485</v>
      </c>
      <c r="L286" s="22">
        <f t="shared" si="129"/>
        <v>0.52604287589369703</v>
      </c>
      <c r="M286" s="24">
        <f t="shared" si="146"/>
        <v>15720518</v>
      </c>
      <c r="N286" s="24">
        <f t="shared" si="147"/>
        <v>8781718</v>
      </c>
      <c r="O286" s="22">
        <f t="shared" si="148"/>
        <v>0.55861505326987315</v>
      </c>
      <c r="P286" s="24">
        <f t="shared" si="133"/>
        <v>16499408</v>
      </c>
      <c r="Q286" s="24">
        <f t="shared" si="141"/>
        <v>10064575</v>
      </c>
      <c r="R286" s="22">
        <f t="shared" si="134"/>
        <v>0.60999612834593819</v>
      </c>
      <c r="S286" s="24">
        <f t="shared" si="149"/>
        <v>17469308</v>
      </c>
      <c r="T286" s="24">
        <f t="shared" si="150"/>
        <v>10627489</v>
      </c>
      <c r="U286" s="22">
        <f t="shared" si="151"/>
        <v>0.60835203088754286</v>
      </c>
      <c r="V286" s="101">
        <f t="shared" si="135"/>
        <v>18000195</v>
      </c>
      <c r="W286" s="101">
        <f t="shared" si="136"/>
        <v>11730038</v>
      </c>
      <c r="X286" s="22">
        <f t="shared" si="137"/>
        <v>0.65166171810916496</v>
      </c>
      <c r="Y286" s="76">
        <f t="shared" si="138"/>
        <v>18593873</v>
      </c>
      <c r="Z286" s="76">
        <f t="shared" si="139"/>
        <v>13182460</v>
      </c>
      <c r="AA286" s="22">
        <f t="shared" si="140"/>
        <v>0.70896794874311597</v>
      </c>
      <c r="AB286" s="22">
        <f t="shared" si="142"/>
        <v>0.62751857587112703</v>
      </c>
      <c r="AC286" s="32" t="s">
        <v>1481</v>
      </c>
    </row>
    <row r="287" spans="1:29" ht="12.75" customHeight="1" x14ac:dyDescent="0.25">
      <c r="A287" s="25" t="s">
        <v>651</v>
      </c>
      <c r="B287" s="25" t="s">
        <v>652</v>
      </c>
      <c r="C287" s="25" t="s">
        <v>25</v>
      </c>
      <c r="D287" s="31">
        <f t="shared" si="121"/>
        <v>37220731</v>
      </c>
      <c r="E287" s="31">
        <f t="shared" si="122"/>
        <v>8517572</v>
      </c>
      <c r="F287" s="39">
        <f t="shared" si="123"/>
        <v>0.22883946046089207</v>
      </c>
      <c r="G287" s="31">
        <f t="shared" si="124"/>
        <v>37899758</v>
      </c>
      <c r="H287" s="31">
        <f t="shared" si="125"/>
        <v>9455580</v>
      </c>
      <c r="I287" s="39">
        <f t="shared" si="126"/>
        <v>0.24948919198903591</v>
      </c>
      <c r="J287" s="24">
        <f t="shared" si="127"/>
        <v>39004204</v>
      </c>
      <c r="K287" s="24">
        <f t="shared" si="128"/>
        <v>10406149</v>
      </c>
      <c r="L287" s="22">
        <f t="shared" si="129"/>
        <v>0.26679557413862365</v>
      </c>
      <c r="M287" s="24">
        <f t="shared" si="146"/>
        <v>40429901</v>
      </c>
      <c r="N287" s="24">
        <f t="shared" si="147"/>
        <v>10846558</v>
      </c>
      <c r="O287" s="22">
        <f t="shared" si="148"/>
        <v>0.26828059757059508</v>
      </c>
      <c r="P287" s="24">
        <f t="shared" si="133"/>
        <v>42656836</v>
      </c>
      <c r="Q287" s="24">
        <f t="shared" si="141"/>
        <v>9557721</v>
      </c>
      <c r="R287" s="22">
        <f t="shared" si="134"/>
        <v>0.22406071092567673</v>
      </c>
      <c r="S287" s="24">
        <f t="shared" si="149"/>
        <v>43994643</v>
      </c>
      <c r="T287" s="24">
        <f t="shared" si="150"/>
        <v>9595061</v>
      </c>
      <c r="U287" s="22">
        <f t="shared" si="151"/>
        <v>0.21809612138459675</v>
      </c>
      <c r="V287" s="101">
        <f t="shared" si="135"/>
        <v>47833804</v>
      </c>
      <c r="W287" s="101">
        <f t="shared" si="136"/>
        <v>5853436</v>
      </c>
      <c r="X287" s="22">
        <f t="shared" si="137"/>
        <v>0.1223702802311102</v>
      </c>
      <c r="Y287" s="76">
        <f t="shared" si="138"/>
        <v>46409135</v>
      </c>
      <c r="Z287" s="76">
        <f t="shared" si="139"/>
        <v>1941889</v>
      </c>
      <c r="AA287" s="22">
        <f t="shared" si="140"/>
        <v>4.1842818229643801E-2</v>
      </c>
      <c r="AB287" s="22">
        <f t="shared" si="142"/>
        <v>0.17493010566832451</v>
      </c>
      <c r="AC287" s="32" t="s">
        <v>1481</v>
      </c>
    </row>
    <row r="288" spans="1:29" ht="12.75" customHeight="1" x14ac:dyDescent="0.25">
      <c r="A288" s="25" t="s">
        <v>653</v>
      </c>
      <c r="B288" s="25" t="s">
        <v>654</v>
      </c>
      <c r="C288" s="25" t="s">
        <v>25</v>
      </c>
      <c r="D288" s="31">
        <f t="shared" si="121"/>
        <v>49595169</v>
      </c>
      <c r="E288" s="31">
        <f t="shared" si="122"/>
        <v>28210506</v>
      </c>
      <c r="F288" s="39">
        <f t="shared" si="123"/>
        <v>0.56881560379399054</v>
      </c>
      <c r="G288" s="31">
        <f t="shared" si="124"/>
        <v>49939643</v>
      </c>
      <c r="H288" s="31">
        <f t="shared" si="125"/>
        <v>26828787</v>
      </c>
      <c r="I288" s="39">
        <f t="shared" si="126"/>
        <v>0.53722424487495835</v>
      </c>
      <c r="J288" s="24">
        <f t="shared" si="127"/>
        <v>51036885</v>
      </c>
      <c r="K288" s="24">
        <f t="shared" si="128"/>
        <v>23870884</v>
      </c>
      <c r="L288" s="22">
        <f t="shared" si="129"/>
        <v>0.4677182786527822</v>
      </c>
      <c r="M288" s="24">
        <f t="shared" si="146"/>
        <v>45303320</v>
      </c>
      <c r="N288" s="24">
        <f t="shared" si="147"/>
        <v>27760922</v>
      </c>
      <c r="O288" s="22">
        <f t="shared" si="148"/>
        <v>0.61277897513912882</v>
      </c>
      <c r="P288" s="24">
        <f t="shared" si="133"/>
        <v>48736156</v>
      </c>
      <c r="Q288" s="24">
        <f t="shared" si="141"/>
        <v>28992873</v>
      </c>
      <c r="R288" s="22">
        <f t="shared" si="134"/>
        <v>0.59489453784578328</v>
      </c>
      <c r="S288" s="24">
        <f t="shared" si="149"/>
        <v>52409355</v>
      </c>
      <c r="T288" s="24">
        <f t="shared" si="150"/>
        <v>29210509</v>
      </c>
      <c r="U288" s="22">
        <f t="shared" si="151"/>
        <v>0.55735295731077017</v>
      </c>
      <c r="V288" s="101">
        <f t="shared" si="135"/>
        <v>53672989</v>
      </c>
      <c r="W288" s="101">
        <f t="shared" si="136"/>
        <v>25190374</v>
      </c>
      <c r="X288" s="22">
        <f t="shared" si="137"/>
        <v>0.46933056029355846</v>
      </c>
      <c r="Y288" s="76">
        <f t="shared" si="138"/>
        <v>50484198</v>
      </c>
      <c r="Z288" s="76">
        <f t="shared" si="139"/>
        <v>26030428</v>
      </c>
      <c r="AA288" s="22">
        <f t="shared" si="140"/>
        <v>0.51561536146419495</v>
      </c>
      <c r="AB288" s="22">
        <f t="shared" si="142"/>
        <v>0.54999447841068716</v>
      </c>
      <c r="AC288" s="32" t="s">
        <v>1482</v>
      </c>
    </row>
    <row r="289" spans="1:29" ht="12.75" customHeight="1" x14ac:dyDescent="0.25">
      <c r="A289" s="25" t="s">
        <v>655</v>
      </c>
      <c r="B289" s="25" t="s">
        <v>656</v>
      </c>
      <c r="C289" s="25" t="s">
        <v>25</v>
      </c>
      <c r="D289" s="31">
        <f t="shared" si="121"/>
        <v>13085540</v>
      </c>
      <c r="E289" s="31">
        <f t="shared" si="122"/>
        <v>251234</v>
      </c>
      <c r="F289" s="39">
        <f t="shared" si="123"/>
        <v>1.9199360515500315E-2</v>
      </c>
      <c r="G289" s="31">
        <f t="shared" si="124"/>
        <v>15117143</v>
      </c>
      <c r="H289" s="31">
        <f t="shared" si="125"/>
        <v>75074</v>
      </c>
      <c r="I289" s="39">
        <f t="shared" si="126"/>
        <v>4.9661500192199016E-3</v>
      </c>
      <c r="J289" s="24">
        <f t="shared" si="127"/>
        <v>14728484</v>
      </c>
      <c r="K289" s="24">
        <f t="shared" si="128"/>
        <v>427913</v>
      </c>
      <c r="L289" s="22">
        <f t="shared" si="129"/>
        <v>2.9053431432590076E-2</v>
      </c>
      <c r="M289" s="24">
        <f t="shared" si="146"/>
        <v>12716667</v>
      </c>
      <c r="N289" s="24">
        <f t="shared" si="147"/>
        <v>1127167</v>
      </c>
      <c r="O289" s="22">
        <f t="shared" si="148"/>
        <v>8.8636983259843163E-2</v>
      </c>
      <c r="P289" s="24">
        <f t="shared" si="133"/>
        <v>14210992</v>
      </c>
      <c r="Q289" s="24">
        <f t="shared" si="141"/>
        <v>728542</v>
      </c>
      <c r="R289" s="22">
        <f t="shared" si="134"/>
        <v>5.1266090361601777E-2</v>
      </c>
      <c r="S289" s="24">
        <f t="shared" si="149"/>
        <v>13721076</v>
      </c>
      <c r="T289" s="24">
        <f t="shared" si="150"/>
        <v>783378</v>
      </c>
      <c r="U289" s="22">
        <f t="shared" si="151"/>
        <v>5.7093044306437774E-2</v>
      </c>
      <c r="V289" s="101">
        <f t="shared" si="135"/>
        <v>14246488</v>
      </c>
      <c r="W289" s="101">
        <f t="shared" si="136"/>
        <v>2105098</v>
      </c>
      <c r="X289" s="22">
        <f t="shared" si="137"/>
        <v>0.14776259243681672</v>
      </c>
      <c r="Y289" s="76">
        <f t="shared" si="138"/>
        <v>14445289</v>
      </c>
      <c r="Z289" s="76">
        <f t="shared" si="139"/>
        <v>2426530</v>
      </c>
      <c r="AA289" s="22">
        <f t="shared" si="140"/>
        <v>0.167980716758246</v>
      </c>
      <c r="AB289" s="22">
        <f t="shared" si="142"/>
        <v>0.10254788542458908</v>
      </c>
      <c r="AC289" s="32" t="s">
        <v>1481</v>
      </c>
    </row>
    <row r="290" spans="1:29" ht="12.75" customHeight="1" x14ac:dyDescent="0.25">
      <c r="A290" s="25" t="s">
        <v>657</v>
      </c>
      <c r="B290" s="25" t="s">
        <v>658</v>
      </c>
      <c r="C290" s="25" t="s">
        <v>25</v>
      </c>
      <c r="D290" s="31">
        <f t="shared" si="121"/>
        <v>61104911</v>
      </c>
      <c r="E290" s="31">
        <f t="shared" si="122"/>
        <v>25303783</v>
      </c>
      <c r="F290" s="39">
        <f t="shared" si="123"/>
        <v>0.41410391711396161</v>
      </c>
      <c r="G290" s="31">
        <f t="shared" si="124"/>
        <v>65456357</v>
      </c>
      <c r="H290" s="31">
        <f t="shared" si="125"/>
        <v>29987277</v>
      </c>
      <c r="I290" s="39">
        <f t="shared" si="126"/>
        <v>0.45812627488572272</v>
      </c>
      <c r="J290" s="24">
        <f t="shared" si="127"/>
        <v>63171609</v>
      </c>
      <c r="K290" s="24">
        <f t="shared" si="128"/>
        <v>37300222</v>
      </c>
      <c r="L290" s="22">
        <f t="shared" si="129"/>
        <v>0.59045863466925463</v>
      </c>
      <c r="M290" s="24">
        <f t="shared" si="146"/>
        <v>65467165</v>
      </c>
      <c r="N290" s="24">
        <f t="shared" si="147"/>
        <v>43220855</v>
      </c>
      <c r="O290" s="22">
        <f t="shared" si="148"/>
        <v>0.66019133408327668</v>
      </c>
      <c r="P290" s="24">
        <f t="shared" si="133"/>
        <v>70020025</v>
      </c>
      <c r="Q290" s="24">
        <f t="shared" si="141"/>
        <v>44675491</v>
      </c>
      <c r="R290" s="22">
        <f t="shared" si="134"/>
        <v>0.63803877533605569</v>
      </c>
      <c r="S290" s="24">
        <f t="shared" si="149"/>
        <v>75048920</v>
      </c>
      <c r="T290" s="24">
        <f t="shared" si="150"/>
        <v>44070940</v>
      </c>
      <c r="U290" s="22">
        <f t="shared" si="151"/>
        <v>0.58722950310277622</v>
      </c>
      <c r="V290" s="101">
        <f t="shared" si="135"/>
        <v>73697454</v>
      </c>
      <c r="W290" s="101">
        <f t="shared" si="136"/>
        <v>40896649</v>
      </c>
      <c r="X290" s="22">
        <f t="shared" si="137"/>
        <v>0.55492621224065619</v>
      </c>
      <c r="Y290" s="76">
        <f t="shared" si="138"/>
        <v>74755683</v>
      </c>
      <c r="Z290" s="76">
        <f t="shared" si="139"/>
        <v>42769752</v>
      </c>
      <c r="AA290" s="22">
        <f t="shared" si="140"/>
        <v>0.57212709835050302</v>
      </c>
      <c r="AB290" s="22">
        <f t="shared" si="142"/>
        <v>0.60250258462265349</v>
      </c>
      <c r="AC290" s="32" t="s">
        <v>1482</v>
      </c>
    </row>
    <row r="291" spans="1:29" ht="12.75" customHeight="1" x14ac:dyDescent="0.25">
      <c r="A291" s="25" t="s">
        <v>659</v>
      </c>
      <c r="B291" s="25" t="s">
        <v>660</v>
      </c>
      <c r="C291" s="25" t="s">
        <v>165</v>
      </c>
      <c r="D291" s="31">
        <f t="shared" si="121"/>
        <v>6550838</v>
      </c>
      <c r="E291" s="31">
        <f t="shared" si="122"/>
        <v>1751647</v>
      </c>
      <c r="F291" s="39">
        <f t="shared" si="123"/>
        <v>0.26739281295003786</v>
      </c>
      <c r="G291" s="31">
        <f t="shared" si="124"/>
        <v>6578491</v>
      </c>
      <c r="H291" s="31">
        <f t="shared" si="125"/>
        <v>2357017</v>
      </c>
      <c r="I291" s="39">
        <f t="shared" si="126"/>
        <v>0.35829143796046842</v>
      </c>
      <c r="J291" s="24">
        <f t="shared" si="127"/>
        <v>6853990</v>
      </c>
      <c r="K291" s="24">
        <f t="shared" si="128"/>
        <v>3122808</v>
      </c>
      <c r="L291" s="22">
        <f t="shared" si="129"/>
        <v>0.4556189898146919</v>
      </c>
      <c r="M291" s="24">
        <f t="shared" si="146"/>
        <v>7497848</v>
      </c>
      <c r="N291" s="24">
        <f t="shared" si="147"/>
        <v>4408878</v>
      </c>
      <c r="O291" s="22">
        <f t="shared" si="148"/>
        <v>0.58801912228682152</v>
      </c>
      <c r="P291" s="24">
        <f t="shared" si="133"/>
        <v>9479898</v>
      </c>
      <c r="Q291" s="24">
        <f t="shared" si="141"/>
        <v>4426670</v>
      </c>
      <c r="R291" s="22">
        <f t="shared" si="134"/>
        <v>0.46695333641775472</v>
      </c>
      <c r="S291" s="24">
        <f t="shared" si="149"/>
        <v>9430279</v>
      </c>
      <c r="T291" s="24">
        <f t="shared" si="150"/>
        <v>3948500</v>
      </c>
      <c r="U291" s="22">
        <f t="shared" si="151"/>
        <v>0.41870447311261949</v>
      </c>
      <c r="V291" s="101">
        <f t="shared" si="135"/>
        <v>9090989</v>
      </c>
      <c r="W291" s="101">
        <f t="shared" si="136"/>
        <v>4010811</v>
      </c>
      <c r="X291" s="22">
        <f t="shared" si="137"/>
        <v>0.44118533198093191</v>
      </c>
      <c r="Y291" s="76">
        <f t="shared" si="138"/>
        <v>9651544</v>
      </c>
      <c r="Z291" s="76">
        <f t="shared" si="139"/>
        <v>3422073</v>
      </c>
      <c r="AA291" s="22">
        <f t="shared" si="140"/>
        <v>0.35456223377316598</v>
      </c>
      <c r="AB291" s="22">
        <f t="shared" si="142"/>
        <v>0.4538848995142587</v>
      </c>
      <c r="AC291" s="32" t="s">
        <v>1477</v>
      </c>
    </row>
    <row r="292" spans="1:29" ht="12.75" customHeight="1" x14ac:dyDescent="0.25">
      <c r="A292" s="25" t="s">
        <v>661</v>
      </c>
      <c r="B292" s="25" t="s">
        <v>662</v>
      </c>
      <c r="C292" s="25" t="s">
        <v>165</v>
      </c>
      <c r="D292" s="31">
        <f t="shared" si="121"/>
        <v>9669554</v>
      </c>
      <c r="E292" s="31">
        <f t="shared" si="122"/>
        <v>2528082</v>
      </c>
      <c r="F292" s="39">
        <f t="shared" si="123"/>
        <v>0.26144763243475344</v>
      </c>
      <c r="G292" s="31">
        <f t="shared" si="124"/>
        <v>9615690</v>
      </c>
      <c r="H292" s="31">
        <f t="shared" si="125"/>
        <v>3358155</v>
      </c>
      <c r="I292" s="39">
        <f t="shared" si="126"/>
        <v>0.34923702823198333</v>
      </c>
      <c r="J292" s="24">
        <f t="shared" si="127"/>
        <v>10639470</v>
      </c>
      <c r="K292" s="24">
        <f t="shared" si="128"/>
        <v>3455157</v>
      </c>
      <c r="L292" s="22">
        <f t="shared" si="129"/>
        <v>0.32474897715769674</v>
      </c>
      <c r="M292" s="24">
        <f t="shared" si="146"/>
        <v>10420237</v>
      </c>
      <c r="N292" s="24">
        <f t="shared" si="147"/>
        <v>4468621</v>
      </c>
      <c r="O292" s="22">
        <f t="shared" si="148"/>
        <v>0.42884063001638062</v>
      </c>
      <c r="P292" s="24">
        <f t="shared" si="133"/>
        <v>10659874</v>
      </c>
      <c r="Q292" s="24">
        <f t="shared" si="141"/>
        <v>5865092</v>
      </c>
      <c r="R292" s="22">
        <f t="shared" si="134"/>
        <v>0.55020275098936444</v>
      </c>
      <c r="S292" s="24">
        <f t="shared" si="149"/>
        <v>11569951</v>
      </c>
      <c r="T292" s="24">
        <f t="shared" si="150"/>
        <v>6600378</v>
      </c>
      <c r="U292" s="22">
        <f t="shared" si="151"/>
        <v>0.57047588187711429</v>
      </c>
      <c r="V292" s="101">
        <f t="shared" si="135"/>
        <v>13889528</v>
      </c>
      <c r="W292" s="101">
        <f t="shared" si="136"/>
        <v>5346528</v>
      </c>
      <c r="X292" s="22">
        <f t="shared" si="137"/>
        <v>0.38493230295514724</v>
      </c>
      <c r="Y292" s="76">
        <f t="shared" si="138"/>
        <v>12398152</v>
      </c>
      <c r="Z292" s="76">
        <f t="shared" si="139"/>
        <v>5741910</v>
      </c>
      <c r="AA292" s="22">
        <f t="shared" si="140"/>
        <v>0.46312627881961799</v>
      </c>
      <c r="AB292" s="22">
        <f t="shared" si="142"/>
        <v>0.47951556893152497</v>
      </c>
      <c r="AC292" s="32" t="s">
        <v>1484</v>
      </c>
    </row>
    <row r="293" spans="1:29" ht="12.75" customHeight="1" x14ac:dyDescent="0.25">
      <c r="A293" s="25" t="s">
        <v>663</v>
      </c>
      <c r="B293" s="25" t="s">
        <v>664</v>
      </c>
      <c r="C293" s="25" t="s">
        <v>165</v>
      </c>
      <c r="D293" s="31">
        <f t="shared" si="121"/>
        <v>6411348</v>
      </c>
      <c r="E293" s="31">
        <f t="shared" si="122"/>
        <v>2335793</v>
      </c>
      <c r="F293" s="39">
        <f t="shared" si="123"/>
        <v>0.36432166839173291</v>
      </c>
      <c r="G293" s="31">
        <f t="shared" si="124"/>
        <v>6038489</v>
      </c>
      <c r="H293" s="31">
        <f t="shared" si="125"/>
        <v>2657711</v>
      </c>
      <c r="I293" s="39">
        <f t="shared" si="126"/>
        <v>0.440128482473016</v>
      </c>
      <c r="J293" s="24">
        <f t="shared" si="127"/>
        <v>6175019</v>
      </c>
      <c r="K293" s="24">
        <f t="shared" si="128"/>
        <v>3092313</v>
      </c>
      <c r="L293" s="22">
        <f t="shared" si="129"/>
        <v>0.50077789234332726</v>
      </c>
      <c r="M293" s="24">
        <f t="shared" si="146"/>
        <v>5941098</v>
      </c>
      <c r="N293" s="24">
        <f t="shared" si="147"/>
        <v>4388610</v>
      </c>
      <c r="O293" s="22">
        <f t="shared" si="148"/>
        <v>0.73868668720832409</v>
      </c>
      <c r="P293" s="24">
        <f t="shared" si="133"/>
        <v>6562272</v>
      </c>
      <c r="Q293" s="24">
        <f t="shared" si="141"/>
        <v>5094515</v>
      </c>
      <c r="R293" s="22">
        <f t="shared" si="134"/>
        <v>0.77633401968098859</v>
      </c>
      <c r="S293" s="24">
        <f t="shared" si="149"/>
        <v>6775253</v>
      </c>
      <c r="T293" s="24">
        <f t="shared" si="150"/>
        <v>5926932</v>
      </c>
      <c r="U293" s="22">
        <f t="shared" si="151"/>
        <v>0.8747912439579747</v>
      </c>
      <c r="V293" s="101">
        <f t="shared" si="135"/>
        <v>7137256</v>
      </c>
      <c r="W293" s="101">
        <f t="shared" si="136"/>
        <v>6348342</v>
      </c>
      <c r="X293" s="22">
        <f t="shared" si="137"/>
        <v>0.8894653631591749</v>
      </c>
      <c r="Y293" s="76">
        <f t="shared" si="138"/>
        <v>7415832</v>
      </c>
      <c r="Z293" s="76">
        <f t="shared" si="139"/>
        <v>6477377</v>
      </c>
      <c r="AA293" s="22">
        <f t="shared" si="140"/>
        <v>0.87345250000269703</v>
      </c>
      <c r="AB293" s="22">
        <f t="shared" si="142"/>
        <v>0.83054596280183191</v>
      </c>
      <c r="AC293" s="32" t="s">
        <v>1484</v>
      </c>
    </row>
    <row r="294" spans="1:29" ht="12.75" customHeight="1" x14ac:dyDescent="0.25">
      <c r="A294" s="25" t="s">
        <v>665</v>
      </c>
      <c r="B294" s="25" t="s">
        <v>666</v>
      </c>
      <c r="C294" s="25" t="s">
        <v>165</v>
      </c>
      <c r="D294" s="31">
        <f t="shared" si="121"/>
        <v>7127661</v>
      </c>
      <c r="E294" s="31">
        <f t="shared" si="122"/>
        <v>2117264</v>
      </c>
      <c r="F294" s="39">
        <f t="shared" si="123"/>
        <v>0.29704891969469366</v>
      </c>
      <c r="G294" s="31">
        <f t="shared" si="124"/>
        <v>7375897</v>
      </c>
      <c r="H294" s="31">
        <f t="shared" si="125"/>
        <v>2203646</v>
      </c>
      <c r="I294" s="39">
        <f t="shared" si="126"/>
        <v>0.29876311992968446</v>
      </c>
      <c r="J294" s="24">
        <f t="shared" si="127"/>
        <v>7461036</v>
      </c>
      <c r="K294" s="24">
        <f t="shared" si="128"/>
        <v>2749707</v>
      </c>
      <c r="L294" s="22">
        <f t="shared" si="129"/>
        <v>0.36854225070084101</v>
      </c>
      <c r="M294" s="24">
        <f t="shared" si="146"/>
        <v>7720208</v>
      </c>
      <c r="N294" s="24">
        <f t="shared" si="147"/>
        <v>3677510</v>
      </c>
      <c r="O294" s="22">
        <f t="shared" si="148"/>
        <v>0.47634856470188369</v>
      </c>
      <c r="P294" s="24">
        <f t="shared" si="133"/>
        <v>8237073</v>
      </c>
      <c r="Q294" s="24">
        <f t="shared" si="141"/>
        <v>4153166</v>
      </c>
      <c r="R294" s="22">
        <f t="shared" si="134"/>
        <v>0.50420410259809523</v>
      </c>
      <c r="S294" s="24">
        <f t="shared" si="149"/>
        <v>8480733</v>
      </c>
      <c r="T294" s="24">
        <f t="shared" si="150"/>
        <v>4055185</v>
      </c>
      <c r="U294" s="22">
        <f t="shared" si="151"/>
        <v>0.47816444639867806</v>
      </c>
      <c r="V294" s="101">
        <f t="shared" si="135"/>
        <v>9002430</v>
      </c>
      <c r="W294" s="101">
        <f t="shared" si="136"/>
        <v>3715551</v>
      </c>
      <c r="X294" s="22">
        <f t="shared" si="137"/>
        <v>0.41272756355783941</v>
      </c>
      <c r="Y294" s="76">
        <f t="shared" si="138"/>
        <v>8395514</v>
      </c>
      <c r="Z294" s="76">
        <f t="shared" si="139"/>
        <v>4065304</v>
      </c>
      <c r="AA294" s="22">
        <f t="shared" si="140"/>
        <v>0.48422336023738399</v>
      </c>
      <c r="AB294" s="22">
        <f t="shared" si="142"/>
        <v>0.47113360749877609</v>
      </c>
      <c r="AC294" s="32" t="s">
        <v>1477</v>
      </c>
    </row>
    <row r="295" spans="1:29" ht="12.75" customHeight="1" x14ac:dyDescent="0.25">
      <c r="A295" s="25" t="s">
        <v>667</v>
      </c>
      <c r="B295" s="25" t="s">
        <v>668</v>
      </c>
      <c r="C295" s="25" t="s">
        <v>165</v>
      </c>
      <c r="D295" s="31">
        <f t="shared" si="121"/>
        <v>6412376</v>
      </c>
      <c r="E295" s="31">
        <f t="shared" si="122"/>
        <v>2092283</v>
      </c>
      <c r="F295" s="39">
        <f t="shared" si="123"/>
        <v>0.32628825882948848</v>
      </c>
      <c r="G295" s="31">
        <f t="shared" si="124"/>
        <v>6404857</v>
      </c>
      <c r="H295" s="31">
        <f t="shared" si="125"/>
        <v>2723470</v>
      </c>
      <c r="I295" s="39">
        <f t="shared" si="126"/>
        <v>0.42521948577462387</v>
      </c>
      <c r="J295" s="24">
        <f t="shared" si="127"/>
        <v>6810640</v>
      </c>
      <c r="K295" s="24">
        <f t="shared" si="128"/>
        <v>3648784</v>
      </c>
      <c r="L295" s="22">
        <f t="shared" si="129"/>
        <v>0.5357475949396826</v>
      </c>
      <c r="M295" s="24">
        <f t="shared" si="146"/>
        <v>7736772</v>
      </c>
      <c r="N295" s="24">
        <f t="shared" si="147"/>
        <v>4740833</v>
      </c>
      <c r="O295" s="22">
        <f t="shared" si="148"/>
        <v>0.61276628030398206</v>
      </c>
      <c r="P295" s="24">
        <f t="shared" si="133"/>
        <v>7319811</v>
      </c>
      <c r="Q295" s="24">
        <f t="shared" si="141"/>
        <v>6766239</v>
      </c>
      <c r="R295" s="22">
        <f t="shared" si="134"/>
        <v>0.92437345718352559</v>
      </c>
      <c r="S295" s="24">
        <f t="shared" si="149"/>
        <v>8164123</v>
      </c>
      <c r="T295" s="24">
        <f t="shared" si="150"/>
        <v>8232749</v>
      </c>
      <c r="U295" s="22">
        <f t="shared" si="151"/>
        <v>1.008405801823417</v>
      </c>
      <c r="V295" s="101">
        <f t="shared" si="135"/>
        <v>8579556</v>
      </c>
      <c r="W295" s="101">
        <f t="shared" si="136"/>
        <v>9552959</v>
      </c>
      <c r="X295" s="22">
        <f t="shared" si="137"/>
        <v>1.1134561042552784</v>
      </c>
      <c r="Y295" s="76">
        <f t="shared" si="138"/>
        <v>9160734</v>
      </c>
      <c r="Z295" s="76">
        <f t="shared" si="139"/>
        <v>10388812</v>
      </c>
      <c r="AA295" s="22">
        <f t="shared" si="140"/>
        <v>1.1340589083800501</v>
      </c>
      <c r="AB295" s="22">
        <f t="shared" si="142"/>
        <v>0.95861211038925054</v>
      </c>
      <c r="AC295" s="32" t="s">
        <v>1484</v>
      </c>
    </row>
    <row r="296" spans="1:29" ht="12.75" customHeight="1" x14ac:dyDescent="0.25">
      <c r="A296" s="25" t="s">
        <v>669</v>
      </c>
      <c r="B296" s="25" t="s">
        <v>670</v>
      </c>
      <c r="C296" s="25" t="s">
        <v>108</v>
      </c>
      <c r="D296" s="31">
        <f t="shared" si="121"/>
        <v>7585719</v>
      </c>
      <c r="E296" s="31">
        <f t="shared" si="122"/>
        <v>3812459</v>
      </c>
      <c r="F296" s="39">
        <f t="shared" si="123"/>
        <v>0.5025837366240431</v>
      </c>
      <c r="G296" s="31">
        <f t="shared" si="124"/>
        <v>7656566</v>
      </c>
      <c r="H296" s="31">
        <f t="shared" si="125"/>
        <v>4156652</v>
      </c>
      <c r="I296" s="39">
        <f t="shared" si="126"/>
        <v>0.54288724213962236</v>
      </c>
      <c r="J296" s="24">
        <f t="shared" si="127"/>
        <v>7683457</v>
      </c>
      <c r="K296" s="24">
        <f t="shared" si="128"/>
        <v>4659506</v>
      </c>
      <c r="L296" s="22">
        <f t="shared" si="129"/>
        <v>0.60643353636260344</v>
      </c>
      <c r="M296" s="24">
        <f t="shared" si="146"/>
        <v>8000354</v>
      </c>
      <c r="N296" s="24">
        <f t="shared" si="147"/>
        <v>5421784</v>
      </c>
      <c r="O296" s="22">
        <f t="shared" si="148"/>
        <v>0.67769301208421528</v>
      </c>
      <c r="P296" s="24">
        <f t="shared" si="133"/>
        <v>8336457</v>
      </c>
      <c r="Q296" s="24">
        <f t="shared" si="141"/>
        <v>6024589</v>
      </c>
      <c r="R296" s="22">
        <f t="shared" si="134"/>
        <v>0.7226797907072513</v>
      </c>
      <c r="S296" s="24">
        <f t="shared" si="149"/>
        <v>9132435</v>
      </c>
      <c r="T296" s="24">
        <f t="shared" si="150"/>
        <v>5649150</v>
      </c>
      <c r="U296" s="22">
        <f t="shared" si="151"/>
        <v>0.61858091516665603</v>
      </c>
      <c r="V296" s="101">
        <f t="shared" si="135"/>
        <v>9726486</v>
      </c>
      <c r="W296" s="101">
        <f t="shared" si="136"/>
        <v>4909162</v>
      </c>
      <c r="X296" s="22">
        <f t="shared" si="137"/>
        <v>0.50472102668939223</v>
      </c>
      <c r="Y296" s="76">
        <f t="shared" si="138"/>
        <v>9510878</v>
      </c>
      <c r="Z296" s="76">
        <f t="shared" si="139"/>
        <v>4207935</v>
      </c>
      <c r="AA296" s="22">
        <f t="shared" si="140"/>
        <v>0.44243391619575001</v>
      </c>
      <c r="AB296" s="22">
        <f t="shared" si="142"/>
        <v>0.59322173216865293</v>
      </c>
      <c r="AC296" s="32" t="s">
        <v>1483</v>
      </c>
    </row>
    <row r="297" spans="1:29" ht="12.75" customHeight="1" x14ac:dyDescent="0.25">
      <c r="A297" s="25" t="s">
        <v>671</v>
      </c>
      <c r="B297" s="25" t="s">
        <v>672</v>
      </c>
      <c r="C297" s="25" t="s">
        <v>108</v>
      </c>
      <c r="D297" s="31">
        <f t="shared" si="121"/>
        <v>10555111</v>
      </c>
      <c r="E297" s="31">
        <f t="shared" si="122"/>
        <v>2408687</v>
      </c>
      <c r="F297" s="39">
        <f t="shared" si="123"/>
        <v>0.2282010108657313</v>
      </c>
      <c r="G297" s="31">
        <f t="shared" si="124"/>
        <v>10685765</v>
      </c>
      <c r="H297" s="31">
        <f t="shared" si="125"/>
        <v>2267239</v>
      </c>
      <c r="I297" s="39">
        <f t="shared" si="126"/>
        <v>0.21217376575284971</v>
      </c>
      <c r="J297" s="24">
        <f t="shared" si="127"/>
        <v>10902606</v>
      </c>
      <c r="K297" s="24">
        <f t="shared" si="128"/>
        <v>2795973</v>
      </c>
      <c r="L297" s="22">
        <f t="shared" si="129"/>
        <v>0.25644997168566852</v>
      </c>
      <c r="M297" s="24">
        <f t="shared" si="146"/>
        <v>11610752</v>
      </c>
      <c r="N297" s="24">
        <f t="shared" si="147"/>
        <v>3611803</v>
      </c>
      <c r="O297" s="22">
        <f t="shared" si="148"/>
        <v>0.31107399417367626</v>
      </c>
      <c r="P297" s="24">
        <f t="shared" si="133"/>
        <v>12026826</v>
      </c>
      <c r="Q297" s="24">
        <f t="shared" si="141"/>
        <v>4157131</v>
      </c>
      <c r="R297" s="22">
        <f t="shared" si="134"/>
        <v>0.34565487186727406</v>
      </c>
      <c r="S297" s="24">
        <f t="shared" si="149"/>
        <v>12808702</v>
      </c>
      <c r="T297" s="24">
        <f t="shared" si="150"/>
        <v>3858176</v>
      </c>
      <c r="U297" s="22">
        <f t="shared" si="151"/>
        <v>0.30121522071479218</v>
      </c>
      <c r="V297" s="101">
        <f t="shared" si="135"/>
        <v>12703884</v>
      </c>
      <c r="W297" s="101">
        <f t="shared" si="136"/>
        <v>3899105</v>
      </c>
      <c r="X297" s="22">
        <f t="shared" si="137"/>
        <v>0.30692227668325689</v>
      </c>
      <c r="Y297" s="76">
        <f t="shared" si="138"/>
        <v>13358967</v>
      </c>
      <c r="Z297" s="76">
        <f t="shared" si="139"/>
        <v>3292263</v>
      </c>
      <c r="AA297" s="22">
        <f t="shared" si="140"/>
        <v>0.246445926545069</v>
      </c>
      <c r="AB297" s="22">
        <f t="shared" si="142"/>
        <v>0.30226245799681367</v>
      </c>
      <c r="AC297" s="32" t="s">
        <v>1484</v>
      </c>
    </row>
    <row r="298" spans="1:29" ht="12.75" customHeight="1" x14ac:dyDescent="0.25">
      <c r="A298" s="25" t="s">
        <v>673</v>
      </c>
      <c r="B298" s="25" t="s">
        <v>602</v>
      </c>
      <c r="C298" s="25" t="s">
        <v>108</v>
      </c>
      <c r="D298" s="31">
        <f t="shared" si="121"/>
        <v>9834305</v>
      </c>
      <c r="E298" s="31">
        <f t="shared" si="122"/>
        <v>3337850</v>
      </c>
      <c r="F298" s="39">
        <f t="shared" si="123"/>
        <v>0.33940883468633526</v>
      </c>
      <c r="G298" s="31">
        <f t="shared" si="124"/>
        <v>10053782</v>
      </c>
      <c r="H298" s="31">
        <f t="shared" si="125"/>
        <v>4036205</v>
      </c>
      <c r="I298" s="39">
        <f t="shared" si="126"/>
        <v>0.40146136051090026</v>
      </c>
      <c r="J298" s="24">
        <f t="shared" si="127"/>
        <v>10777012</v>
      </c>
      <c r="K298" s="24">
        <f t="shared" si="128"/>
        <v>5320108</v>
      </c>
      <c r="L298" s="22">
        <f t="shared" si="129"/>
        <v>0.49365334287462981</v>
      </c>
      <c r="M298" s="24">
        <f t="shared" si="146"/>
        <v>10764179</v>
      </c>
      <c r="N298" s="24">
        <f t="shared" si="147"/>
        <v>7208632</v>
      </c>
      <c r="O298" s="22">
        <f t="shared" si="148"/>
        <v>0.66968711687161653</v>
      </c>
      <c r="P298" s="24">
        <f t="shared" si="133"/>
        <v>11741345</v>
      </c>
      <c r="Q298" s="24">
        <f t="shared" si="141"/>
        <v>8164159</v>
      </c>
      <c r="R298" s="22">
        <f t="shared" si="134"/>
        <v>0.69533422278282431</v>
      </c>
      <c r="S298" s="24">
        <f t="shared" si="149"/>
        <v>11580482</v>
      </c>
      <c r="T298" s="24">
        <f t="shared" si="150"/>
        <v>9474186</v>
      </c>
      <c r="U298" s="22">
        <f t="shared" si="151"/>
        <v>0.81811672432978177</v>
      </c>
      <c r="V298" s="101">
        <f t="shared" si="135"/>
        <v>17074195</v>
      </c>
      <c r="W298" s="101">
        <f t="shared" si="136"/>
        <v>7530400</v>
      </c>
      <c r="X298" s="22">
        <f t="shared" si="137"/>
        <v>0.44103982647498169</v>
      </c>
      <c r="Y298" s="76">
        <f t="shared" si="138"/>
        <v>12731265</v>
      </c>
      <c r="Z298" s="76">
        <f t="shared" si="139"/>
        <v>10922028</v>
      </c>
      <c r="AA298" s="22">
        <f t="shared" si="140"/>
        <v>0.85789024107188105</v>
      </c>
      <c r="AB298" s="22">
        <f t="shared" si="142"/>
        <v>0.69641362630621706</v>
      </c>
      <c r="AC298" s="32" t="s">
        <v>1483</v>
      </c>
    </row>
    <row r="299" spans="1:29" ht="12.75" customHeight="1" x14ac:dyDescent="0.25">
      <c r="A299" s="25" t="s">
        <v>674</v>
      </c>
      <c r="B299" s="25" t="s">
        <v>675</v>
      </c>
      <c r="C299" s="25" t="s">
        <v>111</v>
      </c>
      <c r="D299" s="31">
        <f t="shared" si="121"/>
        <v>28179294</v>
      </c>
      <c r="E299" s="31">
        <f t="shared" si="122"/>
        <v>7507118</v>
      </c>
      <c r="F299" s="39">
        <f t="shared" si="123"/>
        <v>0.26640546778780194</v>
      </c>
      <c r="G299" s="31">
        <f t="shared" si="124"/>
        <v>29166276</v>
      </c>
      <c r="H299" s="31">
        <f t="shared" si="125"/>
        <v>8636694</v>
      </c>
      <c r="I299" s="39">
        <f t="shared" si="126"/>
        <v>0.29611918916216795</v>
      </c>
      <c r="J299" s="24">
        <f t="shared" si="127"/>
        <v>31307975</v>
      </c>
      <c r="K299" s="24">
        <f t="shared" si="128"/>
        <v>9155119</v>
      </c>
      <c r="L299" s="22">
        <f t="shared" si="129"/>
        <v>0.29242130798941801</v>
      </c>
      <c r="M299" s="24">
        <f t="shared" si="146"/>
        <v>34540703</v>
      </c>
      <c r="N299" s="24">
        <f t="shared" si="147"/>
        <v>9182459</v>
      </c>
      <c r="O299" s="22">
        <f t="shared" si="148"/>
        <v>0.26584458920827408</v>
      </c>
      <c r="P299" s="24">
        <f t="shared" si="133"/>
        <v>36866692</v>
      </c>
      <c r="Q299" s="24">
        <f t="shared" si="141"/>
        <v>9972786</v>
      </c>
      <c r="R299" s="22">
        <f t="shared" si="134"/>
        <v>0.27050938012013664</v>
      </c>
      <c r="S299" s="24">
        <f t="shared" si="149"/>
        <v>40033145</v>
      </c>
      <c r="T299" s="24">
        <f t="shared" si="150"/>
        <v>10069185</v>
      </c>
      <c r="U299" s="22">
        <f t="shared" si="151"/>
        <v>0.25152120823882312</v>
      </c>
      <c r="V299" s="101">
        <f t="shared" si="135"/>
        <v>41348925</v>
      </c>
      <c r="W299" s="101">
        <f t="shared" si="136"/>
        <v>11167331</v>
      </c>
      <c r="X299" s="22">
        <f t="shared" si="137"/>
        <v>0.27007548563838119</v>
      </c>
      <c r="Y299" s="76">
        <f t="shared" si="138"/>
        <v>43082468</v>
      </c>
      <c r="Z299" s="76">
        <f t="shared" si="139"/>
        <v>11602403</v>
      </c>
      <c r="AA299" s="22">
        <f t="shared" si="140"/>
        <v>0.26930683265406202</v>
      </c>
      <c r="AB299" s="22">
        <f t="shared" si="142"/>
        <v>0.26545149917193539</v>
      </c>
      <c r="AC299" s="32" t="s">
        <v>1481</v>
      </c>
    </row>
    <row r="300" spans="1:29" ht="12.75" customHeight="1" x14ac:dyDescent="0.25">
      <c r="A300" s="25" t="s">
        <v>676</v>
      </c>
      <c r="B300" s="25" t="s">
        <v>677</v>
      </c>
      <c r="C300" s="25" t="s">
        <v>111</v>
      </c>
      <c r="D300" s="31">
        <f t="shared" si="121"/>
        <v>20557959</v>
      </c>
      <c r="E300" s="31">
        <f t="shared" si="122"/>
        <v>4179545</v>
      </c>
      <c r="F300" s="39">
        <f t="shared" si="123"/>
        <v>0.20330544486444399</v>
      </c>
      <c r="G300" s="31">
        <f t="shared" si="124"/>
        <v>20552488</v>
      </c>
      <c r="H300" s="31">
        <f t="shared" si="125"/>
        <v>5808878</v>
      </c>
      <c r="I300" s="39">
        <f t="shared" si="126"/>
        <v>0.28263624335895488</v>
      </c>
      <c r="J300" s="24">
        <f t="shared" si="127"/>
        <v>21889987</v>
      </c>
      <c r="K300" s="24">
        <f t="shared" si="128"/>
        <v>6890887</v>
      </c>
      <c r="L300" s="22">
        <f t="shared" si="129"/>
        <v>0.31479630389912977</v>
      </c>
      <c r="M300" s="24">
        <f t="shared" si="146"/>
        <v>22481393</v>
      </c>
      <c r="N300" s="24">
        <f t="shared" si="147"/>
        <v>8511345</v>
      </c>
      <c r="O300" s="22">
        <f t="shared" si="148"/>
        <v>0.37859508972597916</v>
      </c>
      <c r="P300" s="24">
        <f t="shared" si="133"/>
        <v>22673403</v>
      </c>
      <c r="Q300" s="24">
        <f t="shared" si="141"/>
        <v>10236665</v>
      </c>
      <c r="R300" s="22">
        <f t="shared" si="134"/>
        <v>0.45148339664760512</v>
      </c>
      <c r="S300" s="24">
        <f t="shared" si="149"/>
        <v>23942484</v>
      </c>
      <c r="T300" s="24">
        <f t="shared" si="150"/>
        <v>12102676</v>
      </c>
      <c r="U300" s="22">
        <f t="shared" si="151"/>
        <v>0.505489572426988</v>
      </c>
      <c r="V300" s="101">
        <f t="shared" si="135"/>
        <v>25342956</v>
      </c>
      <c r="W300" s="101">
        <f t="shared" si="136"/>
        <v>13818694</v>
      </c>
      <c r="X300" s="22">
        <f t="shared" si="137"/>
        <v>0.54526764754671875</v>
      </c>
      <c r="Y300" s="76">
        <f t="shared" si="138"/>
        <v>26531391</v>
      </c>
      <c r="Z300" s="76">
        <f t="shared" si="139"/>
        <v>15010811</v>
      </c>
      <c r="AA300" s="22">
        <f t="shared" si="140"/>
        <v>0.56577549967131402</v>
      </c>
      <c r="AB300" s="22">
        <f t="shared" si="142"/>
        <v>0.48932224120372103</v>
      </c>
      <c r="AC300" s="32" t="s">
        <v>1483</v>
      </c>
    </row>
    <row r="301" spans="1:29" ht="12.75" customHeight="1" x14ac:dyDescent="0.25">
      <c r="A301" s="25" t="s">
        <v>678</v>
      </c>
      <c r="B301" s="25" t="s">
        <v>679</v>
      </c>
      <c r="C301" s="25" t="s">
        <v>111</v>
      </c>
      <c r="D301" s="31">
        <f t="shared" si="121"/>
        <v>153098786</v>
      </c>
      <c r="E301" s="31">
        <f t="shared" si="122"/>
        <v>41745030</v>
      </c>
      <c r="F301" s="39">
        <f t="shared" si="123"/>
        <v>0.27266728293978765</v>
      </c>
      <c r="G301" s="31">
        <f t="shared" si="124"/>
        <v>161088707</v>
      </c>
      <c r="H301" s="31">
        <f t="shared" si="125"/>
        <v>51214961</v>
      </c>
      <c r="I301" s="39">
        <f t="shared" si="126"/>
        <v>0.31793017619788827</v>
      </c>
      <c r="J301" s="24">
        <f t="shared" si="127"/>
        <v>170735770</v>
      </c>
      <c r="K301" s="24">
        <f t="shared" si="128"/>
        <v>59087921</v>
      </c>
      <c r="L301" s="22">
        <f t="shared" si="129"/>
        <v>0.34607815925157337</v>
      </c>
      <c r="M301" s="24">
        <f t="shared" si="146"/>
        <v>183312797</v>
      </c>
      <c r="N301" s="24">
        <f t="shared" si="147"/>
        <v>62266218</v>
      </c>
      <c r="O301" s="22">
        <f t="shared" si="148"/>
        <v>0.33967196518200526</v>
      </c>
      <c r="P301" s="24">
        <f t="shared" si="133"/>
        <v>196914728</v>
      </c>
      <c r="Q301" s="24">
        <f t="shared" si="141"/>
        <v>69095415</v>
      </c>
      <c r="R301" s="22">
        <f t="shared" si="134"/>
        <v>0.35089003093765542</v>
      </c>
      <c r="S301" s="24">
        <f t="shared" si="149"/>
        <v>213854208</v>
      </c>
      <c r="T301" s="24">
        <f t="shared" si="150"/>
        <v>85753468</v>
      </c>
      <c r="U301" s="22">
        <f t="shared" si="151"/>
        <v>0.40099032327668765</v>
      </c>
      <c r="V301" s="101">
        <f t="shared" si="135"/>
        <v>229474244</v>
      </c>
      <c r="W301" s="101">
        <f t="shared" si="136"/>
        <v>90167384</v>
      </c>
      <c r="X301" s="22">
        <f t="shared" si="137"/>
        <v>0.39293030201681373</v>
      </c>
      <c r="Y301" s="76">
        <f t="shared" si="138"/>
        <v>242761485</v>
      </c>
      <c r="Z301" s="76">
        <f t="shared" si="139"/>
        <v>93149288</v>
      </c>
      <c r="AA301" s="22">
        <f t="shared" si="140"/>
        <v>0.38370702832041098</v>
      </c>
      <c r="AB301" s="22">
        <f t="shared" si="142"/>
        <v>0.37363792994671463</v>
      </c>
      <c r="AC301" s="32" t="s">
        <v>1482</v>
      </c>
    </row>
    <row r="302" spans="1:29" ht="12.75" customHeight="1" x14ac:dyDescent="0.25">
      <c r="A302" s="25" t="s">
        <v>680</v>
      </c>
      <c r="B302" s="25" t="s">
        <v>681</v>
      </c>
      <c r="C302" s="25" t="s">
        <v>177</v>
      </c>
      <c r="D302" s="31">
        <f t="shared" ref="D302:D364" si="152">VLOOKUP(A302, Master, 10, FALSE)</f>
        <v>14344277</v>
      </c>
      <c r="E302" s="31">
        <f t="shared" ref="E302:E328" si="153">VLOOKUP(A302, Master, 11, FALSE)</f>
        <v>2225809</v>
      </c>
      <c r="F302" s="39">
        <f t="shared" ref="F302:F328" si="154">VLOOKUP(A302, Master, 12, FALSE)</f>
        <v>0.15517052549947272</v>
      </c>
      <c r="G302" s="31">
        <f t="shared" ref="G302:G364" si="155">VLOOKUP(A302, Master, 13, FALSE)</f>
        <v>14090327</v>
      </c>
      <c r="H302" s="31">
        <f t="shared" ref="H302:H328" si="156">VLOOKUP(A302, Master, 14, FALSE)</f>
        <v>3011906</v>
      </c>
      <c r="I302" s="39">
        <f t="shared" ref="I302:I328" si="157">VLOOKUP(A302, Master, 15, FALSE)</f>
        <v>0.21375699797456793</v>
      </c>
      <c r="J302" s="24">
        <f t="shared" ref="J302:J364" si="158">VLOOKUP(A302, Master, 16, FALSE)</f>
        <v>14520638</v>
      </c>
      <c r="K302" s="24">
        <f t="shared" ref="K302:K328" si="159">VLOOKUP(A302, Master, 17, FALSE)</f>
        <v>4028222</v>
      </c>
      <c r="L302" s="22">
        <f t="shared" ref="L302:L328" si="160">VLOOKUP(A302, Master, 18, FALSE)</f>
        <v>0.27741356819170065</v>
      </c>
      <c r="M302" s="24">
        <f t="shared" si="146"/>
        <v>14799711</v>
      </c>
      <c r="N302" s="24">
        <f t="shared" si="147"/>
        <v>5029187</v>
      </c>
      <c r="O302" s="22">
        <f t="shared" si="148"/>
        <v>0.33981656803974075</v>
      </c>
      <c r="P302" s="24">
        <f t="shared" si="133"/>
        <v>15633526</v>
      </c>
      <c r="Q302" s="24">
        <f t="shared" si="141"/>
        <v>5470410</v>
      </c>
      <c r="R302" s="22">
        <f t="shared" si="134"/>
        <v>0.34991530381565872</v>
      </c>
      <c r="S302" s="24">
        <f t="shared" si="149"/>
        <v>15934704</v>
      </c>
      <c r="T302" s="24">
        <f t="shared" si="150"/>
        <v>5953089</v>
      </c>
      <c r="U302" s="22">
        <f t="shared" si="151"/>
        <v>0.37359269428537861</v>
      </c>
      <c r="V302" s="101">
        <f t="shared" si="135"/>
        <v>16752610</v>
      </c>
      <c r="W302" s="101">
        <f t="shared" si="136"/>
        <v>5324704</v>
      </c>
      <c r="X302" s="22">
        <f t="shared" si="137"/>
        <v>0.31784324949963022</v>
      </c>
      <c r="Y302" s="76">
        <f t="shared" si="138"/>
        <v>16434644</v>
      </c>
      <c r="Z302" s="76">
        <f t="shared" si="139"/>
        <v>5871281</v>
      </c>
      <c r="AA302" s="22">
        <f t="shared" si="140"/>
        <v>0.35725026961338502</v>
      </c>
      <c r="AB302" s="22">
        <f t="shared" si="142"/>
        <v>0.34768361705075868</v>
      </c>
      <c r="AC302" s="32" t="s">
        <v>1483</v>
      </c>
    </row>
    <row r="303" spans="1:29" ht="12.75" customHeight="1" x14ac:dyDescent="0.25">
      <c r="A303" s="25" t="s">
        <v>684</v>
      </c>
      <c r="B303" s="25" t="s">
        <v>685</v>
      </c>
      <c r="C303" s="25" t="s">
        <v>177</v>
      </c>
      <c r="D303" s="31">
        <f t="shared" si="152"/>
        <v>12595233</v>
      </c>
      <c r="E303" s="31">
        <f t="shared" si="153"/>
        <v>1672798</v>
      </c>
      <c r="F303" s="39">
        <f t="shared" si="154"/>
        <v>0.1328119932358536</v>
      </c>
      <c r="G303" s="31">
        <f t="shared" si="155"/>
        <v>13155782</v>
      </c>
      <c r="H303" s="31">
        <f t="shared" si="156"/>
        <v>2343339</v>
      </c>
      <c r="I303" s="39">
        <f t="shared" si="157"/>
        <v>0.17812236475186347</v>
      </c>
      <c r="J303" s="24">
        <f t="shared" si="158"/>
        <v>13963960</v>
      </c>
      <c r="K303" s="24">
        <f t="shared" si="159"/>
        <v>2473508</v>
      </c>
      <c r="L303" s="22">
        <f t="shared" si="160"/>
        <v>0.17713513931578148</v>
      </c>
      <c r="M303" s="24">
        <f t="shared" si="146"/>
        <v>15268206</v>
      </c>
      <c r="N303" s="24">
        <f t="shared" si="147"/>
        <v>2628373</v>
      </c>
      <c r="O303" s="22">
        <f t="shared" si="148"/>
        <v>0.17214681279516403</v>
      </c>
      <c r="P303" s="24">
        <f t="shared" si="133"/>
        <v>15745284</v>
      </c>
      <c r="Q303" s="24">
        <f t="shared" si="141"/>
        <v>2473159</v>
      </c>
      <c r="R303" s="22">
        <f t="shared" si="134"/>
        <v>0.15707300039808744</v>
      </c>
      <c r="S303" s="24">
        <f t="shared" si="149"/>
        <v>16593667</v>
      </c>
      <c r="T303" s="24">
        <f t="shared" si="150"/>
        <v>1454052</v>
      </c>
      <c r="U303" s="22">
        <f t="shared" si="151"/>
        <v>8.7626924175349549E-2</v>
      </c>
      <c r="V303" s="101">
        <f t="shared" si="135"/>
        <v>15704011</v>
      </c>
      <c r="W303" s="101">
        <f t="shared" si="136"/>
        <v>787202</v>
      </c>
      <c r="X303" s="22">
        <f t="shared" si="137"/>
        <v>5.0127448331512246E-2</v>
      </c>
      <c r="Y303" s="76">
        <f t="shared" si="138"/>
        <v>16603334</v>
      </c>
      <c r="Z303" s="76">
        <f t="shared" si="139"/>
        <v>1265088</v>
      </c>
      <c r="AA303" s="22">
        <f t="shared" si="140"/>
        <v>7.6194817257786901E-2</v>
      </c>
      <c r="AB303" s="22">
        <f t="shared" si="142"/>
        <v>0.10863380059158004</v>
      </c>
      <c r="AC303" s="32" t="s">
        <v>1477</v>
      </c>
    </row>
    <row r="304" spans="1:29" ht="12.75" customHeight="1" x14ac:dyDescent="0.25">
      <c r="A304" s="25" t="s">
        <v>686</v>
      </c>
      <c r="B304" s="25" t="s">
        <v>687</v>
      </c>
      <c r="C304" s="25" t="s">
        <v>177</v>
      </c>
      <c r="D304" s="31">
        <f t="shared" si="152"/>
        <v>26314024</v>
      </c>
      <c r="E304" s="31">
        <f t="shared" si="153"/>
        <v>506281</v>
      </c>
      <c r="F304" s="39">
        <f t="shared" si="154"/>
        <v>1.923996877102491E-2</v>
      </c>
      <c r="G304" s="31">
        <f t="shared" si="155"/>
        <v>21513965</v>
      </c>
      <c r="H304" s="31">
        <f t="shared" si="156"/>
        <v>412009</v>
      </c>
      <c r="I304" s="39">
        <f t="shared" si="157"/>
        <v>1.9150770209024698E-2</v>
      </c>
      <c r="J304" s="24">
        <f t="shared" si="158"/>
        <v>22229967</v>
      </c>
      <c r="K304" s="24">
        <f t="shared" si="159"/>
        <v>1075250</v>
      </c>
      <c r="L304" s="22">
        <f t="shared" si="160"/>
        <v>4.8369392541158518E-2</v>
      </c>
      <c r="M304" s="24">
        <f t="shared" si="146"/>
        <v>23157498</v>
      </c>
      <c r="N304" s="24">
        <f t="shared" si="147"/>
        <v>908129</v>
      </c>
      <c r="O304" s="22">
        <f t="shared" si="148"/>
        <v>3.9215333193594576E-2</v>
      </c>
      <c r="P304" s="24">
        <f t="shared" si="133"/>
        <v>23929528</v>
      </c>
      <c r="Q304" s="24">
        <f t="shared" si="141"/>
        <v>2047603</v>
      </c>
      <c r="R304" s="22">
        <f t="shared" si="134"/>
        <v>8.5568047978213366E-2</v>
      </c>
      <c r="S304" s="24">
        <f t="shared" si="149"/>
        <v>23425809</v>
      </c>
      <c r="T304" s="24">
        <f t="shared" si="150"/>
        <v>3715864</v>
      </c>
      <c r="U304" s="22">
        <f t="shared" si="151"/>
        <v>0.15862265418453639</v>
      </c>
      <c r="V304" s="101">
        <f t="shared" si="135"/>
        <v>24585868</v>
      </c>
      <c r="W304" s="101">
        <f t="shared" si="136"/>
        <v>6039468</v>
      </c>
      <c r="X304" s="22">
        <f t="shared" si="137"/>
        <v>0.24564794702387566</v>
      </c>
      <c r="Y304" s="76">
        <f t="shared" si="138"/>
        <v>24310786</v>
      </c>
      <c r="Z304" s="76">
        <f t="shared" si="139"/>
        <v>8530859</v>
      </c>
      <c r="AA304" s="22">
        <f t="shared" si="140"/>
        <v>0.35090839925948902</v>
      </c>
      <c r="AB304" s="22">
        <f t="shared" si="142"/>
        <v>0.17599247632794182</v>
      </c>
      <c r="AC304" s="32" t="s">
        <v>1481</v>
      </c>
    </row>
    <row r="305" spans="1:29" ht="12.75" customHeight="1" x14ac:dyDescent="0.25">
      <c r="A305" s="25" t="s">
        <v>688</v>
      </c>
      <c r="B305" s="25" t="s">
        <v>689</v>
      </c>
      <c r="C305" s="25" t="s">
        <v>177</v>
      </c>
      <c r="D305" s="31">
        <f t="shared" si="152"/>
        <v>22388873</v>
      </c>
      <c r="E305" s="31">
        <f t="shared" si="153"/>
        <v>15554129</v>
      </c>
      <c r="F305" s="39">
        <f t="shared" si="154"/>
        <v>0.69472585779552187</v>
      </c>
      <c r="G305" s="31">
        <f t="shared" si="155"/>
        <v>22557988</v>
      </c>
      <c r="H305" s="31">
        <f t="shared" si="156"/>
        <v>15583581</v>
      </c>
      <c r="I305" s="39">
        <f t="shared" si="157"/>
        <v>0.69082317979777275</v>
      </c>
      <c r="J305" s="24">
        <f t="shared" si="158"/>
        <v>25416135</v>
      </c>
      <c r="K305" s="24">
        <f t="shared" si="159"/>
        <v>13387300</v>
      </c>
      <c r="L305" s="22">
        <f t="shared" si="160"/>
        <v>0.52672446066248857</v>
      </c>
      <c r="M305" s="24">
        <f t="shared" si="146"/>
        <v>23236601</v>
      </c>
      <c r="N305" s="24">
        <f t="shared" si="147"/>
        <v>13988557</v>
      </c>
      <c r="O305" s="22">
        <f t="shared" si="148"/>
        <v>0.60200530189419699</v>
      </c>
      <c r="P305" s="24">
        <f t="shared" si="133"/>
        <v>23892463</v>
      </c>
      <c r="Q305" s="24">
        <f t="shared" si="141"/>
        <v>14027855</v>
      </c>
      <c r="R305" s="22">
        <f t="shared" si="134"/>
        <v>0.5871246928372349</v>
      </c>
      <c r="S305" s="24">
        <f t="shared" si="149"/>
        <v>23668231</v>
      </c>
      <c r="T305" s="24">
        <f t="shared" si="150"/>
        <v>14679155</v>
      </c>
      <c r="U305" s="22">
        <f t="shared" si="151"/>
        <v>0.62020499123910022</v>
      </c>
      <c r="V305" s="101">
        <f t="shared" si="135"/>
        <v>22965631</v>
      </c>
      <c r="W305" s="101">
        <f t="shared" si="136"/>
        <v>16018907</v>
      </c>
      <c r="X305" s="22">
        <f t="shared" si="137"/>
        <v>0.69751651935886283</v>
      </c>
      <c r="Y305" s="76">
        <f t="shared" si="138"/>
        <v>27333990</v>
      </c>
      <c r="Z305" s="76">
        <f t="shared" si="139"/>
        <v>16093466</v>
      </c>
      <c r="AA305" s="22">
        <f t="shared" si="140"/>
        <v>0.58877119659442301</v>
      </c>
      <c r="AB305" s="22">
        <f t="shared" si="142"/>
        <v>0.61912454038476361</v>
      </c>
      <c r="AC305" s="32" t="s">
        <v>1483</v>
      </c>
    </row>
    <row r="306" spans="1:29" ht="12.75" customHeight="1" x14ac:dyDescent="0.25">
      <c r="A306" s="25" t="s">
        <v>690</v>
      </c>
      <c r="B306" s="25" t="s">
        <v>691</v>
      </c>
      <c r="C306" s="25" t="s">
        <v>196</v>
      </c>
      <c r="D306" s="31">
        <f t="shared" si="152"/>
        <v>12725126</v>
      </c>
      <c r="E306" s="31">
        <f t="shared" si="153"/>
        <v>5519819</v>
      </c>
      <c r="F306" s="39">
        <f t="shared" si="154"/>
        <v>0.43377322943599927</v>
      </c>
      <c r="G306" s="31">
        <f t="shared" si="155"/>
        <v>13372653</v>
      </c>
      <c r="H306" s="31">
        <f t="shared" si="156"/>
        <v>8944975</v>
      </c>
      <c r="I306" s="39">
        <f t="shared" si="157"/>
        <v>0.66890055398880088</v>
      </c>
      <c r="J306" s="24">
        <f t="shared" si="158"/>
        <v>15042297</v>
      </c>
      <c r="K306" s="24">
        <f t="shared" si="159"/>
        <v>11361700</v>
      </c>
      <c r="L306" s="22">
        <f t="shared" si="160"/>
        <v>0.75531682428554625</v>
      </c>
      <c r="M306" s="24">
        <f t="shared" si="146"/>
        <v>15487500</v>
      </c>
      <c r="N306" s="24">
        <f t="shared" si="147"/>
        <v>13410143</v>
      </c>
      <c r="O306" s="22">
        <f t="shared" si="148"/>
        <v>0.86586879741727196</v>
      </c>
      <c r="P306" s="24">
        <f t="shared" si="133"/>
        <v>17124058</v>
      </c>
      <c r="Q306" s="24">
        <f t="shared" si="141"/>
        <v>13889531</v>
      </c>
      <c r="R306" s="22">
        <f t="shared" si="134"/>
        <v>0.81111212073680194</v>
      </c>
      <c r="S306" s="24">
        <f t="shared" si="149"/>
        <v>17707100</v>
      </c>
      <c r="T306" s="24">
        <f t="shared" si="150"/>
        <v>13132324</v>
      </c>
      <c r="U306" s="22">
        <f t="shared" si="151"/>
        <v>0.74164171434057524</v>
      </c>
      <c r="V306" s="101">
        <f t="shared" si="135"/>
        <v>18349302</v>
      </c>
      <c r="W306" s="101">
        <f t="shared" si="136"/>
        <v>10600740</v>
      </c>
      <c r="X306" s="22">
        <f t="shared" si="137"/>
        <v>0.57771897808428896</v>
      </c>
      <c r="Y306" s="76">
        <f t="shared" si="138"/>
        <v>17001310</v>
      </c>
      <c r="Z306" s="76">
        <f t="shared" si="139"/>
        <v>9697948</v>
      </c>
      <c r="AA306" s="22">
        <f t="shared" si="140"/>
        <v>0.57042357324229698</v>
      </c>
      <c r="AB306" s="22">
        <f t="shared" si="142"/>
        <v>0.71335303676424711</v>
      </c>
      <c r="AC306" s="32" t="s">
        <v>1484</v>
      </c>
    </row>
    <row r="307" spans="1:29" ht="12.75" customHeight="1" x14ac:dyDescent="0.25">
      <c r="A307" s="25" t="s">
        <v>692</v>
      </c>
      <c r="B307" s="25" t="s">
        <v>693</v>
      </c>
      <c r="C307" s="25" t="s">
        <v>196</v>
      </c>
      <c r="D307" s="31">
        <f t="shared" si="152"/>
        <v>8107665</v>
      </c>
      <c r="E307" s="31">
        <f t="shared" si="153"/>
        <v>1352129</v>
      </c>
      <c r="F307" s="39">
        <f t="shared" si="154"/>
        <v>0.16677169073956558</v>
      </c>
      <c r="G307" s="31">
        <f t="shared" si="155"/>
        <v>8288738</v>
      </c>
      <c r="H307" s="31">
        <f t="shared" si="156"/>
        <v>1437331</v>
      </c>
      <c r="I307" s="39">
        <f t="shared" si="157"/>
        <v>0.17340770090694144</v>
      </c>
      <c r="J307" s="24">
        <f t="shared" si="158"/>
        <v>8120627</v>
      </c>
      <c r="K307" s="24">
        <f t="shared" si="159"/>
        <v>1771518</v>
      </c>
      <c r="L307" s="22">
        <f t="shared" si="160"/>
        <v>0.21815039651494891</v>
      </c>
      <c r="M307" s="24">
        <f t="shared" si="146"/>
        <v>9375517</v>
      </c>
      <c r="N307" s="24">
        <f t="shared" si="147"/>
        <v>2841083</v>
      </c>
      <c r="O307" s="22">
        <f t="shared" si="148"/>
        <v>0.30303214212080254</v>
      </c>
      <c r="P307" s="24">
        <f t="shared" si="133"/>
        <v>10592472</v>
      </c>
      <c r="Q307" s="24">
        <f t="shared" si="141"/>
        <v>2886121</v>
      </c>
      <c r="R307" s="22">
        <f t="shared" si="134"/>
        <v>0.27246907048704022</v>
      </c>
      <c r="S307" s="24">
        <f t="shared" si="149"/>
        <v>10538143</v>
      </c>
      <c r="T307" s="24">
        <f t="shared" si="150"/>
        <v>3583233</v>
      </c>
      <c r="U307" s="22">
        <f t="shared" si="151"/>
        <v>0.34002508791159886</v>
      </c>
      <c r="V307" s="101">
        <f t="shared" si="135"/>
        <v>11350241</v>
      </c>
      <c r="W307" s="101">
        <f t="shared" si="136"/>
        <v>3604592</v>
      </c>
      <c r="X307" s="22">
        <f t="shared" si="137"/>
        <v>0.31757845494205805</v>
      </c>
      <c r="Y307" s="76">
        <f t="shared" si="138"/>
        <v>11596662</v>
      </c>
      <c r="Z307" s="76">
        <f t="shared" si="139"/>
        <v>5606540</v>
      </c>
      <c r="AA307" s="22">
        <f t="shared" si="140"/>
        <v>0.48346153401728897</v>
      </c>
      <c r="AB307" s="22">
        <f t="shared" si="142"/>
        <v>0.34331325789575773</v>
      </c>
      <c r="AC307" s="32" t="s">
        <v>1477</v>
      </c>
    </row>
    <row r="308" spans="1:29" ht="12.75" customHeight="1" x14ac:dyDescent="0.25">
      <c r="A308" s="25" t="s">
        <v>694</v>
      </c>
      <c r="B308" s="25" t="s">
        <v>695</v>
      </c>
      <c r="C308" s="25" t="s">
        <v>196</v>
      </c>
      <c r="D308" s="31">
        <f t="shared" si="152"/>
        <v>15468725</v>
      </c>
      <c r="E308" s="31">
        <f t="shared" si="153"/>
        <v>1606645</v>
      </c>
      <c r="F308" s="39">
        <f t="shared" si="154"/>
        <v>0.10386408705306999</v>
      </c>
      <c r="G308" s="31">
        <f t="shared" si="155"/>
        <v>16049377</v>
      </c>
      <c r="H308" s="31">
        <f t="shared" si="156"/>
        <v>2131014</v>
      </c>
      <c r="I308" s="39">
        <f t="shared" si="157"/>
        <v>0.13277861190499793</v>
      </c>
      <c r="J308" s="24">
        <f t="shared" si="158"/>
        <v>16696953</v>
      </c>
      <c r="K308" s="24">
        <f t="shared" si="159"/>
        <v>2616044</v>
      </c>
      <c r="L308" s="22">
        <f t="shared" si="160"/>
        <v>0.1566779280027919</v>
      </c>
      <c r="M308" s="24">
        <f t="shared" si="146"/>
        <v>17427021</v>
      </c>
      <c r="N308" s="24">
        <f t="shared" si="147"/>
        <v>3261179</v>
      </c>
      <c r="O308" s="22">
        <f t="shared" si="148"/>
        <v>0.18713347507872974</v>
      </c>
      <c r="P308" s="24">
        <f t="shared" si="133"/>
        <v>18809352</v>
      </c>
      <c r="Q308" s="24">
        <f t="shared" si="141"/>
        <v>3730083</v>
      </c>
      <c r="R308" s="22">
        <f t="shared" si="134"/>
        <v>0.19831002152546243</v>
      </c>
      <c r="S308" s="24">
        <f t="shared" si="149"/>
        <v>20035653</v>
      </c>
      <c r="T308" s="24">
        <f t="shared" si="150"/>
        <v>3755313</v>
      </c>
      <c r="U308" s="22">
        <f t="shared" si="151"/>
        <v>0.18743152519161715</v>
      </c>
      <c r="V308" s="101">
        <f t="shared" si="135"/>
        <v>20713946</v>
      </c>
      <c r="W308" s="101">
        <f t="shared" si="136"/>
        <v>3634663</v>
      </c>
      <c r="X308" s="22">
        <f t="shared" si="137"/>
        <v>0.175469367352797</v>
      </c>
      <c r="Y308" s="76">
        <f t="shared" si="138"/>
        <v>21129590</v>
      </c>
      <c r="Z308" s="76">
        <f t="shared" si="139"/>
        <v>3925424</v>
      </c>
      <c r="AA308" s="22">
        <f t="shared" si="140"/>
        <v>0.18577852196848099</v>
      </c>
      <c r="AB308" s="22">
        <f t="shared" si="142"/>
        <v>0.18682458222341747</v>
      </c>
      <c r="AC308" s="32" t="s">
        <v>1483</v>
      </c>
    </row>
    <row r="309" spans="1:29" ht="12.75" customHeight="1" x14ac:dyDescent="0.25">
      <c r="A309" s="25" t="s">
        <v>696</v>
      </c>
      <c r="B309" s="25" t="s">
        <v>697</v>
      </c>
      <c r="C309" s="25" t="s">
        <v>196</v>
      </c>
      <c r="D309" s="31">
        <f t="shared" si="152"/>
        <v>19581568</v>
      </c>
      <c r="E309" s="31">
        <f t="shared" si="153"/>
        <v>6310222</v>
      </c>
      <c r="F309" s="39">
        <f t="shared" si="154"/>
        <v>0.32225315153515793</v>
      </c>
      <c r="G309" s="31">
        <f t="shared" si="155"/>
        <v>19762656</v>
      </c>
      <c r="H309" s="31">
        <f t="shared" si="156"/>
        <v>7698349</v>
      </c>
      <c r="I309" s="39">
        <f t="shared" si="157"/>
        <v>0.38954020147899149</v>
      </c>
      <c r="J309" s="24">
        <f t="shared" si="158"/>
        <v>20216978</v>
      </c>
      <c r="K309" s="24">
        <f t="shared" si="159"/>
        <v>8434399</v>
      </c>
      <c r="L309" s="22">
        <f t="shared" si="160"/>
        <v>0.417193855580196</v>
      </c>
      <c r="M309" s="24">
        <f t="shared" si="146"/>
        <v>19980066</v>
      </c>
      <c r="N309" s="24">
        <f t="shared" si="147"/>
        <v>9683586</v>
      </c>
      <c r="O309" s="22">
        <f t="shared" si="148"/>
        <v>0.48466236297717935</v>
      </c>
      <c r="P309" s="24">
        <f t="shared" si="133"/>
        <v>21674034</v>
      </c>
      <c r="Q309" s="24">
        <f t="shared" si="141"/>
        <v>9670762</v>
      </c>
      <c r="R309" s="22">
        <f t="shared" si="134"/>
        <v>0.44619114282094419</v>
      </c>
      <c r="S309" s="24">
        <f t="shared" si="149"/>
        <v>21826782</v>
      </c>
      <c r="T309" s="24">
        <f t="shared" si="150"/>
        <v>10459673</v>
      </c>
      <c r="U309" s="22">
        <f t="shared" si="151"/>
        <v>0.47921278546695523</v>
      </c>
      <c r="V309" s="101">
        <f t="shared" si="135"/>
        <v>22873135</v>
      </c>
      <c r="W309" s="101">
        <f t="shared" si="136"/>
        <v>10659589</v>
      </c>
      <c r="X309" s="22">
        <f t="shared" si="137"/>
        <v>0.46603095727804694</v>
      </c>
      <c r="Y309" s="76">
        <f t="shared" si="138"/>
        <v>23145391</v>
      </c>
      <c r="Z309" s="76">
        <f t="shared" si="139"/>
        <v>11446660</v>
      </c>
      <c r="AA309" s="22">
        <f t="shared" si="140"/>
        <v>0.494554617807061</v>
      </c>
      <c r="AB309" s="22">
        <f t="shared" si="142"/>
        <v>0.47413037327003738</v>
      </c>
      <c r="AC309" s="32" t="s">
        <v>1484</v>
      </c>
    </row>
    <row r="310" spans="1:29" ht="12.75" customHeight="1" x14ac:dyDescent="0.25">
      <c r="A310" s="25" t="s">
        <v>698</v>
      </c>
      <c r="B310" s="25" t="s">
        <v>699</v>
      </c>
      <c r="C310" s="25" t="s">
        <v>196</v>
      </c>
      <c r="D310" s="31">
        <f t="shared" si="152"/>
        <v>12168189</v>
      </c>
      <c r="E310" s="31">
        <f t="shared" si="153"/>
        <v>5546826</v>
      </c>
      <c r="F310" s="39">
        <f t="shared" si="154"/>
        <v>0.45584646984033533</v>
      </c>
      <c r="G310" s="31">
        <f t="shared" si="155"/>
        <v>12309761</v>
      </c>
      <c r="H310" s="31">
        <f t="shared" si="156"/>
        <v>6674475</v>
      </c>
      <c r="I310" s="39">
        <f t="shared" si="157"/>
        <v>0.54220995842242592</v>
      </c>
      <c r="J310" s="24">
        <f t="shared" si="158"/>
        <v>12897441</v>
      </c>
      <c r="K310" s="24">
        <f t="shared" si="159"/>
        <v>7712497</v>
      </c>
      <c r="L310" s="22">
        <f t="shared" si="160"/>
        <v>0.59798660835122253</v>
      </c>
      <c r="M310" s="24">
        <f t="shared" si="146"/>
        <v>13645425</v>
      </c>
      <c r="N310" s="24">
        <f t="shared" si="147"/>
        <v>8463531</v>
      </c>
      <c r="O310" s="22">
        <f t="shared" si="148"/>
        <v>0.62024678601069594</v>
      </c>
      <c r="P310" s="24">
        <f t="shared" si="133"/>
        <v>14126362</v>
      </c>
      <c r="Q310" s="24">
        <f t="shared" si="141"/>
        <v>9082575</v>
      </c>
      <c r="R310" s="22">
        <f t="shared" si="134"/>
        <v>0.64295216277198619</v>
      </c>
      <c r="S310" s="24">
        <f t="shared" si="149"/>
        <v>14910010</v>
      </c>
      <c r="T310" s="24">
        <f t="shared" si="150"/>
        <v>9576164</v>
      </c>
      <c r="U310" s="22">
        <f t="shared" si="151"/>
        <v>0.64226408969544624</v>
      </c>
      <c r="V310" s="101">
        <f t="shared" si="135"/>
        <v>14680079</v>
      </c>
      <c r="W310" s="101">
        <f t="shared" si="136"/>
        <v>10584806</v>
      </c>
      <c r="X310" s="22">
        <f t="shared" si="137"/>
        <v>0.72103195084985583</v>
      </c>
      <c r="Y310" s="76">
        <f t="shared" si="138"/>
        <v>15791714</v>
      </c>
      <c r="Z310" s="76">
        <f t="shared" si="139"/>
        <v>10860206</v>
      </c>
      <c r="AA310" s="22">
        <f t="shared" si="140"/>
        <v>0.68771546901115399</v>
      </c>
      <c r="AB310" s="22">
        <f t="shared" si="142"/>
        <v>0.6628420916678277</v>
      </c>
      <c r="AC310" s="32" t="s">
        <v>1483</v>
      </c>
    </row>
    <row r="311" spans="1:29" ht="12.75" customHeight="1" x14ac:dyDescent="0.25">
      <c r="A311" s="25" t="s">
        <v>700</v>
      </c>
      <c r="B311" s="25" t="s">
        <v>701</v>
      </c>
      <c r="C311" s="25" t="s">
        <v>196</v>
      </c>
      <c r="D311" s="31">
        <f t="shared" si="152"/>
        <v>92360803</v>
      </c>
      <c r="E311" s="31">
        <f t="shared" si="153"/>
        <v>17547587</v>
      </c>
      <c r="F311" s="39">
        <f t="shared" si="154"/>
        <v>0.18998954567339568</v>
      </c>
      <c r="G311" s="31">
        <f t="shared" si="155"/>
        <v>96607567</v>
      </c>
      <c r="H311" s="31">
        <f t="shared" si="156"/>
        <v>21962237</v>
      </c>
      <c r="I311" s="39">
        <f t="shared" si="157"/>
        <v>0.22733454202402179</v>
      </c>
      <c r="J311" s="24">
        <f t="shared" si="158"/>
        <v>105223107</v>
      </c>
      <c r="K311" s="24">
        <f t="shared" si="159"/>
        <v>23411920</v>
      </c>
      <c r="L311" s="22">
        <f t="shared" si="160"/>
        <v>0.22249789677850892</v>
      </c>
      <c r="M311" s="24">
        <f t="shared" si="146"/>
        <v>103877907</v>
      </c>
      <c r="N311" s="24">
        <f t="shared" si="147"/>
        <v>29669814</v>
      </c>
      <c r="O311" s="22">
        <f t="shared" si="148"/>
        <v>0.28562198504827402</v>
      </c>
      <c r="P311" s="24">
        <f t="shared" si="133"/>
        <v>110318245</v>
      </c>
      <c r="Q311" s="24">
        <f t="shared" si="141"/>
        <v>32156007</v>
      </c>
      <c r="R311" s="22">
        <f t="shared" si="134"/>
        <v>0.29148403330745515</v>
      </c>
      <c r="S311" s="24">
        <f t="shared" si="149"/>
        <v>116836247</v>
      </c>
      <c r="T311" s="24">
        <f t="shared" si="150"/>
        <v>33609294</v>
      </c>
      <c r="U311" s="22">
        <f t="shared" si="151"/>
        <v>0.2876615336677153</v>
      </c>
      <c r="V311" s="101">
        <f t="shared" si="135"/>
        <v>120293221</v>
      </c>
      <c r="W311" s="101">
        <f t="shared" si="136"/>
        <v>35310200</v>
      </c>
      <c r="X311" s="22">
        <f t="shared" si="137"/>
        <v>0.29353441288266774</v>
      </c>
      <c r="Y311" s="76">
        <f t="shared" si="138"/>
        <v>126458711</v>
      </c>
      <c r="Z311" s="76">
        <f t="shared" si="139"/>
        <v>31531297</v>
      </c>
      <c r="AA311" s="22">
        <f t="shared" si="140"/>
        <v>0.24934064842713799</v>
      </c>
      <c r="AB311" s="22">
        <f t="shared" si="142"/>
        <v>0.28152852266665002</v>
      </c>
      <c r="AC311" s="32" t="s">
        <v>1482</v>
      </c>
    </row>
    <row r="312" spans="1:29" ht="12.75" customHeight="1" x14ac:dyDescent="0.25">
      <c r="A312" s="25" t="s">
        <v>702</v>
      </c>
      <c r="B312" s="25" t="s">
        <v>703</v>
      </c>
      <c r="C312" s="25" t="s">
        <v>196</v>
      </c>
      <c r="D312" s="31">
        <f t="shared" si="152"/>
        <v>7218348</v>
      </c>
      <c r="E312" s="31">
        <f t="shared" si="153"/>
        <v>1363000</v>
      </c>
      <c r="F312" s="39">
        <f t="shared" si="154"/>
        <v>0.18882436812411926</v>
      </c>
      <c r="G312" s="31">
        <f t="shared" si="155"/>
        <v>7325952</v>
      </c>
      <c r="H312" s="31">
        <f t="shared" si="156"/>
        <v>750251</v>
      </c>
      <c r="I312" s="39">
        <f t="shared" si="157"/>
        <v>0.10241003490058356</v>
      </c>
      <c r="J312" s="24">
        <f t="shared" si="158"/>
        <v>7230778</v>
      </c>
      <c r="K312" s="24">
        <f t="shared" si="159"/>
        <v>447441</v>
      </c>
      <c r="L312" s="22">
        <f t="shared" si="160"/>
        <v>6.1880063251838181E-2</v>
      </c>
      <c r="M312" s="24">
        <f t="shared" si="146"/>
        <v>6433236</v>
      </c>
      <c r="N312" s="24">
        <f t="shared" si="147"/>
        <v>1465122</v>
      </c>
      <c r="O312" s="22">
        <f t="shared" si="148"/>
        <v>0.22774261662404427</v>
      </c>
      <c r="P312" s="24">
        <f t="shared" si="133"/>
        <v>6658631</v>
      </c>
      <c r="Q312" s="24">
        <f t="shared" si="141"/>
        <v>3159287</v>
      </c>
      <c r="R312" s="22">
        <f t="shared" si="134"/>
        <v>0.47446494632305047</v>
      </c>
      <c r="S312" s="24">
        <f t="shared" si="149"/>
        <v>7148227</v>
      </c>
      <c r="T312" s="24">
        <f t="shared" si="150"/>
        <v>4880041</v>
      </c>
      <c r="U312" s="22">
        <f t="shared" si="151"/>
        <v>0.68269250542826909</v>
      </c>
      <c r="V312" s="101">
        <f t="shared" si="135"/>
        <v>9182963</v>
      </c>
      <c r="W312" s="101">
        <f t="shared" si="136"/>
        <v>4308691</v>
      </c>
      <c r="X312" s="22">
        <f t="shared" si="137"/>
        <v>0.46920487428730789</v>
      </c>
      <c r="Y312" s="76">
        <f t="shared" si="138"/>
        <v>9504980</v>
      </c>
      <c r="Z312" s="76">
        <f t="shared" si="139"/>
        <v>3732041</v>
      </c>
      <c r="AA312" s="22">
        <f t="shared" si="140"/>
        <v>0.39264059471982099</v>
      </c>
      <c r="AB312" s="22">
        <f t="shared" si="142"/>
        <v>0.44934910747649848</v>
      </c>
      <c r="AC312" s="32" t="s">
        <v>1484</v>
      </c>
    </row>
    <row r="313" spans="1:29" ht="12.75" customHeight="1" x14ac:dyDescent="0.25">
      <c r="A313" s="25" t="s">
        <v>704</v>
      </c>
      <c r="B313" s="25" t="s">
        <v>705</v>
      </c>
      <c r="C313" s="25" t="s">
        <v>378</v>
      </c>
      <c r="D313" s="31">
        <f t="shared" si="152"/>
        <v>22619700</v>
      </c>
      <c r="E313" s="31">
        <f t="shared" si="153"/>
        <v>7969554</v>
      </c>
      <c r="F313" s="39">
        <f t="shared" si="154"/>
        <v>0.35232801496041061</v>
      </c>
      <c r="G313" s="31">
        <f t="shared" si="155"/>
        <v>24987879</v>
      </c>
      <c r="H313" s="31">
        <f t="shared" si="156"/>
        <v>9429038</v>
      </c>
      <c r="I313" s="39">
        <f t="shared" si="157"/>
        <v>0.37734447169365593</v>
      </c>
      <c r="J313" s="24">
        <f t="shared" si="158"/>
        <v>24551865</v>
      </c>
      <c r="K313" s="24">
        <f t="shared" si="159"/>
        <v>10849257</v>
      </c>
      <c r="L313" s="22">
        <f t="shared" si="160"/>
        <v>0.44189135937331031</v>
      </c>
      <c r="M313" s="24">
        <f t="shared" si="146"/>
        <v>26523201</v>
      </c>
      <c r="N313" s="24">
        <f t="shared" si="147"/>
        <v>12299103</v>
      </c>
      <c r="O313" s="22">
        <f t="shared" si="148"/>
        <v>0.46371111088740757</v>
      </c>
      <c r="P313" s="24">
        <f t="shared" si="133"/>
        <v>29340262</v>
      </c>
      <c r="Q313" s="24">
        <f t="shared" si="141"/>
        <v>12982456</v>
      </c>
      <c r="R313" s="22">
        <f t="shared" si="134"/>
        <v>0.44247921167166127</v>
      </c>
      <c r="S313" s="24">
        <f t="shared" si="149"/>
        <v>29651492</v>
      </c>
      <c r="T313" s="24">
        <f t="shared" si="150"/>
        <v>14060338</v>
      </c>
      <c r="U313" s="22">
        <f t="shared" si="151"/>
        <v>0.47418652660041527</v>
      </c>
      <c r="V313" s="101">
        <f t="shared" si="135"/>
        <v>29850362</v>
      </c>
      <c r="W313" s="101">
        <f t="shared" si="136"/>
        <v>15395356</v>
      </c>
      <c r="X313" s="22">
        <f t="shared" si="137"/>
        <v>0.51575106526346315</v>
      </c>
      <c r="Y313" s="76">
        <f t="shared" si="138"/>
        <v>29163408</v>
      </c>
      <c r="Z313" s="76">
        <f t="shared" si="139"/>
        <v>17642103</v>
      </c>
      <c r="AA313" s="22">
        <f t="shared" si="140"/>
        <v>0.60493969017612803</v>
      </c>
      <c r="AB313" s="22">
        <f t="shared" si="142"/>
        <v>0.50021352091981508</v>
      </c>
      <c r="AC313" s="32" t="s">
        <v>1477</v>
      </c>
    </row>
    <row r="314" spans="1:29" ht="12.75" customHeight="1" x14ac:dyDescent="0.25">
      <c r="A314" s="25" t="s">
        <v>706</v>
      </c>
      <c r="B314" s="25" t="s">
        <v>707</v>
      </c>
      <c r="C314" s="25" t="s">
        <v>46</v>
      </c>
      <c r="D314" s="31">
        <f t="shared" si="152"/>
        <v>33676932</v>
      </c>
      <c r="E314" s="31">
        <f t="shared" si="153"/>
        <v>9293362</v>
      </c>
      <c r="F314" s="39">
        <f t="shared" si="154"/>
        <v>0.27595631336013626</v>
      </c>
      <c r="G314" s="31">
        <f t="shared" si="155"/>
        <v>34554826</v>
      </c>
      <c r="H314" s="31">
        <f t="shared" si="156"/>
        <v>13036299</v>
      </c>
      <c r="I314" s="39">
        <f t="shared" si="157"/>
        <v>0.37726420616327222</v>
      </c>
      <c r="J314" s="24">
        <f t="shared" si="158"/>
        <v>36021188</v>
      </c>
      <c r="K314" s="24">
        <f t="shared" si="159"/>
        <v>17407677</v>
      </c>
      <c r="L314" s="22">
        <f t="shared" si="160"/>
        <v>0.48326215670621414</v>
      </c>
      <c r="M314" s="24">
        <f t="shared" si="146"/>
        <v>38559052</v>
      </c>
      <c r="N314" s="24">
        <f t="shared" si="147"/>
        <v>21849779</v>
      </c>
      <c r="O314" s="22">
        <f t="shared" si="148"/>
        <v>0.56665757757737401</v>
      </c>
      <c r="P314" s="24">
        <f t="shared" si="133"/>
        <v>46663954</v>
      </c>
      <c r="Q314" s="24">
        <f t="shared" si="141"/>
        <v>18816744</v>
      </c>
      <c r="R314" s="22">
        <f t="shared" si="134"/>
        <v>0.40323938258639636</v>
      </c>
      <c r="S314" s="24">
        <f t="shared" si="149"/>
        <v>40241663</v>
      </c>
      <c r="T314" s="24">
        <f t="shared" si="150"/>
        <v>24254866</v>
      </c>
      <c r="U314" s="22">
        <f t="shared" si="151"/>
        <v>0.60273021023012896</v>
      </c>
      <c r="V314" s="101">
        <f t="shared" si="135"/>
        <v>42511055</v>
      </c>
      <c r="W314" s="101">
        <f t="shared" si="136"/>
        <v>29526526</v>
      </c>
      <c r="X314" s="22">
        <f t="shared" si="137"/>
        <v>0.69456112063085707</v>
      </c>
      <c r="Y314" s="76">
        <f t="shared" si="138"/>
        <v>44281256</v>
      </c>
      <c r="Z314" s="76">
        <f t="shared" si="139"/>
        <v>33103916</v>
      </c>
      <c r="AA314" s="22">
        <f t="shared" si="140"/>
        <v>0.74758304055332103</v>
      </c>
      <c r="AB314" s="22">
        <f t="shared" si="142"/>
        <v>0.60295426631561555</v>
      </c>
      <c r="AC314" s="32" t="s">
        <v>1481</v>
      </c>
    </row>
    <row r="315" spans="1:29" ht="12.75" customHeight="1" x14ac:dyDescent="0.25">
      <c r="A315" s="25" t="s">
        <v>708</v>
      </c>
      <c r="B315" s="25" t="s">
        <v>709</v>
      </c>
      <c r="C315" s="25" t="s">
        <v>46</v>
      </c>
      <c r="D315" s="31">
        <f t="shared" si="152"/>
        <v>23165807</v>
      </c>
      <c r="E315" s="31">
        <f t="shared" si="153"/>
        <v>9779659</v>
      </c>
      <c r="F315" s="39">
        <f t="shared" si="154"/>
        <v>0.4221592194047028</v>
      </c>
      <c r="G315" s="31">
        <f t="shared" si="155"/>
        <v>24793382</v>
      </c>
      <c r="H315" s="31">
        <f t="shared" si="156"/>
        <v>9975230</v>
      </c>
      <c r="I315" s="39">
        <f t="shared" si="157"/>
        <v>0.40233438100538282</v>
      </c>
      <c r="J315" s="24">
        <f t="shared" si="158"/>
        <v>25745906</v>
      </c>
      <c r="K315" s="24">
        <f t="shared" si="159"/>
        <v>10431175</v>
      </c>
      <c r="L315" s="22">
        <f t="shared" si="160"/>
        <v>0.40515859103967833</v>
      </c>
      <c r="M315" s="24">
        <f t="shared" si="146"/>
        <v>26508431</v>
      </c>
      <c r="N315" s="24">
        <f t="shared" si="147"/>
        <v>11892523</v>
      </c>
      <c r="O315" s="22">
        <f t="shared" si="148"/>
        <v>0.44863172022516157</v>
      </c>
      <c r="P315" s="24">
        <f t="shared" si="133"/>
        <v>27277576</v>
      </c>
      <c r="Q315" s="24">
        <f t="shared" si="141"/>
        <v>13534973</v>
      </c>
      <c r="R315" s="22">
        <f t="shared" si="134"/>
        <v>0.49619412663353957</v>
      </c>
      <c r="S315" s="24">
        <f t="shared" si="149"/>
        <v>26272948</v>
      </c>
      <c r="T315" s="24">
        <f t="shared" si="150"/>
        <v>16233054</v>
      </c>
      <c r="U315" s="22">
        <f t="shared" si="151"/>
        <v>0.61786191637116628</v>
      </c>
      <c r="V315" s="101">
        <f t="shared" si="135"/>
        <v>26996782</v>
      </c>
      <c r="W315" s="101">
        <f t="shared" si="136"/>
        <v>19344296</v>
      </c>
      <c r="X315" s="22">
        <f t="shared" si="137"/>
        <v>0.71654080845635604</v>
      </c>
      <c r="Y315" s="76">
        <f t="shared" si="138"/>
        <v>26754321</v>
      </c>
      <c r="Z315" s="76">
        <f t="shared" si="139"/>
        <v>22396273</v>
      </c>
      <c r="AA315" s="22">
        <f t="shared" si="140"/>
        <v>0.83710863004147995</v>
      </c>
      <c r="AB315" s="22">
        <f t="shared" si="142"/>
        <v>0.62326744034554071</v>
      </c>
      <c r="AC315" s="32" t="s">
        <v>1480</v>
      </c>
    </row>
    <row r="316" spans="1:29" ht="12.75" customHeight="1" x14ac:dyDescent="0.25">
      <c r="A316" s="25" t="s">
        <v>710</v>
      </c>
      <c r="B316" s="25" t="s">
        <v>711</v>
      </c>
      <c r="C316" s="25" t="s">
        <v>46</v>
      </c>
      <c r="D316" s="31">
        <f t="shared" si="152"/>
        <v>80478822</v>
      </c>
      <c r="E316" s="31">
        <f t="shared" si="153"/>
        <v>9033224</v>
      </c>
      <c r="F316" s="39">
        <f t="shared" si="154"/>
        <v>0.11224349183441079</v>
      </c>
      <c r="G316" s="31">
        <f t="shared" si="155"/>
        <v>82878334</v>
      </c>
      <c r="H316" s="31">
        <f t="shared" si="156"/>
        <v>7915107</v>
      </c>
      <c r="I316" s="39">
        <f t="shared" si="157"/>
        <v>9.5502728131576578E-2</v>
      </c>
      <c r="J316" s="24">
        <f t="shared" si="158"/>
        <v>81013632</v>
      </c>
      <c r="K316" s="24">
        <f t="shared" si="159"/>
        <v>9233662</v>
      </c>
      <c r="L316" s="22">
        <f t="shared" si="160"/>
        <v>0.11397664531322334</v>
      </c>
      <c r="M316" s="24">
        <f t="shared" si="146"/>
        <v>81548620</v>
      </c>
      <c r="N316" s="24">
        <f t="shared" si="147"/>
        <v>10350036</v>
      </c>
      <c r="O316" s="22">
        <f t="shared" si="148"/>
        <v>0.12691859163281979</v>
      </c>
      <c r="P316" s="24">
        <f t="shared" si="133"/>
        <v>86715000</v>
      </c>
      <c r="Q316" s="24">
        <f t="shared" si="141"/>
        <v>6998137</v>
      </c>
      <c r="R316" s="22">
        <f t="shared" si="134"/>
        <v>8.0702727325145593E-2</v>
      </c>
      <c r="S316" s="24">
        <f t="shared" si="149"/>
        <v>86931155</v>
      </c>
      <c r="T316" s="24">
        <f t="shared" si="150"/>
        <v>7413560</v>
      </c>
      <c r="U316" s="22">
        <f t="shared" si="151"/>
        <v>8.5280817906997791E-2</v>
      </c>
      <c r="V316" s="101">
        <f t="shared" si="135"/>
        <v>89944960</v>
      </c>
      <c r="W316" s="101">
        <f t="shared" si="136"/>
        <v>9733799</v>
      </c>
      <c r="X316" s="22">
        <f t="shared" si="137"/>
        <v>0.10821950446139506</v>
      </c>
      <c r="Y316" s="76">
        <f t="shared" si="138"/>
        <v>95382117</v>
      </c>
      <c r="Z316" s="76">
        <f t="shared" si="139"/>
        <v>12063629</v>
      </c>
      <c r="AA316" s="22">
        <f t="shared" si="140"/>
        <v>0.12647684261400899</v>
      </c>
      <c r="AB316" s="22">
        <f t="shared" si="142"/>
        <v>0.10551969678807342</v>
      </c>
      <c r="AC316" s="32" t="s">
        <v>1482</v>
      </c>
    </row>
    <row r="317" spans="1:29" ht="12.75" customHeight="1" x14ac:dyDescent="0.25">
      <c r="A317" s="25" t="s">
        <v>712</v>
      </c>
      <c r="B317" s="25" t="s">
        <v>713</v>
      </c>
      <c r="C317" s="25" t="s">
        <v>46</v>
      </c>
      <c r="D317" s="31">
        <f t="shared" si="152"/>
        <v>69374254</v>
      </c>
      <c r="E317" s="31">
        <f t="shared" si="153"/>
        <v>80292</v>
      </c>
      <c r="F317" s="39">
        <f t="shared" si="154"/>
        <v>1.1573746075885731E-3</v>
      </c>
      <c r="G317" s="31">
        <f t="shared" si="155"/>
        <v>67858413</v>
      </c>
      <c r="H317" s="31">
        <f t="shared" si="156"/>
        <v>43474</v>
      </c>
      <c r="I317" s="39">
        <f t="shared" si="157"/>
        <v>6.4065748192490145E-4</v>
      </c>
      <c r="J317" s="24">
        <f t="shared" si="158"/>
        <v>65434967</v>
      </c>
      <c r="K317" s="24">
        <f t="shared" si="159"/>
        <v>485748</v>
      </c>
      <c r="L317" s="22">
        <f t="shared" si="160"/>
        <v>7.4233704435122585E-3</v>
      </c>
      <c r="M317" s="24">
        <f t="shared" si="146"/>
        <v>72493303</v>
      </c>
      <c r="N317" s="24">
        <f t="shared" si="147"/>
        <v>7051465</v>
      </c>
      <c r="O317" s="22">
        <f t="shared" si="148"/>
        <v>9.7270571324360816E-2</v>
      </c>
      <c r="P317" s="24">
        <f t="shared" si="133"/>
        <v>79448918</v>
      </c>
      <c r="Q317" s="24">
        <f t="shared" si="141"/>
        <v>13339657</v>
      </c>
      <c r="R317" s="22">
        <f t="shared" si="134"/>
        <v>0.16790231177220061</v>
      </c>
      <c r="S317" s="24">
        <f t="shared" si="149"/>
        <v>80065968</v>
      </c>
      <c r="T317" s="24">
        <f t="shared" si="150"/>
        <v>16759972</v>
      </c>
      <c r="U317" s="22">
        <f t="shared" si="151"/>
        <v>0.20932703892370352</v>
      </c>
      <c r="V317" s="101">
        <f t="shared" si="135"/>
        <v>82612723</v>
      </c>
      <c r="W317" s="101">
        <f t="shared" si="136"/>
        <v>19275244</v>
      </c>
      <c r="X317" s="22">
        <f t="shared" si="137"/>
        <v>0.23332052618577892</v>
      </c>
      <c r="Y317" s="76">
        <f t="shared" si="138"/>
        <v>82548728</v>
      </c>
      <c r="Z317" s="76">
        <f t="shared" si="139"/>
        <v>20930471</v>
      </c>
      <c r="AA317" s="22">
        <f t="shared" si="140"/>
        <v>0.253552919676727</v>
      </c>
      <c r="AB317" s="22">
        <f t="shared" si="142"/>
        <v>0.19227467357655417</v>
      </c>
      <c r="AC317" s="32" t="s">
        <v>1479</v>
      </c>
    </row>
    <row r="318" spans="1:29" ht="12.75" customHeight="1" x14ac:dyDescent="0.25">
      <c r="A318" s="25" t="s">
        <v>714</v>
      </c>
      <c r="B318" s="25" t="s">
        <v>715</v>
      </c>
      <c r="C318" s="25" t="s">
        <v>46</v>
      </c>
      <c r="D318" s="31">
        <f t="shared" si="152"/>
        <v>53450371</v>
      </c>
      <c r="E318" s="31">
        <f t="shared" si="153"/>
        <v>15901260</v>
      </c>
      <c r="F318" s="39">
        <f t="shared" si="154"/>
        <v>0.29749578351850914</v>
      </c>
      <c r="G318" s="31">
        <f t="shared" si="155"/>
        <v>55384600</v>
      </c>
      <c r="H318" s="31">
        <f t="shared" si="156"/>
        <v>14423319</v>
      </c>
      <c r="I318" s="39">
        <f t="shared" si="157"/>
        <v>0.2604211098391972</v>
      </c>
      <c r="J318" s="24">
        <f t="shared" si="158"/>
        <v>58217246</v>
      </c>
      <c r="K318" s="24">
        <f t="shared" si="159"/>
        <v>12357146</v>
      </c>
      <c r="L318" s="22">
        <f t="shared" si="160"/>
        <v>0.2122591989322202</v>
      </c>
      <c r="M318" s="24">
        <f t="shared" si="146"/>
        <v>55421365</v>
      </c>
      <c r="N318" s="24">
        <f t="shared" si="147"/>
        <v>16747884</v>
      </c>
      <c r="O318" s="22">
        <f t="shared" si="148"/>
        <v>0.30219183522455645</v>
      </c>
      <c r="P318" s="24">
        <f t="shared" si="133"/>
        <v>54708155</v>
      </c>
      <c r="Q318" s="24">
        <f t="shared" si="141"/>
        <v>23735250</v>
      </c>
      <c r="R318" s="22">
        <f t="shared" si="134"/>
        <v>0.43385213776629827</v>
      </c>
      <c r="S318" s="24">
        <f t="shared" si="149"/>
        <v>62467845</v>
      </c>
      <c r="T318" s="24">
        <f t="shared" si="150"/>
        <v>26472390</v>
      </c>
      <c r="U318" s="22">
        <f t="shared" si="151"/>
        <v>0.42377626441251492</v>
      </c>
      <c r="V318" s="101">
        <f t="shared" si="135"/>
        <v>63027183</v>
      </c>
      <c r="W318" s="101">
        <f t="shared" si="136"/>
        <v>29189405</v>
      </c>
      <c r="X318" s="22">
        <f t="shared" si="137"/>
        <v>0.4631240618829498</v>
      </c>
      <c r="Y318" s="76">
        <f t="shared" si="138"/>
        <v>64518706</v>
      </c>
      <c r="Z318" s="76">
        <f t="shared" si="139"/>
        <v>31872343</v>
      </c>
      <c r="AA318" s="22">
        <f t="shared" si="140"/>
        <v>0.494001584594707</v>
      </c>
      <c r="AB318" s="22">
        <f t="shared" si="142"/>
        <v>0.4233891767762053</v>
      </c>
      <c r="AC318" s="32" t="s">
        <v>1482</v>
      </c>
    </row>
    <row r="319" spans="1:29" ht="12.75" customHeight="1" x14ac:dyDescent="0.25">
      <c r="A319" s="25" t="s">
        <v>716</v>
      </c>
      <c r="B319" s="25" t="s">
        <v>717</v>
      </c>
      <c r="C319" s="25" t="s">
        <v>46</v>
      </c>
      <c r="D319" s="31">
        <f t="shared" si="152"/>
        <v>57475485</v>
      </c>
      <c r="E319" s="31">
        <f t="shared" si="153"/>
        <v>11768173</v>
      </c>
      <c r="F319" s="39">
        <f t="shared" si="154"/>
        <v>0.20475117347857091</v>
      </c>
      <c r="G319" s="31">
        <f t="shared" si="155"/>
        <v>65238093</v>
      </c>
      <c r="H319" s="31">
        <f t="shared" si="156"/>
        <v>10276291</v>
      </c>
      <c r="I319" s="39">
        <f t="shared" si="157"/>
        <v>0.15751979445505865</v>
      </c>
      <c r="J319" s="24">
        <f t="shared" si="158"/>
        <v>61563028</v>
      </c>
      <c r="K319" s="24">
        <f t="shared" si="159"/>
        <v>17406215</v>
      </c>
      <c r="L319" s="22">
        <f t="shared" si="160"/>
        <v>0.28273812327749703</v>
      </c>
      <c r="M319" s="24">
        <f t="shared" si="146"/>
        <v>65261257</v>
      </c>
      <c r="N319" s="24">
        <f t="shared" si="147"/>
        <v>24352172</v>
      </c>
      <c r="O319" s="22">
        <f t="shared" si="148"/>
        <v>0.37314898792096513</v>
      </c>
      <c r="P319" s="24">
        <f t="shared" si="133"/>
        <v>69364409</v>
      </c>
      <c r="Q319" s="24">
        <f t="shared" si="141"/>
        <v>31096967</v>
      </c>
      <c r="R319" s="22">
        <f t="shared" si="134"/>
        <v>0.44831301020671854</v>
      </c>
      <c r="S319" s="24">
        <f t="shared" si="149"/>
        <v>74745510</v>
      </c>
      <c r="T319" s="24">
        <f t="shared" si="150"/>
        <v>38875361</v>
      </c>
      <c r="U319" s="22">
        <f t="shared" si="151"/>
        <v>0.5201029600306426</v>
      </c>
      <c r="V319" s="101">
        <f t="shared" si="135"/>
        <v>75093688</v>
      </c>
      <c r="W319" s="101">
        <f t="shared" si="136"/>
        <v>45490877</v>
      </c>
      <c r="X319" s="22">
        <f t="shared" si="137"/>
        <v>0.60578829208654661</v>
      </c>
      <c r="Y319" s="76">
        <f t="shared" si="138"/>
        <v>80174486</v>
      </c>
      <c r="Z319" s="76">
        <f t="shared" si="139"/>
        <v>46203385</v>
      </c>
      <c r="AA319" s="22">
        <f t="shared" si="140"/>
        <v>0.57628539084117103</v>
      </c>
      <c r="AB319" s="22">
        <f t="shared" si="142"/>
        <v>0.50472772821720879</v>
      </c>
      <c r="AC319" s="32" t="s">
        <v>1481</v>
      </c>
    </row>
    <row r="320" spans="1:29" ht="12.75" customHeight="1" x14ac:dyDescent="0.25">
      <c r="A320" s="25" t="s">
        <v>718</v>
      </c>
      <c r="B320" s="25" t="s">
        <v>719</v>
      </c>
      <c r="C320" s="25" t="s">
        <v>46</v>
      </c>
      <c r="D320" s="31">
        <f t="shared" si="152"/>
        <v>161371143</v>
      </c>
      <c r="E320" s="31">
        <f t="shared" si="153"/>
        <v>21185282</v>
      </c>
      <c r="F320" s="39">
        <f t="shared" si="154"/>
        <v>0.13128296426579814</v>
      </c>
      <c r="G320" s="31">
        <f t="shared" si="155"/>
        <v>165613880</v>
      </c>
      <c r="H320" s="31">
        <f t="shared" si="156"/>
        <v>27199084</v>
      </c>
      <c r="I320" s="39">
        <f t="shared" si="157"/>
        <v>0.1642319109968319</v>
      </c>
      <c r="J320" s="24">
        <f t="shared" si="158"/>
        <v>168514546</v>
      </c>
      <c r="K320" s="24">
        <f t="shared" si="159"/>
        <v>33217860</v>
      </c>
      <c r="L320" s="22">
        <f t="shared" si="160"/>
        <v>0.19712161821330249</v>
      </c>
      <c r="M320" s="24">
        <f t="shared" si="146"/>
        <v>171218354</v>
      </c>
      <c r="N320" s="24">
        <f t="shared" si="147"/>
        <v>40250924</v>
      </c>
      <c r="O320" s="22">
        <f t="shared" si="148"/>
        <v>0.23508533436783302</v>
      </c>
      <c r="P320" s="24">
        <f t="shared" si="133"/>
        <v>181659147</v>
      </c>
      <c r="Q320" s="24">
        <f t="shared" si="141"/>
        <v>48270541</v>
      </c>
      <c r="R320" s="22">
        <f t="shared" si="134"/>
        <v>0.26572039887427196</v>
      </c>
      <c r="S320" s="24">
        <f t="shared" si="149"/>
        <v>188611279</v>
      </c>
      <c r="T320" s="24">
        <f t="shared" si="150"/>
        <v>61284995</v>
      </c>
      <c r="U320" s="22">
        <f t="shared" si="151"/>
        <v>0.32492751931341285</v>
      </c>
      <c r="V320" s="101">
        <f t="shared" si="135"/>
        <v>197800542</v>
      </c>
      <c r="W320" s="101">
        <f t="shared" si="136"/>
        <v>69396931</v>
      </c>
      <c r="X320" s="22">
        <f t="shared" si="137"/>
        <v>0.35084297696211569</v>
      </c>
      <c r="Y320" s="76">
        <f t="shared" si="138"/>
        <v>199918474</v>
      </c>
      <c r="Z320" s="76">
        <f t="shared" si="139"/>
        <v>77447156</v>
      </c>
      <c r="AA320" s="22">
        <f t="shared" si="140"/>
        <v>0.387393693291196</v>
      </c>
      <c r="AB320" s="22">
        <f t="shared" si="142"/>
        <v>0.31279398456176588</v>
      </c>
      <c r="AC320" s="32" t="s">
        <v>1482</v>
      </c>
    </row>
    <row r="321" spans="1:29" ht="12.75" customHeight="1" x14ac:dyDescent="0.25">
      <c r="A321" s="25" t="s">
        <v>720</v>
      </c>
      <c r="B321" s="25" t="s">
        <v>721</v>
      </c>
      <c r="C321" s="25" t="s">
        <v>46</v>
      </c>
      <c r="D321" s="31">
        <f t="shared" si="152"/>
        <v>166253117</v>
      </c>
      <c r="E321" s="31">
        <f t="shared" si="153"/>
        <v>38241503</v>
      </c>
      <c r="F321" s="39">
        <f t="shared" si="154"/>
        <v>0.23001976558430481</v>
      </c>
      <c r="G321" s="31">
        <f t="shared" si="155"/>
        <v>170808676</v>
      </c>
      <c r="H321" s="31">
        <f t="shared" si="156"/>
        <v>47374313</v>
      </c>
      <c r="I321" s="39">
        <f t="shared" si="157"/>
        <v>0.2773530836337611</v>
      </c>
      <c r="J321" s="24">
        <f t="shared" si="158"/>
        <v>176577172</v>
      </c>
      <c r="K321" s="24">
        <f t="shared" si="159"/>
        <v>58577996</v>
      </c>
      <c r="L321" s="22">
        <f t="shared" si="160"/>
        <v>0.33174161380271738</v>
      </c>
      <c r="M321" s="24">
        <f t="shared" si="146"/>
        <v>179355222</v>
      </c>
      <c r="N321" s="24">
        <f t="shared" si="147"/>
        <v>69186086</v>
      </c>
      <c r="O321" s="22">
        <f t="shared" si="148"/>
        <v>0.38574893570704061</v>
      </c>
      <c r="P321" s="24">
        <f t="shared" si="133"/>
        <v>196831899</v>
      </c>
      <c r="Q321" s="24">
        <f t="shared" si="141"/>
        <v>64363936</v>
      </c>
      <c r="R321" s="22">
        <f t="shared" si="134"/>
        <v>0.32699951749182687</v>
      </c>
      <c r="S321" s="24">
        <f t="shared" si="149"/>
        <v>200597369</v>
      </c>
      <c r="T321" s="24">
        <f t="shared" si="150"/>
        <v>79188007</v>
      </c>
      <c r="U321" s="22">
        <f t="shared" si="151"/>
        <v>0.39476094524450117</v>
      </c>
      <c r="V321" s="101">
        <f t="shared" si="135"/>
        <v>208281257</v>
      </c>
      <c r="W321" s="101">
        <f t="shared" si="136"/>
        <v>85987507</v>
      </c>
      <c r="X321" s="22">
        <f t="shared" si="137"/>
        <v>0.4128432305361015</v>
      </c>
      <c r="Y321" s="76">
        <f t="shared" si="138"/>
        <v>211681080</v>
      </c>
      <c r="Z321" s="76">
        <f t="shared" si="139"/>
        <v>102767456</v>
      </c>
      <c r="AA321" s="22">
        <f t="shared" si="140"/>
        <v>0.48548248147637901</v>
      </c>
      <c r="AB321" s="22">
        <f t="shared" si="142"/>
        <v>0.40116702209116983</v>
      </c>
      <c r="AC321" s="32" t="s">
        <v>1482</v>
      </c>
    </row>
    <row r="322" spans="1:29" ht="12.75" customHeight="1" x14ac:dyDescent="0.25">
      <c r="A322" s="25" t="s">
        <v>722</v>
      </c>
      <c r="B322" s="25" t="s">
        <v>723</v>
      </c>
      <c r="C322" s="25" t="s">
        <v>516</v>
      </c>
      <c r="D322" s="31">
        <f t="shared" si="152"/>
        <v>11980342</v>
      </c>
      <c r="E322" s="31">
        <f t="shared" si="153"/>
        <v>3822101</v>
      </c>
      <c r="F322" s="39">
        <f t="shared" si="154"/>
        <v>0.31903104268642746</v>
      </c>
      <c r="G322" s="31">
        <f t="shared" si="155"/>
        <v>12771466</v>
      </c>
      <c r="H322" s="31">
        <f t="shared" si="156"/>
        <v>2582046</v>
      </c>
      <c r="I322" s="39">
        <f t="shared" si="157"/>
        <v>0.20217303166292735</v>
      </c>
      <c r="J322" s="24">
        <f t="shared" si="158"/>
        <v>11874718</v>
      </c>
      <c r="K322" s="24">
        <f t="shared" si="159"/>
        <v>3863254</v>
      </c>
      <c r="L322" s="22">
        <f t="shared" si="160"/>
        <v>0.32533437846692442</v>
      </c>
      <c r="M322" s="24">
        <f t="shared" si="146"/>
        <v>11957812</v>
      </c>
      <c r="N322" s="24">
        <f t="shared" si="147"/>
        <v>4635208</v>
      </c>
      <c r="O322" s="22">
        <f t="shared" si="148"/>
        <v>0.38763011159566652</v>
      </c>
      <c r="P322" s="24">
        <f t="shared" ref="P322:P384" si="161">VLOOKUP(A322, Master, 22, FALSE)</f>
        <v>12335065</v>
      </c>
      <c r="Q322" s="24">
        <f t="shared" si="141"/>
        <v>5179851</v>
      </c>
      <c r="R322" s="22">
        <f t="shared" ref="R322:R384" si="162">VLOOKUP(A322, Master, 24, FALSE)</f>
        <v>0.41992895862324198</v>
      </c>
      <c r="S322" s="24">
        <f t="shared" si="149"/>
        <v>12923539</v>
      </c>
      <c r="T322" s="24">
        <f t="shared" si="150"/>
        <v>5109875</v>
      </c>
      <c r="U322" s="22">
        <f t="shared" si="151"/>
        <v>0.39539285639947386</v>
      </c>
      <c r="V322" s="101">
        <f t="shared" ref="V322:V384" si="163">VLOOKUP(A322, Master, 28, FALSE)</f>
        <v>13984748</v>
      </c>
      <c r="W322" s="101">
        <f t="shared" ref="W322:W384" si="164">VLOOKUP(A322, Master, 29, FALSE)</f>
        <v>5367585</v>
      </c>
      <c r="X322" s="22">
        <f t="shared" ref="X322:X384" si="165">VLOOKUP(A322, Master, 30, FALSE)</f>
        <v>0.38381706985352898</v>
      </c>
      <c r="Y322" s="76">
        <f t="shared" ref="Y322:Y384" si="166">VLOOKUP(A322, Master, 31, FALSE)</f>
        <v>13689991</v>
      </c>
      <c r="Z322" s="76">
        <f t="shared" ref="Z322:Z384" si="167">VLOOKUP(A322, Master, 32, FALSE)</f>
        <v>4675278</v>
      </c>
      <c r="AA322" s="22">
        <f t="shared" ref="AA322:AA384" si="168">VLOOKUP(A322, Master, 33, FALSE)</f>
        <v>0.34151067009467001</v>
      </c>
      <c r="AB322" s="22">
        <f t="shared" si="142"/>
        <v>0.38565593331331627</v>
      </c>
      <c r="AC322" s="32" t="s">
        <v>1483</v>
      </c>
    </row>
    <row r="323" spans="1:29" ht="12.75" customHeight="1" x14ac:dyDescent="0.25">
      <c r="A323" s="25" t="s">
        <v>724</v>
      </c>
      <c r="B323" s="25" t="s">
        <v>725</v>
      </c>
      <c r="C323" s="25" t="s">
        <v>516</v>
      </c>
      <c r="D323" s="31">
        <f t="shared" si="152"/>
        <v>12310454</v>
      </c>
      <c r="E323" s="31">
        <f t="shared" si="153"/>
        <v>4980038</v>
      </c>
      <c r="F323" s="39">
        <f t="shared" si="154"/>
        <v>0.40453731438336882</v>
      </c>
      <c r="G323" s="31">
        <f t="shared" si="155"/>
        <v>12438240</v>
      </c>
      <c r="H323" s="31">
        <f t="shared" si="156"/>
        <v>5627516</v>
      </c>
      <c r="I323" s="39">
        <f t="shared" si="157"/>
        <v>0.45243667914431623</v>
      </c>
      <c r="J323" s="24">
        <f t="shared" si="158"/>
        <v>13002601</v>
      </c>
      <c r="K323" s="24">
        <f t="shared" si="159"/>
        <v>7004045</v>
      </c>
      <c r="L323" s="22">
        <f t="shared" si="160"/>
        <v>0.53866491788835169</v>
      </c>
      <c r="M323" s="24">
        <f t="shared" si="146"/>
        <v>13269698</v>
      </c>
      <c r="N323" s="24">
        <f t="shared" si="147"/>
        <v>8718494</v>
      </c>
      <c r="O323" s="22">
        <f t="shared" si="148"/>
        <v>0.65702278981782403</v>
      </c>
      <c r="P323" s="24">
        <f t="shared" si="161"/>
        <v>13964693</v>
      </c>
      <c r="Q323" s="24">
        <f t="shared" ref="Q323:Q385" si="169">VLOOKUP(A323, Master, 23, FALSE)</f>
        <v>10202572</v>
      </c>
      <c r="R323" s="22">
        <f t="shared" si="162"/>
        <v>0.73059765796498355</v>
      </c>
      <c r="S323" s="24">
        <f t="shared" si="149"/>
        <v>14746783</v>
      </c>
      <c r="T323" s="24">
        <f t="shared" si="150"/>
        <v>10985069</v>
      </c>
      <c r="U323" s="22">
        <f t="shared" si="151"/>
        <v>0.7449129074456442</v>
      </c>
      <c r="V323" s="101">
        <f t="shared" si="163"/>
        <v>17188025</v>
      </c>
      <c r="W323" s="101">
        <f t="shared" si="164"/>
        <v>9930480</v>
      </c>
      <c r="X323" s="22">
        <f t="shared" si="165"/>
        <v>0.57775573400667035</v>
      </c>
      <c r="Y323" s="76">
        <f t="shared" si="166"/>
        <v>16194701</v>
      </c>
      <c r="Z323" s="76">
        <f t="shared" si="167"/>
        <v>10213967</v>
      </c>
      <c r="AA323" s="22">
        <f t="shared" si="168"/>
        <v>0.63069809069028204</v>
      </c>
      <c r="AB323" s="22">
        <f t="shared" ref="AB323:AB385" si="170">AVERAGE(O323,R323, U323, X323, AA323)</f>
        <v>0.66819743598508086</v>
      </c>
      <c r="AC323" s="32" t="s">
        <v>1484</v>
      </c>
    </row>
    <row r="324" spans="1:29" ht="12.75" customHeight="1" x14ac:dyDescent="0.25">
      <c r="A324" s="25" t="s">
        <v>726</v>
      </c>
      <c r="B324" s="25" t="s">
        <v>727</v>
      </c>
      <c r="C324" s="25" t="s">
        <v>516</v>
      </c>
      <c r="D324" s="31">
        <f t="shared" si="152"/>
        <v>4318975</v>
      </c>
      <c r="E324" s="31">
        <f t="shared" si="153"/>
        <v>1414191</v>
      </c>
      <c r="F324" s="39">
        <f t="shared" si="154"/>
        <v>0.32743671820281434</v>
      </c>
      <c r="G324" s="31">
        <f t="shared" si="155"/>
        <v>4182651</v>
      </c>
      <c r="H324" s="31">
        <f t="shared" si="156"/>
        <v>1692414</v>
      </c>
      <c r="I324" s="39">
        <f t="shared" si="157"/>
        <v>0.40462711328293943</v>
      </c>
      <c r="J324" s="24">
        <f t="shared" si="158"/>
        <v>4371016</v>
      </c>
      <c r="K324" s="24">
        <f t="shared" si="159"/>
        <v>2050372</v>
      </c>
      <c r="L324" s="22">
        <f t="shared" si="160"/>
        <v>0.46908361808787707</v>
      </c>
      <c r="M324" s="24">
        <f t="shared" si="146"/>
        <v>4700920</v>
      </c>
      <c r="N324" s="24">
        <f t="shared" si="147"/>
        <v>2670075</v>
      </c>
      <c r="O324" s="22">
        <f t="shared" si="148"/>
        <v>0.5679898828314458</v>
      </c>
      <c r="P324" s="24">
        <f t="shared" si="161"/>
        <v>5859729</v>
      </c>
      <c r="Q324" s="24">
        <f t="shared" si="169"/>
        <v>2711628</v>
      </c>
      <c r="R324" s="22">
        <f t="shared" si="162"/>
        <v>0.46275655410002747</v>
      </c>
      <c r="S324" s="24">
        <f t="shared" si="149"/>
        <v>5896263</v>
      </c>
      <c r="T324" s="24">
        <f t="shared" si="150"/>
        <v>2577233</v>
      </c>
      <c r="U324" s="22">
        <f t="shared" si="151"/>
        <v>0.43709600470671001</v>
      </c>
      <c r="V324" s="101">
        <f t="shared" si="163"/>
        <v>5961587</v>
      </c>
      <c r="W324" s="101">
        <f t="shared" si="164"/>
        <v>2790169</v>
      </c>
      <c r="X324" s="22">
        <f t="shared" si="165"/>
        <v>0.46802453776150543</v>
      </c>
      <c r="Y324" s="76">
        <f t="shared" si="166"/>
        <v>5991240</v>
      </c>
      <c r="Z324" s="76">
        <f t="shared" si="167"/>
        <v>2766718</v>
      </c>
      <c r="AA324" s="22">
        <f t="shared" si="168"/>
        <v>0.46179388573984698</v>
      </c>
      <c r="AB324" s="22">
        <f t="shared" si="170"/>
        <v>0.47953217302790713</v>
      </c>
      <c r="AC324" s="32" t="s">
        <v>1477</v>
      </c>
    </row>
    <row r="325" spans="1:29" ht="12.75" customHeight="1" x14ac:dyDescent="0.25">
      <c r="A325" s="25" t="s">
        <v>728</v>
      </c>
      <c r="B325" s="25" t="s">
        <v>729</v>
      </c>
      <c r="C325" s="25" t="s">
        <v>516</v>
      </c>
      <c r="D325" s="31">
        <f t="shared" si="152"/>
        <v>4541251</v>
      </c>
      <c r="E325" s="31">
        <f t="shared" si="153"/>
        <v>1169321</v>
      </c>
      <c r="F325" s="39">
        <f t="shared" si="154"/>
        <v>0.25748874043738168</v>
      </c>
      <c r="G325" s="31">
        <f t="shared" si="155"/>
        <v>4984693</v>
      </c>
      <c r="H325" s="31">
        <f t="shared" si="156"/>
        <v>871726</v>
      </c>
      <c r="I325" s="39">
        <f t="shared" si="157"/>
        <v>0.17488057940579291</v>
      </c>
      <c r="J325" s="24">
        <f t="shared" si="158"/>
        <v>4775262</v>
      </c>
      <c r="K325" s="24">
        <f t="shared" si="159"/>
        <v>906095</v>
      </c>
      <c r="L325" s="22">
        <f t="shared" si="160"/>
        <v>0.18974770389561871</v>
      </c>
      <c r="M325" s="24">
        <f t="shared" si="146"/>
        <v>5235606</v>
      </c>
      <c r="N325" s="24">
        <f t="shared" si="147"/>
        <v>942807</v>
      </c>
      <c r="O325" s="22">
        <f t="shared" si="148"/>
        <v>0.18007600266330201</v>
      </c>
      <c r="P325" s="24">
        <f t="shared" si="161"/>
        <v>5270113</v>
      </c>
      <c r="Q325" s="24">
        <f t="shared" si="169"/>
        <v>1408194</v>
      </c>
      <c r="R325" s="22">
        <f t="shared" si="162"/>
        <v>0.26720375824958592</v>
      </c>
      <c r="S325" s="91"/>
      <c r="T325" s="91"/>
      <c r="U325" s="92"/>
      <c r="V325" s="101">
        <f t="shared" si="163"/>
        <v>5880791</v>
      </c>
      <c r="W325" s="101">
        <f t="shared" si="164"/>
        <v>1616699</v>
      </c>
      <c r="X325" s="22">
        <f t="shared" si="165"/>
        <v>0.2749118273375129</v>
      </c>
      <c r="Y325" s="76">
        <f t="shared" si="166"/>
        <v>5995379</v>
      </c>
      <c r="Z325" s="76">
        <f t="shared" si="167"/>
        <v>1801219</v>
      </c>
      <c r="AA325" s="22">
        <f t="shared" si="168"/>
        <v>0.30043455134362701</v>
      </c>
      <c r="AB325" s="22">
        <f t="shared" si="170"/>
        <v>0.25565653489850698</v>
      </c>
      <c r="AC325" s="32" t="s">
        <v>1484</v>
      </c>
    </row>
    <row r="326" spans="1:29" ht="12.75" customHeight="1" x14ac:dyDescent="0.25">
      <c r="A326" s="25" t="s">
        <v>730</v>
      </c>
      <c r="B326" s="25" t="s">
        <v>731</v>
      </c>
      <c r="C326" s="25" t="s">
        <v>516</v>
      </c>
      <c r="D326" s="31">
        <f t="shared" si="152"/>
        <v>12153015</v>
      </c>
      <c r="E326" s="31">
        <f t="shared" si="153"/>
        <v>836202</v>
      </c>
      <c r="F326" s="39">
        <f t="shared" si="154"/>
        <v>6.8806135761372789E-2</v>
      </c>
      <c r="G326" s="31">
        <f t="shared" si="155"/>
        <v>12332997</v>
      </c>
      <c r="H326" s="31">
        <f t="shared" si="156"/>
        <v>1360928</v>
      </c>
      <c r="I326" s="39">
        <f t="shared" si="157"/>
        <v>0.11034852274755276</v>
      </c>
      <c r="J326" s="24">
        <f t="shared" si="158"/>
        <v>12559371</v>
      </c>
      <c r="K326" s="24">
        <f t="shared" si="159"/>
        <v>2518514</v>
      </c>
      <c r="L326" s="22">
        <f t="shared" si="160"/>
        <v>0.20052867297255572</v>
      </c>
      <c r="M326" s="24">
        <f t="shared" si="146"/>
        <v>13053798</v>
      </c>
      <c r="N326" s="24">
        <f t="shared" si="147"/>
        <v>3377673</v>
      </c>
      <c r="O326" s="22">
        <f t="shared" si="148"/>
        <v>0.25875021200726411</v>
      </c>
      <c r="P326" s="24">
        <f t="shared" si="161"/>
        <v>13508884</v>
      </c>
      <c r="Q326" s="24">
        <f t="shared" si="169"/>
        <v>3709120</v>
      </c>
      <c r="R326" s="22">
        <f t="shared" si="162"/>
        <v>0.27456894292674361</v>
      </c>
      <c r="S326" s="24">
        <f t="shared" ref="S326:S356" si="171">VLOOKUP(A326, Master, 25, FALSE)</f>
        <v>14312574</v>
      </c>
      <c r="T326" s="24">
        <f t="shared" ref="T326:T356" si="172">VLOOKUP(A326, Master, 26, FALSE)</f>
        <v>3164104</v>
      </c>
      <c r="U326" s="22">
        <f t="shared" ref="U326:U356" si="173">VLOOKUP(A326, Master, 27, FALSE)</f>
        <v>0.22107162555107138</v>
      </c>
      <c r="V326" s="101">
        <f t="shared" si="163"/>
        <v>15204567</v>
      </c>
      <c r="W326" s="101">
        <f t="shared" si="164"/>
        <v>2244225</v>
      </c>
      <c r="X326" s="22">
        <f t="shared" si="165"/>
        <v>0.14760203299442859</v>
      </c>
      <c r="Y326" s="76">
        <f t="shared" si="166"/>
        <v>14889787</v>
      </c>
      <c r="Z326" s="76">
        <f t="shared" si="167"/>
        <v>1415959</v>
      </c>
      <c r="AA326" s="22">
        <f t="shared" si="168"/>
        <v>9.5095987605464102E-2</v>
      </c>
      <c r="AB326" s="22">
        <f t="shared" si="170"/>
        <v>0.19941776021699437</v>
      </c>
      <c r="AC326" s="32" t="s">
        <v>1477</v>
      </c>
    </row>
    <row r="327" spans="1:29" ht="12.75" customHeight="1" x14ac:dyDescent="0.25">
      <c r="A327" s="25" t="s">
        <v>732</v>
      </c>
      <c r="B327" s="25" t="s">
        <v>733</v>
      </c>
      <c r="C327" s="25" t="s">
        <v>516</v>
      </c>
      <c r="D327" s="31">
        <f t="shared" si="152"/>
        <v>12397624</v>
      </c>
      <c r="E327" s="31">
        <f t="shared" si="153"/>
        <v>6220703</v>
      </c>
      <c r="F327" s="39">
        <f t="shared" si="154"/>
        <v>0.50176574156467402</v>
      </c>
      <c r="G327" s="31">
        <f t="shared" si="155"/>
        <v>12082693</v>
      </c>
      <c r="H327" s="31">
        <f t="shared" si="156"/>
        <v>6397273</v>
      </c>
      <c r="I327" s="39">
        <f t="shared" si="157"/>
        <v>0.5294575472537455</v>
      </c>
      <c r="J327" s="24">
        <f t="shared" si="158"/>
        <v>12761772</v>
      </c>
      <c r="K327" s="24">
        <f t="shared" si="159"/>
        <v>6545521</v>
      </c>
      <c r="L327" s="22">
        <f t="shared" si="160"/>
        <v>0.51290063793648721</v>
      </c>
      <c r="M327" s="24">
        <f t="shared" si="146"/>
        <v>12845174</v>
      </c>
      <c r="N327" s="24">
        <f t="shared" si="147"/>
        <v>7096302</v>
      </c>
      <c r="O327" s="22">
        <f t="shared" si="148"/>
        <v>0.55244888080145893</v>
      </c>
      <c r="P327" s="24">
        <f t="shared" si="161"/>
        <v>18619956</v>
      </c>
      <c r="Q327" s="24">
        <f t="shared" si="169"/>
        <v>2546461</v>
      </c>
      <c r="R327" s="22">
        <f t="shared" si="162"/>
        <v>0.1367597753721867</v>
      </c>
      <c r="S327" s="24">
        <f t="shared" si="171"/>
        <v>14069556</v>
      </c>
      <c r="T327" s="24">
        <f t="shared" si="172"/>
        <v>2535959</v>
      </c>
      <c r="U327" s="22">
        <f t="shared" si="173"/>
        <v>0.18024442278064781</v>
      </c>
      <c r="V327" s="101">
        <f t="shared" si="163"/>
        <v>14008975</v>
      </c>
      <c r="W327" s="101">
        <f t="shared" si="164"/>
        <v>2964860</v>
      </c>
      <c r="X327" s="22">
        <f t="shared" si="165"/>
        <v>0.21164003790427208</v>
      </c>
      <c r="Y327" s="76">
        <f t="shared" si="166"/>
        <v>14941665</v>
      </c>
      <c r="Z327" s="76">
        <f t="shared" si="167"/>
        <v>2538244</v>
      </c>
      <c r="AA327" s="22">
        <f t="shared" si="168"/>
        <v>0.16987691800077201</v>
      </c>
      <c r="AB327" s="22">
        <f t="shared" si="170"/>
        <v>0.2501940069718675</v>
      </c>
      <c r="AC327" s="32" t="s">
        <v>1483</v>
      </c>
    </row>
    <row r="328" spans="1:29" ht="12.75" customHeight="1" x14ac:dyDescent="0.25">
      <c r="A328" s="25" t="s">
        <v>734</v>
      </c>
      <c r="B328" s="25" t="s">
        <v>735</v>
      </c>
      <c r="C328" s="25" t="s">
        <v>736</v>
      </c>
      <c r="D328" s="31">
        <f t="shared" si="152"/>
        <v>11069360</v>
      </c>
      <c r="E328" s="31">
        <f t="shared" si="153"/>
        <v>1673700</v>
      </c>
      <c r="F328" s="39">
        <f t="shared" si="154"/>
        <v>0.15120115345421958</v>
      </c>
      <c r="G328" s="31">
        <f t="shared" si="155"/>
        <v>11107668</v>
      </c>
      <c r="H328" s="31">
        <f t="shared" si="156"/>
        <v>1592123</v>
      </c>
      <c r="I328" s="39">
        <f t="shared" si="157"/>
        <v>0.14333548680064978</v>
      </c>
      <c r="J328" s="24">
        <f t="shared" si="158"/>
        <v>11415396</v>
      </c>
      <c r="K328" s="24">
        <f t="shared" si="159"/>
        <v>1502915</v>
      </c>
      <c r="L328" s="22">
        <f t="shared" si="160"/>
        <v>0.13165684309155809</v>
      </c>
      <c r="M328" s="24">
        <f t="shared" si="146"/>
        <v>16282423</v>
      </c>
      <c r="N328" s="24">
        <f t="shared" si="147"/>
        <v>2746302</v>
      </c>
      <c r="O328" s="22">
        <f t="shared" si="148"/>
        <v>0.16866666588873166</v>
      </c>
      <c r="P328" s="24">
        <f t="shared" si="161"/>
        <v>16563382</v>
      </c>
      <c r="Q328" s="24">
        <f t="shared" si="169"/>
        <v>3437437</v>
      </c>
      <c r="R328" s="22">
        <f t="shared" si="162"/>
        <v>0.20753231435464087</v>
      </c>
      <c r="S328" s="24">
        <f t="shared" si="171"/>
        <v>16648252</v>
      </c>
      <c r="T328" s="24">
        <f t="shared" si="172"/>
        <v>4204227</v>
      </c>
      <c r="U328" s="22">
        <f t="shared" si="173"/>
        <v>0.25253263826136224</v>
      </c>
      <c r="V328" s="101">
        <f t="shared" si="163"/>
        <v>17349017</v>
      </c>
      <c r="W328" s="101">
        <f t="shared" si="164"/>
        <v>3814831</v>
      </c>
      <c r="X328" s="22">
        <f t="shared" si="165"/>
        <v>0.21988744376698691</v>
      </c>
      <c r="Y328" s="76">
        <f t="shared" si="166"/>
        <v>17688287</v>
      </c>
      <c r="Z328" s="76">
        <f t="shared" si="167"/>
        <v>3902781</v>
      </c>
      <c r="AA328" s="22">
        <f t="shared" si="168"/>
        <v>0.220642111924122</v>
      </c>
      <c r="AB328" s="22">
        <f t="shared" si="170"/>
        <v>0.21385223483916871</v>
      </c>
      <c r="AC328" s="32" t="s">
        <v>1483</v>
      </c>
    </row>
    <row r="329" spans="1:29" ht="12.75" customHeight="1" x14ac:dyDescent="0.25">
      <c r="A329" s="25" t="s">
        <v>737</v>
      </c>
      <c r="B329" s="25" t="s">
        <v>738</v>
      </c>
      <c r="C329" s="25" t="s">
        <v>736</v>
      </c>
      <c r="D329" s="31">
        <f t="shared" si="152"/>
        <v>12412206</v>
      </c>
      <c r="E329" s="82"/>
      <c r="F329" s="83"/>
      <c r="G329" s="31">
        <f t="shared" si="155"/>
        <v>13419072</v>
      </c>
      <c r="H329" s="82"/>
      <c r="I329" s="83"/>
      <c r="J329" s="24">
        <f t="shared" si="158"/>
        <v>13974798</v>
      </c>
      <c r="K329" s="84"/>
      <c r="L329" s="85"/>
      <c r="M329" s="24">
        <f t="shared" si="146"/>
        <v>13974519</v>
      </c>
      <c r="N329" s="24">
        <f t="shared" si="147"/>
        <v>-102648</v>
      </c>
      <c r="O329" s="22">
        <f t="shared" si="148"/>
        <v>-7.3453690964247137E-3</v>
      </c>
      <c r="P329" s="24">
        <f t="shared" si="161"/>
        <v>14501621</v>
      </c>
      <c r="Q329" s="24">
        <f t="shared" si="169"/>
        <v>77875</v>
      </c>
      <c r="R329" s="22">
        <f t="shared" si="162"/>
        <v>5.370089316221959E-3</v>
      </c>
      <c r="S329" s="24">
        <f t="shared" si="171"/>
        <v>15318594</v>
      </c>
      <c r="T329" s="24">
        <f t="shared" si="172"/>
        <v>73110</v>
      </c>
      <c r="U329" s="22">
        <f t="shared" si="173"/>
        <v>4.7726312218993464E-3</v>
      </c>
      <c r="V329" s="101">
        <f t="shared" si="163"/>
        <v>14474587</v>
      </c>
      <c r="W329" s="101">
        <f t="shared" si="164"/>
        <v>380504</v>
      </c>
      <c r="X329" s="22">
        <f t="shared" si="165"/>
        <v>2.628772758766796E-2</v>
      </c>
      <c r="Y329" s="76">
        <f t="shared" si="166"/>
        <v>14265336</v>
      </c>
      <c r="Z329" s="76">
        <f t="shared" si="167"/>
        <v>502570</v>
      </c>
      <c r="AA329" s="22">
        <f t="shared" si="168"/>
        <v>3.5230155111663698E-2</v>
      </c>
      <c r="AB329" s="22">
        <f t="shared" si="170"/>
        <v>1.2863046828205649E-2</v>
      </c>
      <c r="AC329" s="32" t="s">
        <v>1477</v>
      </c>
    </row>
    <row r="330" spans="1:29" ht="12.75" customHeight="1" x14ac:dyDescent="0.25">
      <c r="A330" s="25" t="s">
        <v>739</v>
      </c>
      <c r="B330" s="25" t="s">
        <v>740</v>
      </c>
      <c r="C330" s="25" t="s">
        <v>736</v>
      </c>
      <c r="D330" s="31">
        <f t="shared" si="152"/>
        <v>28289823</v>
      </c>
      <c r="E330" s="31">
        <f t="shared" ref="E330:E360" si="174">VLOOKUP(A330, Master, 11, FALSE)</f>
        <v>403938</v>
      </c>
      <c r="F330" s="39">
        <f t="shared" ref="F330:F360" si="175">VLOOKUP(A330, Master, 12, FALSE)</f>
        <v>1.4278562294292191E-2</v>
      </c>
      <c r="G330" s="31">
        <f t="shared" si="155"/>
        <v>30138465</v>
      </c>
      <c r="H330" s="31">
        <f t="shared" ref="H330:H360" si="176">VLOOKUP(A330, Master, 14, FALSE)</f>
        <v>1977125</v>
      </c>
      <c r="I330" s="39">
        <f t="shared" ref="I330:I360" si="177">VLOOKUP(A330, Master, 15, FALSE)</f>
        <v>6.5601383481209141E-2</v>
      </c>
      <c r="J330" s="24">
        <f t="shared" si="158"/>
        <v>31162354</v>
      </c>
      <c r="K330" s="24">
        <f t="shared" ref="K330:K360" si="178">VLOOKUP(A330, Master, 17, FALSE)</f>
        <v>4289531</v>
      </c>
      <c r="L330" s="22">
        <f t="shared" ref="L330:L360" si="179">VLOOKUP(A330, Master, 18, FALSE)</f>
        <v>0.13765105806833464</v>
      </c>
      <c r="M330" s="24">
        <f t="shared" si="146"/>
        <v>31449644</v>
      </c>
      <c r="N330" s="24">
        <f t="shared" si="147"/>
        <v>5914166</v>
      </c>
      <c r="O330" s="22">
        <f t="shared" si="148"/>
        <v>0.18805192198677989</v>
      </c>
      <c r="P330" s="24">
        <f t="shared" si="161"/>
        <v>31681580</v>
      </c>
      <c r="Q330" s="24">
        <f t="shared" si="169"/>
        <v>8094139</v>
      </c>
      <c r="R330" s="22">
        <f t="shared" si="162"/>
        <v>0.25548406992328032</v>
      </c>
      <c r="S330" s="24">
        <f t="shared" si="171"/>
        <v>32585198</v>
      </c>
      <c r="T330" s="24">
        <f t="shared" si="172"/>
        <v>9669999</v>
      </c>
      <c r="U330" s="22">
        <f t="shared" si="173"/>
        <v>0.29676048001917926</v>
      </c>
      <c r="V330" s="101">
        <f t="shared" si="163"/>
        <v>32494288</v>
      </c>
      <c r="W330" s="101">
        <f t="shared" si="164"/>
        <v>12597161</v>
      </c>
      <c r="X330" s="22">
        <f t="shared" si="165"/>
        <v>0.38767308888257529</v>
      </c>
      <c r="Y330" s="76">
        <f t="shared" si="166"/>
        <v>32511959</v>
      </c>
      <c r="Z330" s="76">
        <f t="shared" si="167"/>
        <v>17089694</v>
      </c>
      <c r="AA330" s="22">
        <f t="shared" si="168"/>
        <v>0.52564331789419405</v>
      </c>
      <c r="AB330" s="22">
        <f t="shared" si="170"/>
        <v>0.33072257574120173</v>
      </c>
      <c r="AC330" s="32" t="s">
        <v>1481</v>
      </c>
    </row>
    <row r="331" spans="1:29" ht="12.75" customHeight="1" x14ac:dyDescent="0.25">
      <c r="A331" s="25" t="s">
        <v>741</v>
      </c>
      <c r="B331" s="25" t="s">
        <v>742</v>
      </c>
      <c r="C331" s="25" t="s">
        <v>736</v>
      </c>
      <c r="D331" s="31">
        <f t="shared" si="152"/>
        <v>34788544</v>
      </c>
      <c r="E331" s="31">
        <f t="shared" si="174"/>
        <v>11923202</v>
      </c>
      <c r="F331" s="39">
        <f t="shared" si="175"/>
        <v>0.34273357344302768</v>
      </c>
      <c r="G331" s="31">
        <f t="shared" si="155"/>
        <v>34525589</v>
      </c>
      <c r="H331" s="31">
        <f t="shared" si="176"/>
        <v>11701388</v>
      </c>
      <c r="I331" s="39">
        <f t="shared" si="177"/>
        <v>0.33891928679334044</v>
      </c>
      <c r="J331" s="24">
        <f t="shared" si="158"/>
        <v>35647628</v>
      </c>
      <c r="K331" s="24">
        <f t="shared" si="178"/>
        <v>11122268</v>
      </c>
      <c r="L331" s="22">
        <f t="shared" si="179"/>
        <v>0.31200583668568355</v>
      </c>
      <c r="M331" s="24">
        <f t="shared" si="146"/>
        <v>36250728</v>
      </c>
      <c r="N331" s="24">
        <f t="shared" si="147"/>
        <v>11137777</v>
      </c>
      <c r="O331" s="22">
        <f t="shared" si="148"/>
        <v>0.30724285040565252</v>
      </c>
      <c r="P331" s="24">
        <f t="shared" si="161"/>
        <v>38462367</v>
      </c>
      <c r="Q331" s="24">
        <f t="shared" si="169"/>
        <v>11814036</v>
      </c>
      <c r="R331" s="22">
        <f t="shared" si="162"/>
        <v>0.30715831919548792</v>
      </c>
      <c r="S331" s="24">
        <f t="shared" si="171"/>
        <v>38703825</v>
      </c>
      <c r="T331" s="24">
        <f t="shared" si="172"/>
        <v>12657406</v>
      </c>
      <c r="U331" s="22">
        <f t="shared" si="173"/>
        <v>0.32703243154907818</v>
      </c>
      <c r="V331" s="101">
        <f t="shared" si="163"/>
        <v>39568087</v>
      </c>
      <c r="W331" s="101">
        <f t="shared" si="164"/>
        <v>11342503</v>
      </c>
      <c r="X331" s="22">
        <f t="shared" si="165"/>
        <v>0.28665785636793611</v>
      </c>
      <c r="Y331" s="76">
        <f t="shared" si="166"/>
        <v>39601696</v>
      </c>
      <c r="Z331" s="76">
        <f t="shared" si="167"/>
        <v>11540891</v>
      </c>
      <c r="AA331" s="22">
        <f t="shared" si="168"/>
        <v>0.291424160217785</v>
      </c>
      <c r="AB331" s="22">
        <f t="shared" si="170"/>
        <v>0.30390312354718796</v>
      </c>
      <c r="AC331" s="32" t="s">
        <v>1482</v>
      </c>
    </row>
    <row r="332" spans="1:29" ht="12.75" customHeight="1" x14ac:dyDescent="0.25">
      <c r="A332" s="25" t="s">
        <v>745</v>
      </c>
      <c r="B332" s="25" t="s">
        <v>746</v>
      </c>
      <c r="C332" s="25" t="s">
        <v>736</v>
      </c>
      <c r="D332" s="31">
        <f t="shared" si="152"/>
        <v>24100102</v>
      </c>
      <c r="E332" s="31">
        <f t="shared" si="174"/>
        <v>8460463</v>
      </c>
      <c r="F332" s="39">
        <f t="shared" si="175"/>
        <v>0.35105507022335425</v>
      </c>
      <c r="G332" s="31">
        <f t="shared" si="155"/>
        <v>24388856</v>
      </c>
      <c r="H332" s="31">
        <f t="shared" si="176"/>
        <v>10250326</v>
      </c>
      <c r="I332" s="39">
        <f t="shared" si="177"/>
        <v>0.42028728202749649</v>
      </c>
      <c r="J332" s="24">
        <f t="shared" si="158"/>
        <v>24918884</v>
      </c>
      <c r="K332" s="24">
        <f t="shared" si="178"/>
        <v>11932831</v>
      </c>
      <c r="L332" s="22">
        <f t="shared" si="179"/>
        <v>0.47886699099365765</v>
      </c>
      <c r="M332" s="24">
        <f t="shared" si="146"/>
        <v>24823092</v>
      </c>
      <c r="N332" s="24">
        <f t="shared" si="147"/>
        <v>12652413</v>
      </c>
      <c r="O332" s="22">
        <f t="shared" si="148"/>
        <v>0.50970334396698047</v>
      </c>
      <c r="P332" s="24">
        <f t="shared" si="161"/>
        <v>24874776</v>
      </c>
      <c r="Q332" s="24">
        <f t="shared" si="169"/>
        <v>13593465</v>
      </c>
      <c r="R332" s="22">
        <f t="shared" si="162"/>
        <v>0.5464758758028615</v>
      </c>
      <c r="S332" s="24">
        <f t="shared" si="171"/>
        <v>25228058</v>
      </c>
      <c r="T332" s="24">
        <f t="shared" si="172"/>
        <v>15452900</v>
      </c>
      <c r="U332" s="22">
        <f t="shared" si="173"/>
        <v>0.61252832064996843</v>
      </c>
      <c r="V332" s="101">
        <f t="shared" si="163"/>
        <v>25441591</v>
      </c>
      <c r="W332" s="101">
        <f t="shared" si="164"/>
        <v>16110783</v>
      </c>
      <c r="X332" s="22">
        <f t="shared" si="165"/>
        <v>0.63324589252299512</v>
      </c>
      <c r="Y332" s="76">
        <f t="shared" si="166"/>
        <v>26014930</v>
      </c>
      <c r="Z332" s="76">
        <f t="shared" si="167"/>
        <v>16965730</v>
      </c>
      <c r="AA332" s="22">
        <f t="shared" si="168"/>
        <v>0.65215359026528197</v>
      </c>
      <c r="AB332" s="22">
        <f t="shared" si="170"/>
        <v>0.59082140464161748</v>
      </c>
      <c r="AC332" s="32" t="s">
        <v>1481</v>
      </c>
    </row>
    <row r="333" spans="1:29" ht="12.75" customHeight="1" x14ac:dyDescent="0.25">
      <c r="A333" s="25" t="s">
        <v>747</v>
      </c>
      <c r="B333" s="25" t="s">
        <v>748</v>
      </c>
      <c r="C333" s="25" t="s">
        <v>132</v>
      </c>
      <c r="D333" s="31">
        <f t="shared" si="152"/>
        <v>68490278</v>
      </c>
      <c r="E333" s="31">
        <f t="shared" si="174"/>
        <v>17223645</v>
      </c>
      <c r="F333" s="39">
        <f t="shared" si="175"/>
        <v>0.25147576419532125</v>
      </c>
      <c r="G333" s="31">
        <f t="shared" si="155"/>
        <v>76853794</v>
      </c>
      <c r="H333" s="31">
        <f t="shared" si="176"/>
        <v>13640350</v>
      </c>
      <c r="I333" s="39">
        <f t="shared" si="177"/>
        <v>0.17748440630009757</v>
      </c>
      <c r="J333" s="24">
        <f t="shared" si="158"/>
        <v>74123614</v>
      </c>
      <c r="K333" s="24">
        <f t="shared" si="178"/>
        <v>23586986</v>
      </c>
      <c r="L333" s="22">
        <f t="shared" si="179"/>
        <v>0.31821149465270271</v>
      </c>
      <c r="M333" s="24">
        <f t="shared" si="146"/>
        <v>78899230</v>
      </c>
      <c r="N333" s="24">
        <f t="shared" si="147"/>
        <v>27769568</v>
      </c>
      <c r="O333" s="22">
        <f t="shared" si="148"/>
        <v>0.35196247162361405</v>
      </c>
      <c r="P333" s="24">
        <f t="shared" si="161"/>
        <v>86928704</v>
      </c>
      <c r="Q333" s="24">
        <f t="shared" si="169"/>
        <v>24287121</v>
      </c>
      <c r="R333" s="22">
        <f t="shared" si="162"/>
        <v>0.27939126988480123</v>
      </c>
      <c r="S333" s="24">
        <f t="shared" si="171"/>
        <v>87071197</v>
      </c>
      <c r="T333" s="24">
        <f t="shared" si="172"/>
        <v>24711857</v>
      </c>
      <c r="U333" s="22">
        <f t="shared" si="173"/>
        <v>0.28381207392841973</v>
      </c>
      <c r="V333" s="101">
        <f t="shared" si="163"/>
        <v>90859448</v>
      </c>
      <c r="W333" s="101">
        <f t="shared" si="164"/>
        <v>21340646</v>
      </c>
      <c r="X333" s="22">
        <f t="shared" si="165"/>
        <v>0.23487536486023997</v>
      </c>
      <c r="Y333" s="76">
        <f t="shared" si="166"/>
        <v>92456157</v>
      </c>
      <c r="Z333" s="76">
        <f t="shared" si="167"/>
        <v>21100658</v>
      </c>
      <c r="AA333" s="22">
        <f t="shared" si="168"/>
        <v>0.228223394576091</v>
      </c>
      <c r="AB333" s="22">
        <f t="shared" si="170"/>
        <v>0.27565291497463318</v>
      </c>
      <c r="AC333" s="32" t="s">
        <v>1482</v>
      </c>
    </row>
    <row r="334" spans="1:29" ht="12.75" customHeight="1" x14ac:dyDescent="0.25">
      <c r="A334" s="25" t="s">
        <v>749</v>
      </c>
      <c r="B334" s="25" t="s">
        <v>750</v>
      </c>
      <c r="C334" s="25" t="s">
        <v>132</v>
      </c>
      <c r="D334" s="31">
        <f t="shared" si="152"/>
        <v>5989658</v>
      </c>
      <c r="E334" s="31">
        <f t="shared" si="174"/>
        <v>2548790</v>
      </c>
      <c r="F334" s="39">
        <f t="shared" si="175"/>
        <v>0.42553180832695287</v>
      </c>
      <c r="G334" s="31">
        <f t="shared" si="155"/>
        <v>6403428</v>
      </c>
      <c r="H334" s="31">
        <f t="shared" si="176"/>
        <v>2964706</v>
      </c>
      <c r="I334" s="39">
        <f t="shared" si="177"/>
        <v>0.46298732491409289</v>
      </c>
      <c r="J334" s="24">
        <f t="shared" si="158"/>
        <v>6189735</v>
      </c>
      <c r="K334" s="24">
        <f t="shared" si="178"/>
        <v>3562603</v>
      </c>
      <c r="L334" s="22">
        <f t="shared" si="179"/>
        <v>0.5755663206906273</v>
      </c>
      <c r="M334" s="24">
        <f t="shared" si="146"/>
        <v>6254891</v>
      </c>
      <c r="N334" s="24">
        <f t="shared" si="147"/>
        <v>4338679</v>
      </c>
      <c r="O334" s="22">
        <f t="shared" si="148"/>
        <v>0.69364582052668866</v>
      </c>
      <c r="P334" s="24">
        <f t="shared" si="161"/>
        <v>6695690</v>
      </c>
      <c r="Q334" s="24">
        <f t="shared" si="169"/>
        <v>4746956</v>
      </c>
      <c r="R334" s="22">
        <f t="shared" si="162"/>
        <v>0.70895695589252195</v>
      </c>
      <c r="S334" s="24">
        <f t="shared" si="171"/>
        <v>6623960</v>
      </c>
      <c r="T334" s="24">
        <f t="shared" si="172"/>
        <v>5155219</v>
      </c>
      <c r="U334" s="22">
        <f t="shared" si="173"/>
        <v>0.77826843761133824</v>
      </c>
      <c r="V334" s="101">
        <f t="shared" si="163"/>
        <v>6850434</v>
      </c>
      <c r="W334" s="101">
        <f t="shared" si="164"/>
        <v>5431287</v>
      </c>
      <c r="X334" s="22">
        <f t="shared" si="165"/>
        <v>0.79283838075076707</v>
      </c>
      <c r="Y334" s="76">
        <f t="shared" si="166"/>
        <v>7464964</v>
      </c>
      <c r="Z334" s="76">
        <f t="shared" si="167"/>
        <v>5099855</v>
      </c>
      <c r="AA334" s="22">
        <f t="shared" si="168"/>
        <v>0.68317208227661896</v>
      </c>
      <c r="AB334" s="22">
        <f t="shared" si="170"/>
        <v>0.73137633541158686</v>
      </c>
      <c r="AC334" s="32" t="s">
        <v>1483</v>
      </c>
    </row>
    <row r="335" spans="1:29" ht="12.75" customHeight="1" x14ac:dyDescent="0.25">
      <c r="A335" s="25" t="s">
        <v>751</v>
      </c>
      <c r="B335" s="25" t="s">
        <v>752</v>
      </c>
      <c r="C335" s="25" t="s">
        <v>132</v>
      </c>
      <c r="D335" s="31">
        <f t="shared" si="152"/>
        <v>12215104</v>
      </c>
      <c r="E335" s="31">
        <f t="shared" si="174"/>
        <v>7265995</v>
      </c>
      <c r="F335" s="39">
        <f t="shared" si="175"/>
        <v>0.59483693302979657</v>
      </c>
      <c r="G335" s="31">
        <f t="shared" si="155"/>
        <v>13690802</v>
      </c>
      <c r="H335" s="31">
        <f t="shared" si="176"/>
        <v>6450298</v>
      </c>
      <c r="I335" s="39">
        <f t="shared" si="177"/>
        <v>0.47114098940295829</v>
      </c>
      <c r="J335" s="24">
        <f t="shared" si="158"/>
        <v>13467913</v>
      </c>
      <c r="K335" s="24">
        <f t="shared" si="178"/>
        <v>6890359</v>
      </c>
      <c r="L335" s="22">
        <f t="shared" si="179"/>
        <v>0.51161297225486979</v>
      </c>
      <c r="M335" s="24">
        <f t="shared" si="146"/>
        <v>13128326</v>
      </c>
      <c r="N335" s="24">
        <f t="shared" si="147"/>
        <v>7634060</v>
      </c>
      <c r="O335" s="22">
        <f t="shared" si="148"/>
        <v>0.58149531021700707</v>
      </c>
      <c r="P335" s="24">
        <f t="shared" si="161"/>
        <v>13593520</v>
      </c>
      <c r="Q335" s="24">
        <f t="shared" si="169"/>
        <v>7868560</v>
      </c>
      <c r="R335" s="22">
        <f t="shared" si="162"/>
        <v>0.57884639151595763</v>
      </c>
      <c r="S335" s="24">
        <f t="shared" si="171"/>
        <v>14492137</v>
      </c>
      <c r="T335" s="24">
        <f t="shared" si="172"/>
        <v>7912976</v>
      </c>
      <c r="U335" s="22">
        <f t="shared" si="173"/>
        <v>0.54601857545232979</v>
      </c>
      <c r="V335" s="101">
        <f t="shared" si="163"/>
        <v>15218714</v>
      </c>
      <c r="W335" s="101">
        <f t="shared" si="164"/>
        <v>7214365</v>
      </c>
      <c r="X335" s="22">
        <f t="shared" si="165"/>
        <v>0.4740456388102175</v>
      </c>
      <c r="Y335" s="76">
        <f t="shared" si="166"/>
        <v>14785572</v>
      </c>
      <c r="Z335" s="76">
        <f t="shared" si="167"/>
        <v>7109790</v>
      </c>
      <c r="AA335" s="22">
        <f t="shared" si="168"/>
        <v>0.48085998972511901</v>
      </c>
      <c r="AB335" s="22">
        <f t="shared" si="170"/>
        <v>0.53225318114412612</v>
      </c>
      <c r="AC335" s="32" t="s">
        <v>1484</v>
      </c>
    </row>
    <row r="336" spans="1:29" ht="12.75" customHeight="1" x14ac:dyDescent="0.25">
      <c r="A336" s="25" t="s">
        <v>753</v>
      </c>
      <c r="B336" s="25" t="s">
        <v>754</v>
      </c>
      <c r="C336" s="25" t="s">
        <v>132</v>
      </c>
      <c r="D336" s="31">
        <f t="shared" si="152"/>
        <v>23198428</v>
      </c>
      <c r="E336" s="31">
        <f t="shared" si="174"/>
        <v>3245535</v>
      </c>
      <c r="F336" s="39">
        <f t="shared" si="175"/>
        <v>0.13990322964987109</v>
      </c>
      <c r="G336" s="31">
        <f t="shared" si="155"/>
        <v>22745632</v>
      </c>
      <c r="H336" s="31">
        <f t="shared" si="176"/>
        <v>4802914</v>
      </c>
      <c r="I336" s="39">
        <f t="shared" si="177"/>
        <v>0.21115764116820321</v>
      </c>
      <c r="J336" s="24">
        <f t="shared" si="158"/>
        <v>23905257</v>
      </c>
      <c r="K336" s="24">
        <f t="shared" si="178"/>
        <v>5316916</v>
      </c>
      <c r="L336" s="22">
        <f t="shared" si="179"/>
        <v>0.22241618234851021</v>
      </c>
      <c r="M336" s="24">
        <f t="shared" si="146"/>
        <v>25904812</v>
      </c>
      <c r="N336" s="24">
        <f t="shared" si="147"/>
        <v>5345007</v>
      </c>
      <c r="O336" s="22">
        <f t="shared" si="148"/>
        <v>0.20633259179800262</v>
      </c>
      <c r="P336" s="24">
        <f t="shared" si="161"/>
        <v>26514711</v>
      </c>
      <c r="Q336" s="24">
        <f t="shared" si="169"/>
        <v>6013443</v>
      </c>
      <c r="R336" s="22">
        <f t="shared" si="162"/>
        <v>0.22679647536041408</v>
      </c>
      <c r="S336" s="24">
        <f t="shared" si="171"/>
        <v>28091238</v>
      </c>
      <c r="T336" s="24">
        <f t="shared" si="172"/>
        <v>6345133</v>
      </c>
      <c r="U336" s="22">
        <f t="shared" si="173"/>
        <v>0.22587587631417314</v>
      </c>
      <c r="V336" s="101">
        <f t="shared" si="163"/>
        <v>29992080</v>
      </c>
      <c r="W336" s="101">
        <f t="shared" si="164"/>
        <v>4912025</v>
      </c>
      <c r="X336" s="22">
        <f t="shared" si="165"/>
        <v>0.16377740390129661</v>
      </c>
      <c r="Y336" s="76">
        <f t="shared" si="166"/>
        <v>29725368</v>
      </c>
      <c r="Z336" s="76">
        <f t="shared" si="167"/>
        <v>4919276</v>
      </c>
      <c r="AA336" s="22">
        <f t="shared" si="168"/>
        <v>0.165490835975521</v>
      </c>
      <c r="AB336" s="22">
        <f t="shared" si="170"/>
        <v>0.19765463666988148</v>
      </c>
      <c r="AC336" s="32" t="s">
        <v>1482</v>
      </c>
    </row>
    <row r="337" spans="1:29" ht="12.75" customHeight="1" x14ac:dyDescent="0.25">
      <c r="A337" s="25" t="s">
        <v>755</v>
      </c>
      <c r="B337" s="25" t="s">
        <v>756</v>
      </c>
      <c r="C337" s="25" t="s">
        <v>65</v>
      </c>
      <c r="D337" s="31">
        <f t="shared" si="152"/>
        <v>16906405</v>
      </c>
      <c r="E337" s="31">
        <f t="shared" si="174"/>
        <v>3744384</v>
      </c>
      <c r="F337" s="39">
        <f t="shared" si="175"/>
        <v>0.22147724486666445</v>
      </c>
      <c r="G337" s="31">
        <f t="shared" si="155"/>
        <v>16699641</v>
      </c>
      <c r="H337" s="31">
        <f t="shared" si="176"/>
        <v>4591799</v>
      </c>
      <c r="I337" s="39">
        <f t="shared" si="177"/>
        <v>0.27496393485344983</v>
      </c>
      <c r="J337" s="24">
        <f t="shared" si="158"/>
        <v>16851866</v>
      </c>
      <c r="K337" s="24">
        <f t="shared" si="178"/>
        <v>5138227</v>
      </c>
      <c r="L337" s="22">
        <f t="shared" si="179"/>
        <v>0.30490552203536392</v>
      </c>
      <c r="M337" s="24">
        <f t="shared" si="146"/>
        <v>17233672</v>
      </c>
      <c r="N337" s="24">
        <f t="shared" si="147"/>
        <v>5983513</v>
      </c>
      <c r="O337" s="22">
        <f t="shared" si="148"/>
        <v>0.34719896026801483</v>
      </c>
      <c r="P337" s="24">
        <f t="shared" si="161"/>
        <v>17848291</v>
      </c>
      <c r="Q337" s="24">
        <f t="shared" si="169"/>
        <v>6719498</v>
      </c>
      <c r="R337" s="22">
        <f t="shared" si="162"/>
        <v>0.37647850990327308</v>
      </c>
      <c r="S337" s="24">
        <f t="shared" si="171"/>
        <v>18440803</v>
      </c>
      <c r="T337" s="24">
        <f t="shared" si="172"/>
        <v>7156177</v>
      </c>
      <c r="U337" s="22">
        <f t="shared" si="173"/>
        <v>0.38806211421487447</v>
      </c>
      <c r="V337" s="101">
        <f t="shared" si="163"/>
        <v>18708235</v>
      </c>
      <c r="W337" s="101">
        <f t="shared" si="164"/>
        <v>7379577</v>
      </c>
      <c r="X337" s="22">
        <f t="shared" si="165"/>
        <v>0.39445607776468489</v>
      </c>
      <c r="Y337" s="76">
        <f t="shared" si="166"/>
        <v>18510216</v>
      </c>
      <c r="Z337" s="76">
        <f t="shared" si="167"/>
        <v>8135151</v>
      </c>
      <c r="AA337" s="22">
        <f t="shared" si="168"/>
        <v>0.439495195517978</v>
      </c>
      <c r="AB337" s="22">
        <f t="shared" si="170"/>
        <v>0.38913817153376506</v>
      </c>
      <c r="AC337" s="32" t="s">
        <v>1477</v>
      </c>
    </row>
    <row r="338" spans="1:29" ht="12.75" customHeight="1" x14ac:dyDescent="0.25">
      <c r="A338" s="25" t="s">
        <v>757</v>
      </c>
      <c r="B338" s="25" t="s">
        <v>758</v>
      </c>
      <c r="C338" s="25" t="s">
        <v>82</v>
      </c>
      <c r="D338" s="31">
        <f t="shared" si="152"/>
        <v>17222313</v>
      </c>
      <c r="E338" s="31">
        <f t="shared" si="174"/>
        <v>3029343</v>
      </c>
      <c r="F338" s="39">
        <f t="shared" si="175"/>
        <v>0.17589640833957668</v>
      </c>
      <c r="G338" s="31">
        <f t="shared" si="155"/>
        <v>17132235</v>
      </c>
      <c r="H338" s="31">
        <f t="shared" si="176"/>
        <v>3844309</v>
      </c>
      <c r="I338" s="39">
        <f t="shared" si="177"/>
        <v>0.22439039623259896</v>
      </c>
      <c r="J338" s="24">
        <f t="shared" si="158"/>
        <v>18287248</v>
      </c>
      <c r="K338" s="24">
        <f t="shared" si="178"/>
        <v>4657283</v>
      </c>
      <c r="L338" s="22">
        <f t="shared" si="179"/>
        <v>0.25467380329724842</v>
      </c>
      <c r="M338" s="24">
        <f t="shared" si="146"/>
        <v>18953349</v>
      </c>
      <c r="N338" s="24">
        <f t="shared" si="147"/>
        <v>4521294</v>
      </c>
      <c r="O338" s="22">
        <f t="shared" si="148"/>
        <v>0.23854855413679135</v>
      </c>
      <c r="P338" s="24">
        <f t="shared" si="161"/>
        <v>19232481</v>
      </c>
      <c r="Q338" s="24">
        <f t="shared" si="169"/>
        <v>4653086</v>
      </c>
      <c r="R338" s="22">
        <f t="shared" si="162"/>
        <v>0.24193893653138146</v>
      </c>
      <c r="S338" s="24">
        <f t="shared" si="171"/>
        <v>18586518</v>
      </c>
      <c r="T338" s="24">
        <f t="shared" si="172"/>
        <v>6323721</v>
      </c>
      <c r="U338" s="22">
        <f t="shared" si="173"/>
        <v>0.34023161304338984</v>
      </c>
      <c r="V338" s="101">
        <f t="shared" si="163"/>
        <v>18104763</v>
      </c>
      <c r="W338" s="101">
        <f t="shared" si="164"/>
        <v>8727241</v>
      </c>
      <c r="X338" s="22">
        <f t="shared" si="165"/>
        <v>0.48204116231734156</v>
      </c>
      <c r="Y338" s="76">
        <f t="shared" si="166"/>
        <v>18202887</v>
      </c>
      <c r="Z338" s="76">
        <f t="shared" si="167"/>
        <v>10600691</v>
      </c>
      <c r="AA338" s="22">
        <f t="shared" si="168"/>
        <v>0.58236317129255399</v>
      </c>
      <c r="AB338" s="22">
        <f t="shared" si="170"/>
        <v>0.37702468746429163</v>
      </c>
      <c r="AC338" s="32" t="s">
        <v>1481</v>
      </c>
    </row>
    <row r="339" spans="1:29" ht="12.75" customHeight="1" x14ac:dyDescent="0.25">
      <c r="A339" s="25" t="s">
        <v>759</v>
      </c>
      <c r="B339" s="25" t="s">
        <v>760</v>
      </c>
      <c r="C339" s="25" t="s">
        <v>82</v>
      </c>
      <c r="D339" s="31">
        <f t="shared" si="152"/>
        <v>71849314</v>
      </c>
      <c r="E339" s="31">
        <f t="shared" si="174"/>
        <v>8625752</v>
      </c>
      <c r="F339" s="39">
        <f t="shared" si="175"/>
        <v>0.12005336613234749</v>
      </c>
      <c r="G339" s="31">
        <f t="shared" si="155"/>
        <v>70706142</v>
      </c>
      <c r="H339" s="31">
        <f t="shared" si="176"/>
        <v>13011486</v>
      </c>
      <c r="I339" s="39">
        <f t="shared" si="177"/>
        <v>0.18402200476445171</v>
      </c>
      <c r="J339" s="24">
        <f t="shared" si="158"/>
        <v>73430661</v>
      </c>
      <c r="K339" s="24">
        <f t="shared" si="178"/>
        <v>16185863</v>
      </c>
      <c r="L339" s="22">
        <f t="shared" si="179"/>
        <v>0.2204237682131174</v>
      </c>
      <c r="M339" s="24">
        <f t="shared" si="146"/>
        <v>74496975</v>
      </c>
      <c r="N339" s="24">
        <f t="shared" si="147"/>
        <v>18580839</v>
      </c>
      <c r="O339" s="22">
        <f t="shared" si="148"/>
        <v>0.24941736224860137</v>
      </c>
      <c r="P339" s="24">
        <f t="shared" si="161"/>
        <v>76931120</v>
      </c>
      <c r="Q339" s="24">
        <f t="shared" si="169"/>
        <v>19967197</v>
      </c>
      <c r="R339" s="22">
        <f t="shared" si="162"/>
        <v>0.2595464228260293</v>
      </c>
      <c r="S339" s="24">
        <f t="shared" si="171"/>
        <v>88280208</v>
      </c>
      <c r="T339" s="24">
        <f t="shared" si="172"/>
        <v>13073087</v>
      </c>
      <c r="U339" s="22">
        <f t="shared" si="173"/>
        <v>0.14808627319953754</v>
      </c>
      <c r="V339" s="101">
        <f t="shared" si="163"/>
        <v>84614014</v>
      </c>
      <c r="W339" s="101">
        <f t="shared" si="164"/>
        <v>10576067</v>
      </c>
      <c r="X339" s="22">
        <f t="shared" si="165"/>
        <v>0.12499190736891409</v>
      </c>
      <c r="Y339" s="76">
        <f t="shared" si="166"/>
        <v>84437516</v>
      </c>
      <c r="Z339" s="76">
        <f t="shared" si="167"/>
        <v>9811489</v>
      </c>
      <c r="AA339" s="22">
        <f t="shared" si="168"/>
        <v>0.116198219284423</v>
      </c>
      <c r="AB339" s="22">
        <f t="shared" si="170"/>
        <v>0.17964803698550108</v>
      </c>
      <c r="AC339" s="32" t="s">
        <v>1482</v>
      </c>
    </row>
    <row r="340" spans="1:29" ht="12.75" customHeight="1" x14ac:dyDescent="0.25">
      <c r="A340" s="25" t="s">
        <v>761</v>
      </c>
      <c r="B340" s="25" t="s">
        <v>762</v>
      </c>
      <c r="C340" s="25" t="s">
        <v>82</v>
      </c>
      <c r="D340" s="31">
        <f t="shared" si="152"/>
        <v>78700037</v>
      </c>
      <c r="E340" s="31">
        <f t="shared" si="174"/>
        <v>21191920</v>
      </c>
      <c r="F340" s="39">
        <f t="shared" si="175"/>
        <v>0.26927458750750016</v>
      </c>
      <c r="G340" s="31">
        <f t="shared" si="155"/>
        <v>76261565</v>
      </c>
      <c r="H340" s="31">
        <f t="shared" si="176"/>
        <v>33453286</v>
      </c>
      <c r="I340" s="39">
        <f t="shared" si="177"/>
        <v>0.43866508640361629</v>
      </c>
      <c r="J340" s="24">
        <f t="shared" si="158"/>
        <v>81269605</v>
      </c>
      <c r="K340" s="24">
        <f t="shared" si="178"/>
        <v>41645464</v>
      </c>
      <c r="L340" s="22">
        <f t="shared" si="179"/>
        <v>0.51243591007978939</v>
      </c>
      <c r="M340" s="24">
        <f t="shared" si="146"/>
        <v>84734535</v>
      </c>
      <c r="N340" s="24">
        <f t="shared" si="147"/>
        <v>43288970</v>
      </c>
      <c r="O340" s="22">
        <f t="shared" si="148"/>
        <v>0.51087753063140073</v>
      </c>
      <c r="P340" s="24">
        <f t="shared" si="161"/>
        <v>96311327</v>
      </c>
      <c r="Q340" s="24">
        <f t="shared" si="169"/>
        <v>34518572</v>
      </c>
      <c r="R340" s="22">
        <f t="shared" si="162"/>
        <v>0.35840615091929945</v>
      </c>
      <c r="S340" s="24">
        <f t="shared" si="171"/>
        <v>89560225</v>
      </c>
      <c r="T340" s="24">
        <f t="shared" si="172"/>
        <v>33325569</v>
      </c>
      <c r="U340" s="22">
        <f t="shared" si="173"/>
        <v>0.37210233672369625</v>
      </c>
      <c r="V340" s="101">
        <f t="shared" si="163"/>
        <v>94811825</v>
      </c>
      <c r="W340" s="101">
        <f t="shared" si="164"/>
        <v>27219484</v>
      </c>
      <c r="X340" s="22">
        <f t="shared" si="165"/>
        <v>0.28708954816553739</v>
      </c>
      <c r="Y340" s="76">
        <f t="shared" si="166"/>
        <v>94334071</v>
      </c>
      <c r="Z340" s="76">
        <f t="shared" si="167"/>
        <v>26881972</v>
      </c>
      <c r="AA340" s="22">
        <f t="shared" si="168"/>
        <v>0.28496567268892697</v>
      </c>
      <c r="AB340" s="22">
        <f t="shared" si="170"/>
        <v>0.36268824782577214</v>
      </c>
      <c r="AC340" s="32" t="s">
        <v>1481</v>
      </c>
    </row>
    <row r="341" spans="1:29" ht="12.75" customHeight="1" x14ac:dyDescent="0.25">
      <c r="A341" s="25" t="s">
        <v>763</v>
      </c>
      <c r="B341" s="25" t="s">
        <v>764</v>
      </c>
      <c r="C341" s="25" t="s">
        <v>82</v>
      </c>
      <c r="D341" s="31">
        <f t="shared" si="152"/>
        <v>63299515</v>
      </c>
      <c r="E341" s="31">
        <f t="shared" si="174"/>
        <v>15496163</v>
      </c>
      <c r="F341" s="39">
        <f t="shared" si="175"/>
        <v>0.24480697837890228</v>
      </c>
      <c r="G341" s="31">
        <f t="shared" si="155"/>
        <v>64714347</v>
      </c>
      <c r="H341" s="31">
        <f t="shared" si="176"/>
        <v>16659869</v>
      </c>
      <c r="I341" s="39">
        <f t="shared" si="177"/>
        <v>0.25743702551769548</v>
      </c>
      <c r="J341" s="24">
        <f t="shared" si="158"/>
        <v>64467593</v>
      </c>
      <c r="K341" s="24">
        <f t="shared" si="178"/>
        <v>24647956</v>
      </c>
      <c r="L341" s="22">
        <f t="shared" si="179"/>
        <v>0.38233094882261232</v>
      </c>
      <c r="M341" s="24">
        <f t="shared" si="146"/>
        <v>66525764</v>
      </c>
      <c r="N341" s="24">
        <f t="shared" si="147"/>
        <v>28598165</v>
      </c>
      <c r="O341" s="22">
        <f t="shared" si="148"/>
        <v>0.42988104578550951</v>
      </c>
      <c r="P341" s="24">
        <f t="shared" si="161"/>
        <v>69086449</v>
      </c>
      <c r="Q341" s="24">
        <f t="shared" si="169"/>
        <v>31878576</v>
      </c>
      <c r="R341" s="22">
        <f t="shared" si="162"/>
        <v>0.4614302292479962</v>
      </c>
      <c r="S341" s="24">
        <f t="shared" si="171"/>
        <v>71969365</v>
      </c>
      <c r="T341" s="24">
        <f t="shared" si="172"/>
        <v>35389544</v>
      </c>
      <c r="U341" s="22">
        <f t="shared" si="173"/>
        <v>0.49173066901451751</v>
      </c>
      <c r="V341" s="101">
        <f t="shared" si="163"/>
        <v>74693886</v>
      </c>
      <c r="W341" s="101">
        <f t="shared" si="164"/>
        <v>36680007</v>
      </c>
      <c r="X341" s="22">
        <f t="shared" si="165"/>
        <v>0.49107107641982906</v>
      </c>
      <c r="Y341" s="76">
        <f t="shared" si="166"/>
        <v>76266838</v>
      </c>
      <c r="Z341" s="76">
        <f t="shared" si="167"/>
        <v>35671143</v>
      </c>
      <c r="AA341" s="22">
        <f t="shared" si="168"/>
        <v>0.467714985115811</v>
      </c>
      <c r="AB341" s="22">
        <f t="shared" si="170"/>
        <v>0.46836560111673264</v>
      </c>
      <c r="AC341" s="32" t="s">
        <v>1481</v>
      </c>
    </row>
    <row r="342" spans="1:29" ht="12.75" customHeight="1" x14ac:dyDescent="0.25">
      <c r="A342" s="25" t="s">
        <v>765</v>
      </c>
      <c r="B342" s="25" t="s">
        <v>766</v>
      </c>
      <c r="C342" s="25" t="s">
        <v>82</v>
      </c>
      <c r="D342" s="31">
        <f t="shared" si="152"/>
        <v>28968812</v>
      </c>
      <c r="E342" s="31">
        <f t="shared" si="174"/>
        <v>3560031</v>
      </c>
      <c r="F342" s="39">
        <f t="shared" si="175"/>
        <v>0.12289185348712263</v>
      </c>
      <c r="G342" s="31">
        <f t="shared" si="155"/>
        <v>29821159</v>
      </c>
      <c r="H342" s="31">
        <f t="shared" si="176"/>
        <v>4982599</v>
      </c>
      <c r="I342" s="39">
        <f t="shared" si="177"/>
        <v>0.16708267441919344</v>
      </c>
      <c r="J342" s="24">
        <f t="shared" si="158"/>
        <v>30180129</v>
      </c>
      <c r="K342" s="24">
        <f t="shared" si="178"/>
        <v>6532041</v>
      </c>
      <c r="L342" s="22">
        <f t="shared" si="179"/>
        <v>0.21643515837854768</v>
      </c>
      <c r="M342" s="24">
        <f t="shared" ref="M342:M405" si="180">VLOOKUP(A342, Master, 19, FALSE)</f>
        <v>30553753</v>
      </c>
      <c r="N342" s="24">
        <f t="shared" ref="N342:N405" si="181">VLOOKUP(A342, Master, 20, FALSE)</f>
        <v>8027285</v>
      </c>
      <c r="O342" s="22">
        <f t="shared" ref="O342:O405" si="182">VLOOKUP(A342, Master, 21, FALSE)</f>
        <v>0.26272664441582677</v>
      </c>
      <c r="P342" s="24">
        <f t="shared" si="161"/>
        <v>32358254</v>
      </c>
      <c r="Q342" s="24">
        <f t="shared" si="169"/>
        <v>9120253</v>
      </c>
      <c r="R342" s="22">
        <f t="shared" si="162"/>
        <v>0.28185244481979776</v>
      </c>
      <c r="S342" s="24">
        <f t="shared" si="171"/>
        <v>36415578</v>
      </c>
      <c r="T342" s="24">
        <f t="shared" si="172"/>
        <v>8056541</v>
      </c>
      <c r="U342" s="22">
        <f t="shared" si="173"/>
        <v>0.22123886101711746</v>
      </c>
      <c r="V342" s="101">
        <f t="shared" si="163"/>
        <v>37180004</v>
      </c>
      <c r="W342" s="101">
        <f t="shared" si="164"/>
        <v>8740216</v>
      </c>
      <c r="X342" s="22">
        <f t="shared" si="165"/>
        <v>0.23507840397219967</v>
      </c>
      <c r="Y342" s="76">
        <f t="shared" si="166"/>
        <v>39093718</v>
      </c>
      <c r="Z342" s="76">
        <f t="shared" si="167"/>
        <v>7525377</v>
      </c>
      <c r="AA342" s="22">
        <f t="shared" si="168"/>
        <v>0.19249581224277501</v>
      </c>
      <c r="AB342" s="22">
        <f t="shared" si="170"/>
        <v>0.23867843329354335</v>
      </c>
      <c r="AC342" s="32" t="s">
        <v>1483</v>
      </c>
    </row>
    <row r="343" spans="1:29" ht="12.75" customHeight="1" x14ac:dyDescent="0.25">
      <c r="A343" s="25" t="s">
        <v>767</v>
      </c>
      <c r="B343" s="25" t="s">
        <v>768</v>
      </c>
      <c r="C343" s="25" t="s">
        <v>82</v>
      </c>
      <c r="D343" s="31">
        <f t="shared" si="152"/>
        <v>19250529</v>
      </c>
      <c r="E343" s="31">
        <f t="shared" si="174"/>
        <v>9642878</v>
      </c>
      <c r="F343" s="39">
        <f t="shared" si="175"/>
        <v>0.50091496186935958</v>
      </c>
      <c r="G343" s="31">
        <f t="shared" si="155"/>
        <v>21254833</v>
      </c>
      <c r="H343" s="31">
        <f t="shared" si="176"/>
        <v>8977794</v>
      </c>
      <c r="I343" s="39">
        <f t="shared" si="177"/>
        <v>0.42238835750908982</v>
      </c>
      <c r="J343" s="24">
        <f t="shared" si="158"/>
        <v>20981965</v>
      </c>
      <c r="K343" s="24">
        <f t="shared" si="178"/>
        <v>9695159</v>
      </c>
      <c r="L343" s="22">
        <f t="shared" si="179"/>
        <v>0.46207106913008383</v>
      </c>
      <c r="M343" s="24">
        <f t="shared" si="180"/>
        <v>20175970</v>
      </c>
      <c r="N343" s="24">
        <f t="shared" si="181"/>
        <v>11196237</v>
      </c>
      <c r="O343" s="22">
        <f t="shared" si="182"/>
        <v>0.5549293045142315</v>
      </c>
      <c r="P343" s="24">
        <f t="shared" si="161"/>
        <v>19862868</v>
      </c>
      <c r="Q343" s="24">
        <f t="shared" si="169"/>
        <v>13968200</v>
      </c>
      <c r="R343" s="22">
        <f t="shared" si="162"/>
        <v>0.70323177901600109</v>
      </c>
      <c r="S343" s="24">
        <f t="shared" si="171"/>
        <v>21520165</v>
      </c>
      <c r="T343" s="24">
        <f t="shared" si="172"/>
        <v>15120235</v>
      </c>
      <c r="U343" s="22">
        <f t="shared" si="173"/>
        <v>0.70260776346278009</v>
      </c>
      <c r="V343" s="101">
        <f t="shared" si="163"/>
        <v>23037082</v>
      </c>
      <c r="W343" s="101">
        <f t="shared" si="164"/>
        <v>15000040</v>
      </c>
      <c r="X343" s="22">
        <f t="shared" si="165"/>
        <v>0.65112586741671541</v>
      </c>
      <c r="Y343" s="76">
        <f t="shared" si="166"/>
        <v>24271564</v>
      </c>
      <c r="Z343" s="76">
        <f t="shared" si="167"/>
        <v>13170868</v>
      </c>
      <c r="AA343" s="22">
        <f t="shared" si="168"/>
        <v>0.54264603632464703</v>
      </c>
      <c r="AB343" s="22">
        <f t="shared" si="170"/>
        <v>0.63090815014687496</v>
      </c>
      <c r="AC343" s="32" t="s">
        <v>1481</v>
      </c>
    </row>
    <row r="344" spans="1:29" ht="12.75" customHeight="1" x14ac:dyDescent="0.25">
      <c r="A344" s="25" t="s">
        <v>769</v>
      </c>
      <c r="B344" s="25" t="s">
        <v>770</v>
      </c>
      <c r="C344" s="25" t="s">
        <v>137</v>
      </c>
      <c r="D344" s="31">
        <f t="shared" si="152"/>
        <v>5556097</v>
      </c>
      <c r="E344" s="31">
        <f t="shared" si="174"/>
        <v>4182145</v>
      </c>
      <c r="F344" s="39">
        <f t="shared" si="175"/>
        <v>0.75271274061629956</v>
      </c>
      <c r="G344" s="31">
        <f t="shared" si="155"/>
        <v>5676944</v>
      </c>
      <c r="H344" s="31">
        <f t="shared" si="176"/>
        <v>4811764</v>
      </c>
      <c r="I344" s="39">
        <f t="shared" si="177"/>
        <v>0.84759758067016333</v>
      </c>
      <c r="J344" s="24">
        <f t="shared" si="158"/>
        <v>6502472</v>
      </c>
      <c r="K344" s="24">
        <f t="shared" si="178"/>
        <v>4749214</v>
      </c>
      <c r="L344" s="22">
        <f t="shared" si="179"/>
        <v>0.73037054215689046</v>
      </c>
      <c r="M344" s="24">
        <f t="shared" si="180"/>
        <v>6290364</v>
      </c>
      <c r="N344" s="24">
        <f t="shared" si="181"/>
        <v>5459694</v>
      </c>
      <c r="O344" s="22">
        <f t="shared" si="182"/>
        <v>0.86794563875794783</v>
      </c>
      <c r="P344" s="24">
        <f t="shared" si="161"/>
        <v>6850324</v>
      </c>
      <c r="Q344" s="24">
        <f t="shared" si="169"/>
        <v>6287813</v>
      </c>
      <c r="R344" s="22">
        <f t="shared" si="162"/>
        <v>0.91788548979581108</v>
      </c>
      <c r="S344" s="24">
        <f t="shared" si="171"/>
        <v>8988930</v>
      </c>
      <c r="T344" s="24">
        <f t="shared" si="172"/>
        <v>5199941</v>
      </c>
      <c r="U344" s="22">
        <f t="shared" si="173"/>
        <v>0.57848275601211707</v>
      </c>
      <c r="V344" s="101">
        <f t="shared" si="163"/>
        <v>7939121</v>
      </c>
      <c r="W344" s="101">
        <f t="shared" si="164"/>
        <v>5394376</v>
      </c>
      <c r="X344" s="22">
        <f t="shared" si="165"/>
        <v>0.67946766398950209</v>
      </c>
      <c r="Y344" s="76">
        <f t="shared" si="166"/>
        <v>9446347</v>
      </c>
      <c r="Z344" s="76">
        <f t="shared" si="167"/>
        <v>4900688</v>
      </c>
      <c r="AA344" s="22">
        <f t="shared" si="168"/>
        <v>0.51879186737476402</v>
      </c>
      <c r="AB344" s="22">
        <f t="shared" si="170"/>
        <v>0.71251468318602851</v>
      </c>
      <c r="AC344" s="32" t="s">
        <v>1477</v>
      </c>
    </row>
    <row r="345" spans="1:29" ht="12.75" customHeight="1" x14ac:dyDescent="0.25">
      <c r="A345" s="25" t="s">
        <v>771</v>
      </c>
      <c r="B345" s="25" t="s">
        <v>772</v>
      </c>
      <c r="C345" s="25" t="s">
        <v>137</v>
      </c>
      <c r="D345" s="31">
        <f t="shared" si="152"/>
        <v>6240215</v>
      </c>
      <c r="E345" s="31">
        <f t="shared" si="174"/>
        <v>1608035</v>
      </c>
      <c r="F345" s="39">
        <f t="shared" si="175"/>
        <v>0.25768903795782677</v>
      </c>
      <c r="G345" s="31">
        <f t="shared" si="155"/>
        <v>6112353</v>
      </c>
      <c r="H345" s="31">
        <f t="shared" si="176"/>
        <v>1600442</v>
      </c>
      <c r="I345" s="39">
        <f t="shared" si="177"/>
        <v>0.26183729899107594</v>
      </c>
      <c r="J345" s="24">
        <f t="shared" si="158"/>
        <v>6142911</v>
      </c>
      <c r="K345" s="24">
        <f t="shared" si="178"/>
        <v>1712097</v>
      </c>
      <c r="L345" s="22">
        <f t="shared" si="179"/>
        <v>0.27871102153360189</v>
      </c>
      <c r="M345" s="24">
        <f t="shared" si="180"/>
        <v>6094459</v>
      </c>
      <c r="N345" s="24">
        <f t="shared" si="181"/>
        <v>2180366</v>
      </c>
      <c r="O345" s="22">
        <f t="shared" si="182"/>
        <v>0.35776202612898045</v>
      </c>
      <c r="P345" s="24">
        <f t="shared" si="161"/>
        <v>6411743</v>
      </c>
      <c r="Q345" s="24">
        <f t="shared" si="169"/>
        <v>2834035</v>
      </c>
      <c r="R345" s="22">
        <f t="shared" si="162"/>
        <v>0.44200695505106802</v>
      </c>
      <c r="S345" s="24">
        <f t="shared" si="171"/>
        <v>7304115</v>
      </c>
      <c r="T345" s="24">
        <f t="shared" si="172"/>
        <v>2825683</v>
      </c>
      <c r="U345" s="22">
        <f t="shared" si="173"/>
        <v>0.38686178955287531</v>
      </c>
      <c r="V345" s="101">
        <f t="shared" si="163"/>
        <v>6899992</v>
      </c>
      <c r="W345" s="101">
        <f t="shared" si="164"/>
        <v>3244877</v>
      </c>
      <c r="X345" s="22">
        <f t="shared" si="165"/>
        <v>0.47027257422907159</v>
      </c>
      <c r="Y345" s="76">
        <f t="shared" si="166"/>
        <v>7135609</v>
      </c>
      <c r="Z345" s="76">
        <f t="shared" si="167"/>
        <v>3367133</v>
      </c>
      <c r="AA345" s="22">
        <f t="shared" si="168"/>
        <v>0.47187745292658301</v>
      </c>
      <c r="AB345" s="22">
        <f t="shared" si="170"/>
        <v>0.42575615957771562</v>
      </c>
      <c r="AC345" s="32" t="s">
        <v>1484</v>
      </c>
    </row>
    <row r="346" spans="1:29" ht="12.75" customHeight="1" x14ac:dyDescent="0.25">
      <c r="A346" s="25" t="s">
        <v>773</v>
      </c>
      <c r="B346" s="25" t="s">
        <v>774</v>
      </c>
      <c r="C346" s="25" t="s">
        <v>137</v>
      </c>
      <c r="D346" s="31">
        <f t="shared" si="152"/>
        <v>6727892</v>
      </c>
      <c r="E346" s="31">
        <f t="shared" si="174"/>
        <v>813765</v>
      </c>
      <c r="F346" s="39">
        <f t="shared" si="175"/>
        <v>0.12095393326765649</v>
      </c>
      <c r="G346" s="31">
        <f t="shared" si="155"/>
        <v>6816424</v>
      </c>
      <c r="H346" s="31">
        <f t="shared" si="176"/>
        <v>1595679</v>
      </c>
      <c r="I346" s="39">
        <f t="shared" si="177"/>
        <v>0.23409327236685981</v>
      </c>
      <c r="J346" s="24">
        <f t="shared" si="158"/>
        <v>7454046</v>
      </c>
      <c r="K346" s="24">
        <f t="shared" si="178"/>
        <v>1975540</v>
      </c>
      <c r="L346" s="22">
        <f t="shared" si="179"/>
        <v>0.26502922037239912</v>
      </c>
      <c r="M346" s="24">
        <f t="shared" si="180"/>
        <v>7280082</v>
      </c>
      <c r="N346" s="24">
        <f t="shared" si="181"/>
        <v>2695894</v>
      </c>
      <c r="O346" s="22">
        <f t="shared" si="182"/>
        <v>0.37031093880535959</v>
      </c>
      <c r="P346" s="24">
        <f t="shared" si="161"/>
        <v>8352383</v>
      </c>
      <c r="Q346" s="24">
        <f t="shared" si="169"/>
        <v>3354486</v>
      </c>
      <c r="R346" s="22">
        <f t="shared" si="162"/>
        <v>0.40162023221396814</v>
      </c>
      <c r="S346" s="24">
        <f t="shared" si="171"/>
        <v>8261626</v>
      </c>
      <c r="T346" s="24">
        <f t="shared" si="172"/>
        <v>4039207</v>
      </c>
      <c r="U346" s="22">
        <f t="shared" si="173"/>
        <v>0.48891186795432279</v>
      </c>
      <c r="V346" s="101">
        <f t="shared" si="163"/>
        <v>8986356</v>
      </c>
      <c r="W346" s="101">
        <f t="shared" si="164"/>
        <v>4163417</v>
      </c>
      <c r="X346" s="22">
        <f t="shared" si="165"/>
        <v>0.46330425814423554</v>
      </c>
      <c r="Y346" s="76">
        <f t="shared" si="166"/>
        <v>9095918</v>
      </c>
      <c r="Z346" s="76">
        <f t="shared" si="167"/>
        <v>4134197</v>
      </c>
      <c r="AA346" s="22">
        <f t="shared" si="168"/>
        <v>0.45451124339511401</v>
      </c>
      <c r="AB346" s="22">
        <f t="shared" si="170"/>
        <v>0.43573170810260003</v>
      </c>
      <c r="AC346" s="32" t="s">
        <v>1483</v>
      </c>
    </row>
    <row r="347" spans="1:29" ht="12.75" customHeight="1" x14ac:dyDescent="0.25">
      <c r="A347" s="25" t="s">
        <v>775</v>
      </c>
      <c r="B347" s="25" t="s">
        <v>776</v>
      </c>
      <c r="C347" s="25" t="s">
        <v>137</v>
      </c>
      <c r="D347" s="31">
        <f t="shared" si="152"/>
        <v>12736084</v>
      </c>
      <c r="E347" s="31">
        <f t="shared" si="174"/>
        <v>5961900</v>
      </c>
      <c r="F347" s="39">
        <f t="shared" si="175"/>
        <v>0.46811092012270017</v>
      </c>
      <c r="G347" s="31">
        <f t="shared" si="155"/>
        <v>12944104</v>
      </c>
      <c r="H347" s="31">
        <f t="shared" si="176"/>
        <v>6546600</v>
      </c>
      <c r="I347" s="39">
        <f t="shared" si="177"/>
        <v>0.50575922443144772</v>
      </c>
      <c r="J347" s="24">
        <f t="shared" si="158"/>
        <v>13308930</v>
      </c>
      <c r="K347" s="24">
        <f t="shared" si="178"/>
        <v>7077019</v>
      </c>
      <c r="L347" s="22">
        <f t="shared" si="179"/>
        <v>0.53174965981487621</v>
      </c>
      <c r="M347" s="24">
        <f t="shared" si="180"/>
        <v>13958919</v>
      </c>
      <c r="N347" s="24">
        <f t="shared" si="181"/>
        <v>7448420</v>
      </c>
      <c r="O347" s="22">
        <f t="shared" si="182"/>
        <v>0.5335957605313133</v>
      </c>
      <c r="P347" s="24">
        <f t="shared" si="161"/>
        <v>14692303</v>
      </c>
      <c r="Q347" s="24">
        <f t="shared" si="169"/>
        <v>7462869</v>
      </c>
      <c r="R347" s="22">
        <f t="shared" si="162"/>
        <v>0.50794412557377833</v>
      </c>
      <c r="S347" s="24">
        <f t="shared" si="171"/>
        <v>15440498</v>
      </c>
      <c r="T347" s="24">
        <f t="shared" si="172"/>
        <v>7602383</v>
      </c>
      <c r="U347" s="22">
        <f t="shared" si="173"/>
        <v>0.49236643792188567</v>
      </c>
      <c r="V347" s="101">
        <f t="shared" si="163"/>
        <v>15348444</v>
      </c>
      <c r="W347" s="101">
        <f t="shared" si="164"/>
        <v>7612631</v>
      </c>
      <c r="X347" s="22">
        <f t="shared" si="165"/>
        <v>0.49598715022838796</v>
      </c>
      <c r="Y347" s="76">
        <f t="shared" si="166"/>
        <v>15720578</v>
      </c>
      <c r="Z347" s="76">
        <f t="shared" si="167"/>
        <v>7711525</v>
      </c>
      <c r="AA347" s="22">
        <f t="shared" si="168"/>
        <v>0.49053698916159399</v>
      </c>
      <c r="AB347" s="22">
        <f t="shared" si="170"/>
        <v>0.50408609268339188</v>
      </c>
      <c r="AC347" s="32" t="s">
        <v>1483</v>
      </c>
    </row>
    <row r="348" spans="1:29" ht="12.75" customHeight="1" x14ac:dyDescent="0.25">
      <c r="A348" s="25" t="s">
        <v>777</v>
      </c>
      <c r="B348" s="25" t="s">
        <v>778</v>
      </c>
      <c r="C348" s="25" t="s">
        <v>137</v>
      </c>
      <c r="D348" s="31">
        <f t="shared" si="152"/>
        <v>6977070</v>
      </c>
      <c r="E348" s="31">
        <f t="shared" si="174"/>
        <v>2259201</v>
      </c>
      <c r="F348" s="39">
        <f t="shared" si="175"/>
        <v>0.32380368836775325</v>
      </c>
      <c r="G348" s="31">
        <f t="shared" si="155"/>
        <v>7158659</v>
      </c>
      <c r="H348" s="31">
        <f t="shared" si="176"/>
        <v>2785717</v>
      </c>
      <c r="I348" s="39">
        <f t="shared" si="177"/>
        <v>0.38913950224476401</v>
      </c>
      <c r="J348" s="24">
        <f t="shared" si="158"/>
        <v>7193391</v>
      </c>
      <c r="K348" s="24">
        <f t="shared" si="178"/>
        <v>3426902</v>
      </c>
      <c r="L348" s="22">
        <f t="shared" si="179"/>
        <v>0.47639590285026906</v>
      </c>
      <c r="M348" s="24">
        <f t="shared" si="180"/>
        <v>7283846</v>
      </c>
      <c r="N348" s="24">
        <f t="shared" si="181"/>
        <v>4631595</v>
      </c>
      <c r="O348" s="22">
        <f t="shared" si="182"/>
        <v>0.63587217522171668</v>
      </c>
      <c r="P348" s="24">
        <f t="shared" si="161"/>
        <v>7580537</v>
      </c>
      <c r="Q348" s="24">
        <f t="shared" si="169"/>
        <v>5955930</v>
      </c>
      <c r="R348" s="22">
        <f t="shared" si="162"/>
        <v>0.78568708259058695</v>
      </c>
      <c r="S348" s="24">
        <f t="shared" si="171"/>
        <v>8580745</v>
      </c>
      <c r="T348" s="24">
        <f t="shared" si="172"/>
        <v>6742754</v>
      </c>
      <c r="U348" s="22">
        <f t="shared" si="173"/>
        <v>0.78580053363664815</v>
      </c>
      <c r="V348" s="101">
        <f t="shared" si="163"/>
        <v>9376729</v>
      </c>
      <c r="W348" s="101">
        <f t="shared" si="164"/>
        <v>7020675</v>
      </c>
      <c r="X348" s="22">
        <f t="shared" si="165"/>
        <v>0.74873391350011287</v>
      </c>
      <c r="Y348" s="76">
        <f t="shared" si="166"/>
        <v>9225375</v>
      </c>
      <c r="Z348" s="76">
        <f t="shared" si="167"/>
        <v>7326119</v>
      </c>
      <c r="AA348" s="22">
        <f t="shared" si="168"/>
        <v>0.79412695960868795</v>
      </c>
      <c r="AB348" s="22">
        <f t="shared" si="170"/>
        <v>0.75004413291155059</v>
      </c>
      <c r="AC348" s="32" t="s">
        <v>1484</v>
      </c>
    </row>
    <row r="349" spans="1:29" ht="12.75" customHeight="1" x14ac:dyDescent="0.25">
      <c r="A349" s="25" t="s">
        <v>779</v>
      </c>
      <c r="B349" s="25" t="s">
        <v>780</v>
      </c>
      <c r="C349" s="25" t="s">
        <v>137</v>
      </c>
      <c r="D349" s="31">
        <f t="shared" si="152"/>
        <v>10083959</v>
      </c>
      <c r="E349" s="31">
        <f t="shared" si="174"/>
        <v>7309086</v>
      </c>
      <c r="F349" s="39">
        <f t="shared" si="175"/>
        <v>0.72482305808661063</v>
      </c>
      <c r="G349" s="31">
        <f t="shared" si="155"/>
        <v>10670667</v>
      </c>
      <c r="H349" s="31">
        <f t="shared" si="176"/>
        <v>7371529</v>
      </c>
      <c r="I349" s="39">
        <f t="shared" si="177"/>
        <v>0.6908217640003198</v>
      </c>
      <c r="J349" s="24">
        <f t="shared" si="158"/>
        <v>11316690</v>
      </c>
      <c r="K349" s="24">
        <f t="shared" si="178"/>
        <v>7105079</v>
      </c>
      <c r="L349" s="22">
        <f t="shared" si="179"/>
        <v>0.62784073788360373</v>
      </c>
      <c r="M349" s="24">
        <f t="shared" si="180"/>
        <v>11340023</v>
      </c>
      <c r="N349" s="24">
        <f t="shared" si="181"/>
        <v>6653358</v>
      </c>
      <c r="O349" s="22">
        <f t="shared" si="182"/>
        <v>0.58671468303018437</v>
      </c>
      <c r="P349" s="24">
        <f t="shared" si="161"/>
        <v>11923840</v>
      </c>
      <c r="Q349" s="24">
        <f t="shared" si="169"/>
        <v>6027677</v>
      </c>
      <c r="R349" s="22">
        <f t="shared" si="162"/>
        <v>0.50551475028178838</v>
      </c>
      <c r="S349" s="24">
        <f t="shared" si="171"/>
        <v>11988465</v>
      </c>
      <c r="T349" s="24">
        <f t="shared" si="172"/>
        <v>5625002</v>
      </c>
      <c r="U349" s="22">
        <f t="shared" si="173"/>
        <v>0.46920118630700425</v>
      </c>
      <c r="V349" s="101">
        <f t="shared" si="163"/>
        <v>13116415</v>
      </c>
      <c r="W349" s="101">
        <f t="shared" si="164"/>
        <v>3696823</v>
      </c>
      <c r="X349" s="22">
        <f t="shared" si="165"/>
        <v>0.28184705958144812</v>
      </c>
      <c r="Y349" s="76">
        <f t="shared" si="166"/>
        <v>12665471</v>
      </c>
      <c r="Z349" s="76">
        <f t="shared" si="167"/>
        <v>2452704</v>
      </c>
      <c r="AA349" s="22">
        <f t="shared" si="168"/>
        <v>0.19365280612146199</v>
      </c>
      <c r="AB349" s="22">
        <f t="shared" si="170"/>
        <v>0.40738609706437739</v>
      </c>
      <c r="AC349" s="32" t="s">
        <v>1483</v>
      </c>
    </row>
    <row r="350" spans="1:29" ht="12.75" customHeight="1" x14ac:dyDescent="0.25">
      <c r="A350" s="25" t="s">
        <v>781</v>
      </c>
      <c r="B350" s="25" t="s">
        <v>782</v>
      </c>
      <c r="C350" s="25" t="s">
        <v>137</v>
      </c>
      <c r="D350" s="31">
        <f t="shared" si="152"/>
        <v>2942381</v>
      </c>
      <c r="E350" s="31">
        <f t="shared" si="174"/>
        <v>3350196</v>
      </c>
      <c r="F350" s="39">
        <f t="shared" si="175"/>
        <v>1.1386003376177321</v>
      </c>
      <c r="G350" s="31">
        <f t="shared" si="155"/>
        <v>3139122</v>
      </c>
      <c r="H350" s="31">
        <f t="shared" si="176"/>
        <v>3888401</v>
      </c>
      <c r="I350" s="39">
        <f t="shared" si="177"/>
        <v>1.2386906275066722</v>
      </c>
      <c r="J350" s="24">
        <f t="shared" si="158"/>
        <v>3579019</v>
      </c>
      <c r="K350" s="24">
        <f t="shared" si="178"/>
        <v>4055309</v>
      </c>
      <c r="L350" s="22">
        <f t="shared" si="179"/>
        <v>1.1330783658874122</v>
      </c>
      <c r="M350" s="24">
        <f t="shared" si="180"/>
        <v>3657830</v>
      </c>
      <c r="N350" s="24">
        <f t="shared" si="181"/>
        <v>4213454</v>
      </c>
      <c r="O350" s="22">
        <f t="shared" si="182"/>
        <v>1.1518998969334278</v>
      </c>
      <c r="P350" s="24">
        <f t="shared" si="161"/>
        <v>3269621</v>
      </c>
      <c r="Q350" s="24">
        <f t="shared" si="169"/>
        <v>5001350</v>
      </c>
      <c r="R350" s="22">
        <f t="shared" si="162"/>
        <v>1.5296421206005222</v>
      </c>
      <c r="S350" s="24">
        <f t="shared" si="171"/>
        <v>3348555</v>
      </c>
      <c r="T350" s="24">
        <f t="shared" si="172"/>
        <v>5726862</v>
      </c>
      <c r="U350" s="22">
        <f t="shared" si="173"/>
        <v>1.7102487490872929</v>
      </c>
      <c r="V350" s="101">
        <f t="shared" si="163"/>
        <v>3784454</v>
      </c>
      <c r="W350" s="101">
        <f t="shared" si="164"/>
        <v>6011957</v>
      </c>
      <c r="X350" s="22">
        <f t="shared" si="165"/>
        <v>1.5885929647975638</v>
      </c>
      <c r="Y350" s="76">
        <f t="shared" si="166"/>
        <v>3692478</v>
      </c>
      <c r="Z350" s="76">
        <f t="shared" si="167"/>
        <v>6323481</v>
      </c>
      <c r="AA350" s="22">
        <f t="shared" si="168"/>
        <v>1.71253044703313</v>
      </c>
      <c r="AB350" s="22">
        <f t="shared" si="170"/>
        <v>1.5385828356903872</v>
      </c>
      <c r="AC350" s="32" t="s">
        <v>1484</v>
      </c>
    </row>
    <row r="351" spans="1:29" ht="12.75" customHeight="1" x14ac:dyDescent="0.25">
      <c r="A351" s="25" t="s">
        <v>783</v>
      </c>
      <c r="B351" s="25" t="s">
        <v>784</v>
      </c>
      <c r="C351" s="25" t="s">
        <v>189</v>
      </c>
      <c r="D351" s="31">
        <f t="shared" si="152"/>
        <v>4802676</v>
      </c>
      <c r="E351" s="31">
        <f t="shared" si="174"/>
        <v>3020223</v>
      </c>
      <c r="F351" s="39">
        <f t="shared" si="175"/>
        <v>0.62886253413721849</v>
      </c>
      <c r="G351" s="31">
        <f t="shared" si="155"/>
        <v>5036494</v>
      </c>
      <c r="H351" s="31">
        <f t="shared" si="176"/>
        <v>3187960</v>
      </c>
      <c r="I351" s="39">
        <f t="shared" si="177"/>
        <v>0.63297206350290502</v>
      </c>
      <c r="J351" s="24">
        <f t="shared" si="158"/>
        <v>5110112</v>
      </c>
      <c r="K351" s="24">
        <f t="shared" si="178"/>
        <v>3634281</v>
      </c>
      <c r="L351" s="22">
        <f t="shared" si="179"/>
        <v>0.71119400122737031</v>
      </c>
      <c r="M351" s="24">
        <f t="shared" si="180"/>
        <v>5380123</v>
      </c>
      <c r="N351" s="24">
        <f t="shared" si="181"/>
        <v>4530281</v>
      </c>
      <c r="O351" s="22">
        <f t="shared" si="182"/>
        <v>0.84204041431766519</v>
      </c>
      <c r="P351" s="24">
        <f t="shared" si="161"/>
        <v>5964878</v>
      </c>
      <c r="Q351" s="24">
        <f t="shared" si="169"/>
        <v>4991512</v>
      </c>
      <c r="R351" s="22">
        <f t="shared" si="162"/>
        <v>0.83681711511953805</v>
      </c>
      <c r="S351" s="24">
        <f t="shared" si="171"/>
        <v>6667417</v>
      </c>
      <c r="T351" s="24">
        <f t="shared" si="172"/>
        <v>4767734</v>
      </c>
      <c r="U351" s="22">
        <f t="shared" si="173"/>
        <v>0.71507961778901785</v>
      </c>
      <c r="V351" s="101">
        <f t="shared" si="163"/>
        <v>6277205</v>
      </c>
      <c r="W351" s="101">
        <f t="shared" si="164"/>
        <v>5272742</v>
      </c>
      <c r="X351" s="22">
        <f t="shared" si="165"/>
        <v>0.83998244441594627</v>
      </c>
      <c r="Y351" s="76">
        <f t="shared" si="166"/>
        <v>6712628</v>
      </c>
      <c r="Z351" s="76">
        <f t="shared" si="167"/>
        <v>5433492</v>
      </c>
      <c r="AA351" s="22">
        <f t="shared" si="168"/>
        <v>0.80944333575464</v>
      </c>
      <c r="AB351" s="22">
        <f t="shared" si="170"/>
        <v>0.80867258547936149</v>
      </c>
      <c r="AC351" s="32" t="s">
        <v>1484</v>
      </c>
    </row>
    <row r="352" spans="1:29" ht="12.75" customHeight="1" x14ac:dyDescent="0.25">
      <c r="A352" s="25" t="s">
        <v>785</v>
      </c>
      <c r="B352" s="25" t="s">
        <v>786</v>
      </c>
      <c r="C352" s="25" t="s">
        <v>189</v>
      </c>
      <c r="D352" s="31">
        <f t="shared" si="152"/>
        <v>5269682</v>
      </c>
      <c r="E352" s="31">
        <f t="shared" si="174"/>
        <v>1499219</v>
      </c>
      <c r="F352" s="39">
        <f t="shared" si="175"/>
        <v>0.28449895079057902</v>
      </c>
      <c r="G352" s="31">
        <f t="shared" si="155"/>
        <v>5612240</v>
      </c>
      <c r="H352" s="31">
        <f t="shared" si="176"/>
        <v>1758150</v>
      </c>
      <c r="I352" s="39">
        <f t="shared" si="177"/>
        <v>0.31327063703619235</v>
      </c>
      <c r="J352" s="24">
        <f t="shared" si="158"/>
        <v>5787244</v>
      </c>
      <c r="K352" s="24">
        <f t="shared" si="178"/>
        <v>2085181</v>
      </c>
      <c r="L352" s="22">
        <f t="shared" si="179"/>
        <v>0.36030639109047413</v>
      </c>
      <c r="M352" s="24">
        <f t="shared" si="180"/>
        <v>5714013</v>
      </c>
      <c r="N352" s="24">
        <f t="shared" si="181"/>
        <v>3515227</v>
      </c>
      <c r="O352" s="22">
        <f t="shared" si="182"/>
        <v>0.61519408513771323</v>
      </c>
      <c r="P352" s="24">
        <f t="shared" si="161"/>
        <v>6115416</v>
      </c>
      <c r="Q352" s="24">
        <f t="shared" si="169"/>
        <v>4242028</v>
      </c>
      <c r="R352" s="22">
        <f t="shared" si="162"/>
        <v>0.69366139605220645</v>
      </c>
      <c r="S352" s="24">
        <f t="shared" si="171"/>
        <v>6520858</v>
      </c>
      <c r="T352" s="24">
        <f t="shared" si="172"/>
        <v>4817164</v>
      </c>
      <c r="U352" s="22">
        <f t="shared" si="173"/>
        <v>0.7387316209001944</v>
      </c>
      <c r="V352" s="101">
        <f t="shared" si="163"/>
        <v>6685164</v>
      </c>
      <c r="W352" s="101">
        <f t="shared" si="164"/>
        <v>5624569</v>
      </c>
      <c r="X352" s="22">
        <f t="shared" si="165"/>
        <v>0.84135093768829006</v>
      </c>
      <c r="Y352" s="76">
        <f t="shared" si="166"/>
        <v>6891212</v>
      </c>
      <c r="Z352" s="76">
        <f t="shared" si="167"/>
        <v>6113776</v>
      </c>
      <c r="AA352" s="22">
        <f t="shared" si="168"/>
        <v>0.88718443141786996</v>
      </c>
      <c r="AB352" s="22">
        <f t="shared" si="170"/>
        <v>0.75522449423925475</v>
      </c>
      <c r="AC352" s="32" t="s">
        <v>1484</v>
      </c>
    </row>
    <row r="353" spans="1:29" ht="12.75" customHeight="1" x14ac:dyDescent="0.25">
      <c r="A353" s="25" t="s">
        <v>787</v>
      </c>
      <c r="B353" s="25" t="s">
        <v>788</v>
      </c>
      <c r="C353" s="25" t="s">
        <v>137</v>
      </c>
      <c r="D353" s="31">
        <f t="shared" si="152"/>
        <v>9544916</v>
      </c>
      <c r="E353" s="31">
        <f t="shared" si="174"/>
        <v>643597</v>
      </c>
      <c r="F353" s="39">
        <f t="shared" si="175"/>
        <v>6.7428251856800001E-2</v>
      </c>
      <c r="G353" s="31">
        <f t="shared" si="155"/>
        <v>9855475</v>
      </c>
      <c r="H353" s="31">
        <f t="shared" si="176"/>
        <v>1378808</v>
      </c>
      <c r="I353" s="39">
        <f t="shared" si="177"/>
        <v>0.13990274441363809</v>
      </c>
      <c r="J353" s="24">
        <f t="shared" si="158"/>
        <v>10384831</v>
      </c>
      <c r="K353" s="24">
        <f t="shared" si="178"/>
        <v>1666030</v>
      </c>
      <c r="L353" s="22">
        <f t="shared" si="179"/>
        <v>0.16042918753323959</v>
      </c>
      <c r="M353" s="24">
        <f t="shared" si="180"/>
        <v>10940854</v>
      </c>
      <c r="N353" s="24">
        <f t="shared" si="181"/>
        <v>2307246</v>
      </c>
      <c r="O353" s="22">
        <f t="shared" si="182"/>
        <v>0.21088353797610315</v>
      </c>
      <c r="P353" s="24">
        <f t="shared" si="161"/>
        <v>11030709</v>
      </c>
      <c r="Q353" s="24">
        <f t="shared" si="169"/>
        <v>3088394</v>
      </c>
      <c r="R353" s="22">
        <f t="shared" si="162"/>
        <v>0.27998145903404759</v>
      </c>
      <c r="S353" s="24">
        <f t="shared" si="171"/>
        <v>11693692</v>
      </c>
      <c r="T353" s="24">
        <f t="shared" si="172"/>
        <v>3366250</v>
      </c>
      <c r="U353" s="22">
        <f t="shared" si="173"/>
        <v>0.28786887836621661</v>
      </c>
      <c r="V353" s="101">
        <f t="shared" si="163"/>
        <v>12165999</v>
      </c>
      <c r="W353" s="101">
        <f t="shared" si="164"/>
        <v>3353984</v>
      </c>
      <c r="X353" s="22">
        <f t="shared" si="165"/>
        <v>0.27568504649720915</v>
      </c>
      <c r="Y353" s="76">
        <f t="shared" si="166"/>
        <v>12556030</v>
      </c>
      <c r="Z353" s="76">
        <f t="shared" si="167"/>
        <v>3092499</v>
      </c>
      <c r="AA353" s="22">
        <f t="shared" si="168"/>
        <v>0.24629592315405399</v>
      </c>
      <c r="AB353" s="22">
        <f t="shared" si="170"/>
        <v>0.26014296900552608</v>
      </c>
      <c r="AC353" s="32" t="s">
        <v>1484</v>
      </c>
    </row>
    <row r="354" spans="1:29" ht="12.75" customHeight="1" x14ac:dyDescent="0.25">
      <c r="A354" s="25" t="s">
        <v>789</v>
      </c>
      <c r="B354" s="25" t="s">
        <v>790</v>
      </c>
      <c r="C354" s="25" t="s">
        <v>189</v>
      </c>
      <c r="D354" s="31">
        <f t="shared" si="152"/>
        <v>5795061</v>
      </c>
      <c r="E354" s="31">
        <f t="shared" si="174"/>
        <v>1514403</v>
      </c>
      <c r="F354" s="39">
        <f t="shared" si="175"/>
        <v>0.26132649854764256</v>
      </c>
      <c r="G354" s="31">
        <f t="shared" si="155"/>
        <v>6170965</v>
      </c>
      <c r="H354" s="31">
        <f t="shared" si="176"/>
        <v>2314489</v>
      </c>
      <c r="I354" s="39">
        <f t="shared" si="177"/>
        <v>0.37506111280812643</v>
      </c>
      <c r="J354" s="24">
        <f t="shared" si="158"/>
        <v>6869026</v>
      </c>
      <c r="K354" s="24">
        <f t="shared" si="178"/>
        <v>2854673</v>
      </c>
      <c r="L354" s="22">
        <f t="shared" si="179"/>
        <v>0.41558628545007692</v>
      </c>
      <c r="M354" s="24">
        <f t="shared" si="180"/>
        <v>7151495</v>
      </c>
      <c r="N354" s="24">
        <f t="shared" si="181"/>
        <v>3314221</v>
      </c>
      <c r="O354" s="22">
        <f t="shared" si="182"/>
        <v>0.4634305134800486</v>
      </c>
      <c r="P354" s="24">
        <f t="shared" si="161"/>
        <v>6973307</v>
      </c>
      <c r="Q354" s="24">
        <f t="shared" si="169"/>
        <v>4031768</v>
      </c>
      <c r="R354" s="22">
        <f t="shared" si="162"/>
        <v>0.57817159060973511</v>
      </c>
      <c r="S354" s="24">
        <f t="shared" si="171"/>
        <v>6690725</v>
      </c>
      <c r="T354" s="24">
        <f t="shared" si="172"/>
        <v>5069208</v>
      </c>
      <c r="U354" s="22">
        <f t="shared" si="173"/>
        <v>0.75764704123992543</v>
      </c>
      <c r="V354" s="101">
        <f t="shared" si="163"/>
        <v>6865975</v>
      </c>
      <c r="W354" s="101">
        <f t="shared" si="164"/>
        <v>5884253</v>
      </c>
      <c r="X354" s="22">
        <f t="shared" si="165"/>
        <v>0.8570163742221607</v>
      </c>
      <c r="Y354" s="76">
        <f t="shared" si="166"/>
        <v>6780765</v>
      </c>
      <c r="Z354" s="76">
        <f t="shared" si="167"/>
        <v>6861174</v>
      </c>
      <c r="AA354" s="22">
        <f t="shared" si="168"/>
        <v>1.0118583965083601</v>
      </c>
      <c r="AB354" s="22">
        <f t="shared" si="170"/>
        <v>0.73362478321204594</v>
      </c>
      <c r="AC354" s="32" t="s">
        <v>1484</v>
      </c>
    </row>
    <row r="355" spans="1:29" ht="12.75" customHeight="1" x14ac:dyDescent="0.25">
      <c r="A355" s="25" t="s">
        <v>791</v>
      </c>
      <c r="B355" s="25" t="s">
        <v>792</v>
      </c>
      <c r="C355" s="25" t="s">
        <v>427</v>
      </c>
      <c r="D355" s="31">
        <f t="shared" si="152"/>
        <v>4828964</v>
      </c>
      <c r="E355" s="31">
        <f t="shared" si="174"/>
        <v>533778</v>
      </c>
      <c r="F355" s="39">
        <f t="shared" si="175"/>
        <v>0.11053675281074782</v>
      </c>
      <c r="G355" s="31">
        <f t="shared" si="155"/>
        <v>4638379</v>
      </c>
      <c r="H355" s="31">
        <f t="shared" si="176"/>
        <v>831653</v>
      </c>
      <c r="I355" s="39">
        <f t="shared" si="177"/>
        <v>0.17929819878884412</v>
      </c>
      <c r="J355" s="24">
        <f t="shared" si="158"/>
        <v>4572695</v>
      </c>
      <c r="K355" s="24">
        <f t="shared" si="178"/>
        <v>1524975</v>
      </c>
      <c r="L355" s="22">
        <f t="shared" si="179"/>
        <v>0.33349589246604028</v>
      </c>
      <c r="M355" s="24">
        <f t="shared" si="180"/>
        <v>4871235</v>
      </c>
      <c r="N355" s="24">
        <f t="shared" si="181"/>
        <v>2045527</v>
      </c>
      <c r="O355" s="22">
        <f t="shared" si="182"/>
        <v>0.41991958918015659</v>
      </c>
      <c r="P355" s="24">
        <f t="shared" si="161"/>
        <v>5640501</v>
      </c>
      <c r="Q355" s="24">
        <f t="shared" si="169"/>
        <v>2453949</v>
      </c>
      <c r="R355" s="22">
        <f t="shared" si="162"/>
        <v>0.435058694254287</v>
      </c>
      <c r="S355" s="24">
        <f t="shared" si="171"/>
        <v>6801475</v>
      </c>
      <c r="T355" s="24">
        <f t="shared" si="172"/>
        <v>2840366</v>
      </c>
      <c r="U355" s="22">
        <f t="shared" si="173"/>
        <v>0.41761029776629333</v>
      </c>
      <c r="V355" s="101">
        <f t="shared" si="163"/>
        <v>8519872</v>
      </c>
      <c r="W355" s="101">
        <f t="shared" si="164"/>
        <v>6103805</v>
      </c>
      <c r="X355" s="22">
        <f t="shared" si="165"/>
        <v>0.71641980067306177</v>
      </c>
      <c r="Y355" s="76">
        <f t="shared" si="166"/>
        <v>12470256</v>
      </c>
      <c r="Z355" s="76">
        <f t="shared" si="167"/>
        <v>7571846</v>
      </c>
      <c r="AA355" s="22">
        <f t="shared" si="168"/>
        <v>0.60719250671357505</v>
      </c>
      <c r="AB355" s="22">
        <f t="shared" si="170"/>
        <v>0.51924017771747477</v>
      </c>
      <c r="AC355" s="32" t="s">
        <v>1477</v>
      </c>
    </row>
    <row r="356" spans="1:29" ht="12.75" customHeight="1" x14ac:dyDescent="0.25">
      <c r="A356" s="25" t="s">
        <v>793</v>
      </c>
      <c r="B356" s="25" t="s">
        <v>794</v>
      </c>
      <c r="C356" s="25" t="s">
        <v>249</v>
      </c>
      <c r="D356" s="31">
        <f t="shared" si="152"/>
        <v>4960449</v>
      </c>
      <c r="E356" s="31">
        <f t="shared" si="174"/>
        <v>2118521</v>
      </c>
      <c r="F356" s="39">
        <f t="shared" si="175"/>
        <v>0.42708250805521841</v>
      </c>
      <c r="G356" s="31">
        <f t="shared" si="155"/>
        <v>5215933</v>
      </c>
      <c r="H356" s="31">
        <f t="shared" si="176"/>
        <v>2188652</v>
      </c>
      <c r="I356" s="39">
        <f t="shared" si="177"/>
        <v>0.41960891752252188</v>
      </c>
      <c r="J356" s="24">
        <f t="shared" si="158"/>
        <v>5191703</v>
      </c>
      <c r="K356" s="24">
        <f t="shared" si="178"/>
        <v>2669691</v>
      </c>
      <c r="L356" s="22">
        <f t="shared" si="179"/>
        <v>0.51422259709386309</v>
      </c>
      <c r="M356" s="24">
        <f t="shared" si="180"/>
        <v>5260078</v>
      </c>
      <c r="N356" s="24">
        <f t="shared" si="181"/>
        <v>3311240</v>
      </c>
      <c r="O356" s="22">
        <f t="shared" si="182"/>
        <v>0.62950397313499917</v>
      </c>
      <c r="P356" s="24">
        <f t="shared" si="161"/>
        <v>5532018</v>
      </c>
      <c r="Q356" s="24">
        <f t="shared" si="169"/>
        <v>4016245</v>
      </c>
      <c r="R356" s="22">
        <f t="shared" si="162"/>
        <v>0.7259999877079214</v>
      </c>
      <c r="S356" s="24">
        <f t="shared" si="171"/>
        <v>5686771</v>
      </c>
      <c r="T356" s="24">
        <f t="shared" si="172"/>
        <v>4579538</v>
      </c>
      <c r="U356" s="22">
        <f t="shared" si="173"/>
        <v>0.80529671407552716</v>
      </c>
      <c r="V356" s="101">
        <f t="shared" si="163"/>
        <v>6069903</v>
      </c>
      <c r="W356" s="101">
        <f t="shared" si="164"/>
        <v>5023764</v>
      </c>
      <c r="X356" s="22">
        <f t="shared" si="165"/>
        <v>0.82765144681883718</v>
      </c>
      <c r="Y356" s="76">
        <f t="shared" si="166"/>
        <v>6174890</v>
      </c>
      <c r="Z356" s="76">
        <f t="shared" si="167"/>
        <v>5552321</v>
      </c>
      <c r="AA356" s="22">
        <f t="shared" si="168"/>
        <v>0.899177313280075</v>
      </c>
      <c r="AB356" s="22">
        <f t="shared" si="170"/>
        <v>0.77752588700347203</v>
      </c>
      <c r="AC356" s="32" t="s">
        <v>1484</v>
      </c>
    </row>
    <row r="357" spans="1:29" ht="12.75" customHeight="1" x14ac:dyDescent="0.25">
      <c r="A357" s="25" t="s">
        <v>795</v>
      </c>
      <c r="B357" s="25" t="s">
        <v>796</v>
      </c>
      <c r="C357" s="25" t="s">
        <v>249</v>
      </c>
      <c r="D357" s="31">
        <f t="shared" si="152"/>
        <v>11875223</v>
      </c>
      <c r="E357" s="31">
        <f t="shared" si="174"/>
        <v>5245428</v>
      </c>
      <c r="F357" s="39">
        <f t="shared" si="175"/>
        <v>0.44171195774597244</v>
      </c>
      <c r="G357" s="31">
        <f t="shared" si="155"/>
        <v>11492170</v>
      </c>
      <c r="H357" s="31">
        <f t="shared" si="176"/>
        <v>6006459</v>
      </c>
      <c r="I357" s="39">
        <f t="shared" si="177"/>
        <v>0.52265664361038866</v>
      </c>
      <c r="J357" s="24">
        <f t="shared" si="158"/>
        <v>12063869</v>
      </c>
      <c r="K357" s="24">
        <f t="shared" si="178"/>
        <v>6301952</v>
      </c>
      <c r="L357" s="22">
        <f t="shared" si="179"/>
        <v>0.52238233024579428</v>
      </c>
      <c r="M357" s="24">
        <f t="shared" si="180"/>
        <v>12280145</v>
      </c>
      <c r="N357" s="24">
        <f t="shared" si="181"/>
        <v>6631933</v>
      </c>
      <c r="O357" s="22">
        <f t="shared" si="182"/>
        <v>0.54005331370272913</v>
      </c>
      <c r="P357" s="24">
        <f t="shared" si="161"/>
        <v>12973966</v>
      </c>
      <c r="Q357" s="24">
        <f t="shared" si="169"/>
        <v>7123068</v>
      </c>
      <c r="R357" s="22">
        <f t="shared" si="162"/>
        <v>0.54902779920958633</v>
      </c>
      <c r="S357" s="24">
        <f t="shared" ref="S357:S388" si="183">VLOOKUP(A357, Master, 25, FALSE)</f>
        <v>13945405</v>
      </c>
      <c r="T357" s="24">
        <f t="shared" ref="T357:T388" si="184">VLOOKUP(A357, Master, 26, FALSE)</f>
        <v>7212683</v>
      </c>
      <c r="U357" s="22">
        <f t="shared" ref="U357:U388" si="185">VLOOKUP(A357, Master, 27, FALSE)</f>
        <v>0.51720857156891464</v>
      </c>
      <c r="V357" s="101">
        <f t="shared" si="163"/>
        <v>14412516</v>
      </c>
      <c r="W357" s="101">
        <f t="shared" si="164"/>
        <v>6952991</v>
      </c>
      <c r="X357" s="22">
        <f t="shared" si="165"/>
        <v>0.4824272875048326</v>
      </c>
      <c r="Y357" s="76">
        <f t="shared" si="166"/>
        <v>14312865</v>
      </c>
      <c r="Z357" s="76">
        <f t="shared" si="167"/>
        <v>7582025</v>
      </c>
      <c r="AA357" s="22">
        <f t="shared" si="168"/>
        <v>0.529734962217557</v>
      </c>
      <c r="AB357" s="22">
        <f t="shared" si="170"/>
        <v>0.523690386840724</v>
      </c>
      <c r="AC357" s="32" t="s">
        <v>1484</v>
      </c>
    </row>
    <row r="358" spans="1:29" ht="12.75" customHeight="1" x14ac:dyDescent="0.25">
      <c r="A358" s="25" t="s">
        <v>797</v>
      </c>
      <c r="B358" s="25" t="s">
        <v>798</v>
      </c>
      <c r="C358" s="25" t="s">
        <v>249</v>
      </c>
      <c r="D358" s="31">
        <f t="shared" si="152"/>
        <v>9499297</v>
      </c>
      <c r="E358" s="31">
        <f t="shared" si="174"/>
        <v>2664446</v>
      </c>
      <c r="F358" s="39">
        <f t="shared" si="175"/>
        <v>0.28048875616795643</v>
      </c>
      <c r="G358" s="31">
        <f t="shared" si="155"/>
        <v>10086517</v>
      </c>
      <c r="H358" s="31">
        <f t="shared" si="176"/>
        <v>3942734</v>
      </c>
      <c r="I358" s="39">
        <f t="shared" si="177"/>
        <v>0.39089152380350917</v>
      </c>
      <c r="J358" s="24">
        <f t="shared" si="158"/>
        <v>9823109</v>
      </c>
      <c r="K358" s="24">
        <f t="shared" si="178"/>
        <v>6251952</v>
      </c>
      <c r="L358" s="22">
        <f t="shared" si="179"/>
        <v>0.63645348941969393</v>
      </c>
      <c r="M358" s="24">
        <f t="shared" si="180"/>
        <v>10570035</v>
      </c>
      <c r="N358" s="24">
        <f t="shared" si="181"/>
        <v>7841030</v>
      </c>
      <c r="O358" s="22">
        <f t="shared" si="182"/>
        <v>0.74181684355822852</v>
      </c>
      <c r="P358" s="24">
        <f t="shared" si="161"/>
        <v>10948943</v>
      </c>
      <c r="Q358" s="24">
        <f t="shared" si="169"/>
        <v>9392615</v>
      </c>
      <c r="R358" s="22">
        <f t="shared" si="162"/>
        <v>0.8578558679134598</v>
      </c>
      <c r="S358" s="24">
        <f t="shared" si="183"/>
        <v>11551123</v>
      </c>
      <c r="T358" s="24">
        <f t="shared" si="184"/>
        <v>10403374</v>
      </c>
      <c r="U358" s="22">
        <f t="shared" si="185"/>
        <v>0.90063745317230193</v>
      </c>
      <c r="V358" s="101">
        <f t="shared" si="163"/>
        <v>13540617</v>
      </c>
      <c r="W358" s="101">
        <f t="shared" si="164"/>
        <v>10762572</v>
      </c>
      <c r="X358" s="22">
        <f t="shared" si="165"/>
        <v>0.79483615850001521</v>
      </c>
      <c r="Y358" s="76">
        <f t="shared" si="166"/>
        <v>12672227</v>
      </c>
      <c r="Z358" s="76">
        <f t="shared" si="167"/>
        <v>13035579</v>
      </c>
      <c r="AA358" s="22">
        <f t="shared" si="168"/>
        <v>1.02867309747529</v>
      </c>
      <c r="AB358" s="22">
        <f t="shared" si="170"/>
        <v>0.86476388412385918</v>
      </c>
      <c r="AC358" s="32" t="s">
        <v>1484</v>
      </c>
    </row>
    <row r="359" spans="1:29" ht="12.75" customHeight="1" x14ac:dyDescent="0.25">
      <c r="A359" s="25" t="s">
        <v>799</v>
      </c>
      <c r="B359" s="25" t="s">
        <v>800</v>
      </c>
      <c r="C359" s="25" t="s">
        <v>174</v>
      </c>
      <c r="D359" s="31">
        <f t="shared" si="152"/>
        <v>7348061</v>
      </c>
      <c r="E359" s="31">
        <f t="shared" si="174"/>
        <v>1643155</v>
      </c>
      <c r="F359" s="39">
        <f t="shared" si="175"/>
        <v>0.22361749582644999</v>
      </c>
      <c r="G359" s="31">
        <f t="shared" si="155"/>
        <v>7597430</v>
      </c>
      <c r="H359" s="31">
        <f t="shared" si="176"/>
        <v>1561295</v>
      </c>
      <c r="I359" s="39">
        <f t="shared" si="177"/>
        <v>0.2055030451086749</v>
      </c>
      <c r="J359" s="24">
        <f t="shared" si="158"/>
        <v>7614493</v>
      </c>
      <c r="K359" s="24">
        <f t="shared" si="178"/>
        <v>1623499</v>
      </c>
      <c r="L359" s="22">
        <f t="shared" si="179"/>
        <v>0.2132117003719092</v>
      </c>
      <c r="M359" s="24">
        <f t="shared" si="180"/>
        <v>7906233</v>
      </c>
      <c r="N359" s="24">
        <f t="shared" si="181"/>
        <v>1902060</v>
      </c>
      <c r="O359" s="22">
        <f t="shared" si="182"/>
        <v>0.24057727618196934</v>
      </c>
      <c r="P359" s="24">
        <f t="shared" si="161"/>
        <v>8566247</v>
      </c>
      <c r="Q359" s="24">
        <f t="shared" si="169"/>
        <v>2616179</v>
      </c>
      <c r="R359" s="22">
        <f t="shared" si="162"/>
        <v>0.30540550605183342</v>
      </c>
      <c r="S359" s="24">
        <f t="shared" si="183"/>
        <v>8503905</v>
      </c>
      <c r="T359" s="24">
        <f t="shared" si="184"/>
        <v>3424302</v>
      </c>
      <c r="U359" s="22">
        <f t="shared" si="185"/>
        <v>0.40267406562044145</v>
      </c>
      <c r="V359" s="101">
        <f t="shared" si="163"/>
        <v>9054209</v>
      </c>
      <c r="W359" s="101">
        <f t="shared" si="164"/>
        <v>4453478</v>
      </c>
      <c r="X359" s="22">
        <f t="shared" si="165"/>
        <v>0.49186825707248422</v>
      </c>
      <c r="Y359" s="76">
        <f t="shared" si="166"/>
        <v>9532091</v>
      </c>
      <c r="Z359" s="76">
        <f t="shared" si="167"/>
        <v>4567448</v>
      </c>
      <c r="AA359" s="22">
        <f t="shared" si="168"/>
        <v>0.47916537934856102</v>
      </c>
      <c r="AB359" s="22">
        <f t="shared" si="170"/>
        <v>0.38393809685505792</v>
      </c>
      <c r="AC359" s="32" t="s">
        <v>1484</v>
      </c>
    </row>
    <row r="360" spans="1:29" ht="12.75" customHeight="1" x14ac:dyDescent="0.25">
      <c r="A360" s="25" t="s">
        <v>801</v>
      </c>
      <c r="B360" s="25" t="s">
        <v>802</v>
      </c>
      <c r="C360" s="25" t="s">
        <v>174</v>
      </c>
      <c r="D360" s="31">
        <f t="shared" si="152"/>
        <v>7368257</v>
      </c>
      <c r="E360" s="31">
        <f t="shared" si="174"/>
        <v>2131680</v>
      </c>
      <c r="F360" s="39">
        <f t="shared" si="175"/>
        <v>0.28930586975997175</v>
      </c>
      <c r="G360" s="31">
        <f t="shared" si="155"/>
        <v>7731710</v>
      </c>
      <c r="H360" s="31">
        <f t="shared" si="176"/>
        <v>2429238</v>
      </c>
      <c r="I360" s="39">
        <f t="shared" si="177"/>
        <v>0.31419155658968068</v>
      </c>
      <c r="J360" s="24">
        <f t="shared" si="158"/>
        <v>7863299</v>
      </c>
      <c r="K360" s="24">
        <f t="shared" si="178"/>
        <v>3181571</v>
      </c>
      <c r="L360" s="22">
        <f t="shared" si="179"/>
        <v>0.40461020240995543</v>
      </c>
      <c r="M360" s="24">
        <f t="shared" si="180"/>
        <v>8698353</v>
      </c>
      <c r="N360" s="24">
        <f t="shared" si="181"/>
        <v>4922464</v>
      </c>
      <c r="O360" s="22">
        <f t="shared" si="182"/>
        <v>0.56590759193148399</v>
      </c>
      <c r="P360" s="24">
        <f t="shared" si="161"/>
        <v>10026318</v>
      </c>
      <c r="Q360" s="24">
        <f t="shared" si="169"/>
        <v>6169708</v>
      </c>
      <c r="R360" s="22">
        <f t="shared" si="162"/>
        <v>0.61535131840023427</v>
      </c>
      <c r="S360" s="24">
        <f t="shared" si="183"/>
        <v>10775801</v>
      </c>
      <c r="T360" s="24">
        <f t="shared" si="184"/>
        <v>6220728</v>
      </c>
      <c r="U360" s="22">
        <f t="shared" si="185"/>
        <v>0.57728682999992298</v>
      </c>
      <c r="V360" s="101">
        <f t="shared" si="163"/>
        <v>10830461</v>
      </c>
      <c r="W360" s="101">
        <f t="shared" si="164"/>
        <v>6500784</v>
      </c>
      <c r="X360" s="22">
        <f t="shared" si="165"/>
        <v>0.60023151369087613</v>
      </c>
      <c r="Y360" s="76">
        <f t="shared" si="166"/>
        <v>11310335</v>
      </c>
      <c r="Z360" s="76">
        <f t="shared" si="167"/>
        <v>6885312</v>
      </c>
      <c r="AA360" s="22">
        <f t="shared" si="168"/>
        <v>0.60876287041895705</v>
      </c>
      <c r="AB360" s="22">
        <f t="shared" si="170"/>
        <v>0.59350802488829479</v>
      </c>
      <c r="AC360" s="32" t="s">
        <v>1477</v>
      </c>
    </row>
    <row r="361" spans="1:29" ht="12.75" customHeight="1" x14ac:dyDescent="0.25">
      <c r="A361" s="25" t="s">
        <v>803</v>
      </c>
      <c r="B361" s="25" t="s">
        <v>804</v>
      </c>
      <c r="C361" s="25" t="s">
        <v>174</v>
      </c>
      <c r="D361" s="31">
        <f t="shared" si="152"/>
        <v>11555553</v>
      </c>
      <c r="E361" s="31">
        <f t="shared" ref="E361:E392" si="186">VLOOKUP(A361, Master, 11, FALSE)</f>
        <v>6782719</v>
      </c>
      <c r="F361" s="39">
        <f t="shared" ref="F361:F392" si="187">VLOOKUP(A361, Master, 12, FALSE)</f>
        <v>0.5869661971175244</v>
      </c>
      <c r="G361" s="31">
        <f t="shared" si="155"/>
        <v>11652813</v>
      </c>
      <c r="H361" s="31">
        <f t="shared" ref="H361:H392" si="188">VLOOKUP(A361, Master, 14, FALSE)</f>
        <v>6841331</v>
      </c>
      <c r="I361" s="39">
        <f t="shared" ref="I361:I392" si="189">VLOOKUP(A361, Master, 15, FALSE)</f>
        <v>0.5870969524697599</v>
      </c>
      <c r="J361" s="24">
        <f t="shared" si="158"/>
        <v>12468070</v>
      </c>
      <c r="K361" s="24">
        <f t="shared" ref="K361:K392" si="190">VLOOKUP(A361, Master, 17, FALSE)</f>
        <v>6933679</v>
      </c>
      <c r="L361" s="22">
        <f t="shared" ref="L361:L392" si="191">VLOOKUP(A361, Master, 18, FALSE)</f>
        <v>0.55611485979786768</v>
      </c>
      <c r="M361" s="24">
        <f t="shared" si="180"/>
        <v>11567301</v>
      </c>
      <c r="N361" s="24">
        <f t="shared" si="181"/>
        <v>9349664</v>
      </c>
      <c r="O361" s="22">
        <f t="shared" si="182"/>
        <v>0.80828397220751846</v>
      </c>
      <c r="P361" s="24">
        <f t="shared" si="161"/>
        <v>12621270</v>
      </c>
      <c r="Q361" s="24">
        <f t="shared" si="169"/>
        <v>11503852</v>
      </c>
      <c r="R361" s="22">
        <f t="shared" si="162"/>
        <v>0.91146548643678493</v>
      </c>
      <c r="S361" s="24">
        <f t="shared" si="183"/>
        <v>13165465</v>
      </c>
      <c r="T361" s="24">
        <f t="shared" si="184"/>
        <v>13044932</v>
      </c>
      <c r="U361" s="22">
        <f t="shared" si="185"/>
        <v>0.99084475937614058</v>
      </c>
      <c r="V361" s="101">
        <f t="shared" si="163"/>
        <v>13274335</v>
      </c>
      <c r="W361" s="101">
        <f t="shared" si="164"/>
        <v>14669530</v>
      </c>
      <c r="X361" s="22">
        <f t="shared" si="165"/>
        <v>1.1051047001601211</v>
      </c>
      <c r="Y361" s="76">
        <f t="shared" si="166"/>
        <v>14930457</v>
      </c>
      <c r="Z361" s="76">
        <f t="shared" si="167"/>
        <v>14659296</v>
      </c>
      <c r="AA361" s="22">
        <f t="shared" si="168"/>
        <v>0.981838399186308</v>
      </c>
      <c r="AB361" s="22">
        <f t="shared" si="170"/>
        <v>0.95950746347337446</v>
      </c>
      <c r="AC361" s="32" t="s">
        <v>1484</v>
      </c>
    </row>
    <row r="362" spans="1:29" ht="12.75" customHeight="1" x14ac:dyDescent="0.25">
      <c r="A362" s="25" t="s">
        <v>805</v>
      </c>
      <c r="B362" s="25" t="s">
        <v>806</v>
      </c>
      <c r="C362" s="25" t="s">
        <v>807</v>
      </c>
      <c r="D362" s="31">
        <f t="shared" si="152"/>
        <v>14258199</v>
      </c>
      <c r="E362" s="31">
        <f t="shared" si="186"/>
        <v>5055900</v>
      </c>
      <c r="F362" s="39">
        <f t="shared" si="187"/>
        <v>0.35459597667279014</v>
      </c>
      <c r="G362" s="31">
        <f t="shared" si="155"/>
        <v>14475278</v>
      </c>
      <c r="H362" s="31">
        <f t="shared" si="188"/>
        <v>5883246</v>
      </c>
      <c r="I362" s="39">
        <f t="shared" si="189"/>
        <v>0.40643405950476391</v>
      </c>
      <c r="J362" s="24">
        <f t="shared" si="158"/>
        <v>14863622</v>
      </c>
      <c r="K362" s="24">
        <f t="shared" si="190"/>
        <v>6999565</v>
      </c>
      <c r="L362" s="22">
        <f t="shared" si="191"/>
        <v>0.47091920125525261</v>
      </c>
      <c r="M362" s="24">
        <f t="shared" si="180"/>
        <v>15237986</v>
      </c>
      <c r="N362" s="24">
        <f t="shared" si="181"/>
        <v>8016013</v>
      </c>
      <c r="O362" s="22">
        <f t="shared" si="182"/>
        <v>0.52605462427908778</v>
      </c>
      <c r="P362" s="24">
        <f t="shared" si="161"/>
        <v>15993331</v>
      </c>
      <c r="Q362" s="24">
        <f t="shared" si="169"/>
        <v>8769584</v>
      </c>
      <c r="R362" s="22">
        <f t="shared" si="162"/>
        <v>0.54832754977684139</v>
      </c>
      <c r="S362" s="24">
        <f t="shared" si="183"/>
        <v>16387035</v>
      </c>
      <c r="T362" s="24">
        <f t="shared" si="184"/>
        <v>9500711</v>
      </c>
      <c r="U362" s="22">
        <f t="shared" si="185"/>
        <v>0.5797699827943249</v>
      </c>
      <c r="V362" s="101">
        <f t="shared" si="163"/>
        <v>16234447</v>
      </c>
      <c r="W362" s="101">
        <f t="shared" si="164"/>
        <v>11454181</v>
      </c>
      <c r="X362" s="22">
        <f t="shared" si="165"/>
        <v>0.70554796230509109</v>
      </c>
      <c r="Y362" s="76">
        <f t="shared" si="166"/>
        <v>16969319</v>
      </c>
      <c r="Z362" s="76">
        <f t="shared" si="167"/>
        <v>12900729</v>
      </c>
      <c r="AA362" s="22">
        <f t="shared" si="168"/>
        <v>0.76023846331134404</v>
      </c>
      <c r="AB362" s="22">
        <f t="shared" si="170"/>
        <v>0.62398771649333784</v>
      </c>
      <c r="AC362" s="32" t="s">
        <v>1477</v>
      </c>
    </row>
    <row r="363" spans="1:29" ht="12.75" customHeight="1" x14ac:dyDescent="0.25">
      <c r="A363" s="25" t="s">
        <v>808</v>
      </c>
      <c r="B363" s="25" t="s">
        <v>809</v>
      </c>
      <c r="C363" s="25" t="s">
        <v>807</v>
      </c>
      <c r="D363" s="31">
        <f t="shared" si="152"/>
        <v>21922110</v>
      </c>
      <c r="E363" s="31">
        <f t="shared" si="186"/>
        <v>9064949</v>
      </c>
      <c r="F363" s="39">
        <f t="shared" si="187"/>
        <v>0.41350713959559549</v>
      </c>
      <c r="G363" s="31">
        <f t="shared" si="155"/>
        <v>22178295</v>
      </c>
      <c r="H363" s="31">
        <f t="shared" si="188"/>
        <v>8614451</v>
      </c>
      <c r="I363" s="39">
        <f t="shared" si="189"/>
        <v>0.38841809075043865</v>
      </c>
      <c r="J363" s="24">
        <f t="shared" si="158"/>
        <v>21425173</v>
      </c>
      <c r="K363" s="24">
        <f t="shared" si="190"/>
        <v>9059428</v>
      </c>
      <c r="L363" s="22">
        <f t="shared" si="191"/>
        <v>0.4228403663298308</v>
      </c>
      <c r="M363" s="24">
        <f t="shared" si="180"/>
        <v>21001482</v>
      </c>
      <c r="N363" s="24">
        <f t="shared" si="181"/>
        <v>10449803</v>
      </c>
      <c r="O363" s="22">
        <f t="shared" si="182"/>
        <v>0.49757455211970281</v>
      </c>
      <c r="P363" s="24">
        <f t="shared" si="161"/>
        <v>21001482</v>
      </c>
      <c r="Q363" s="24">
        <f t="shared" si="169"/>
        <v>10449803</v>
      </c>
      <c r="R363" s="22">
        <f t="shared" si="162"/>
        <v>0.49757455211970281</v>
      </c>
      <c r="S363" s="24">
        <f t="shared" si="183"/>
        <v>22276090</v>
      </c>
      <c r="T363" s="24">
        <f t="shared" si="184"/>
        <v>12268454</v>
      </c>
      <c r="U363" s="22">
        <f t="shared" si="185"/>
        <v>0.55074539562373825</v>
      </c>
      <c r="V363" s="101">
        <f t="shared" si="163"/>
        <v>23509360</v>
      </c>
      <c r="W363" s="101">
        <f t="shared" si="164"/>
        <v>12002836</v>
      </c>
      <c r="X363" s="22">
        <f t="shared" si="165"/>
        <v>0.51055562550405453</v>
      </c>
      <c r="Y363" s="76">
        <f t="shared" si="166"/>
        <v>23972215</v>
      </c>
      <c r="Z363" s="76">
        <f t="shared" si="167"/>
        <v>11628049</v>
      </c>
      <c r="AA363" s="22">
        <f t="shared" si="168"/>
        <v>0.48506360384303199</v>
      </c>
      <c r="AB363" s="22">
        <f t="shared" si="170"/>
        <v>0.50830274584204604</v>
      </c>
      <c r="AC363" s="32" t="s">
        <v>1477</v>
      </c>
    </row>
    <row r="364" spans="1:29" ht="12.75" customHeight="1" x14ac:dyDescent="0.25">
      <c r="A364" s="25" t="s">
        <v>810</v>
      </c>
      <c r="B364" s="25" t="s">
        <v>811</v>
      </c>
      <c r="C364" s="25" t="s">
        <v>38</v>
      </c>
      <c r="D364" s="31">
        <f t="shared" si="152"/>
        <v>6725519</v>
      </c>
      <c r="E364" s="31">
        <f t="shared" si="186"/>
        <v>521920</v>
      </c>
      <c r="F364" s="39">
        <f t="shared" si="187"/>
        <v>7.7602932948371714E-2</v>
      </c>
      <c r="G364" s="31">
        <f t="shared" si="155"/>
        <v>6854886</v>
      </c>
      <c r="H364" s="31">
        <f t="shared" si="188"/>
        <v>242121</v>
      </c>
      <c r="I364" s="39">
        <f t="shared" si="189"/>
        <v>3.532093750355586E-2</v>
      </c>
      <c r="J364" s="24">
        <f t="shared" si="158"/>
        <v>7044967</v>
      </c>
      <c r="K364" s="24">
        <f t="shared" si="190"/>
        <v>-191970</v>
      </c>
      <c r="L364" s="22">
        <f t="shared" si="191"/>
        <v>-2.7249240486151318E-2</v>
      </c>
      <c r="M364" s="24">
        <f t="shared" si="180"/>
        <v>6985696</v>
      </c>
      <c r="N364" s="24">
        <f t="shared" si="181"/>
        <v>384915</v>
      </c>
      <c r="O364" s="22">
        <f t="shared" si="182"/>
        <v>5.5100450978685586E-2</v>
      </c>
      <c r="P364" s="24">
        <f t="shared" si="161"/>
        <v>7520377</v>
      </c>
      <c r="Q364" s="24">
        <f t="shared" si="169"/>
        <v>1232160</v>
      </c>
      <c r="R364" s="22">
        <f t="shared" si="162"/>
        <v>0.16384284989967923</v>
      </c>
      <c r="S364" s="24">
        <f t="shared" si="183"/>
        <v>7521775</v>
      </c>
      <c r="T364" s="24">
        <f t="shared" si="184"/>
        <v>2105250</v>
      </c>
      <c r="U364" s="22">
        <f t="shared" si="185"/>
        <v>0.27988739360057963</v>
      </c>
      <c r="V364" s="101">
        <f t="shared" si="163"/>
        <v>7582126</v>
      </c>
      <c r="W364" s="101">
        <f t="shared" si="164"/>
        <v>2974519</v>
      </c>
      <c r="X364" s="22">
        <f t="shared" si="165"/>
        <v>0.39230672241532255</v>
      </c>
      <c r="Y364" s="76">
        <f t="shared" si="166"/>
        <v>7578843</v>
      </c>
      <c r="Z364" s="76">
        <f t="shared" si="167"/>
        <v>3918647</v>
      </c>
      <c r="AA364" s="22">
        <f t="shared" si="168"/>
        <v>0.51705082160957805</v>
      </c>
      <c r="AB364" s="22">
        <f t="shared" si="170"/>
        <v>0.28163764770076904</v>
      </c>
      <c r="AC364" s="32" t="s">
        <v>1477</v>
      </c>
    </row>
    <row r="365" spans="1:29" ht="12.75" customHeight="1" x14ac:dyDescent="0.25">
      <c r="A365" s="25" t="s">
        <v>812</v>
      </c>
      <c r="B365" s="25" t="s">
        <v>813</v>
      </c>
      <c r="C365" s="25" t="s">
        <v>38</v>
      </c>
      <c r="D365" s="31">
        <f t="shared" ref="D365:D428" si="192">VLOOKUP(A365, Master, 10, FALSE)</f>
        <v>9772616</v>
      </c>
      <c r="E365" s="31">
        <f t="shared" si="186"/>
        <v>1398630</v>
      </c>
      <c r="F365" s="39">
        <f t="shared" si="187"/>
        <v>0.14311725744672665</v>
      </c>
      <c r="G365" s="31">
        <f t="shared" ref="G365:G428" si="193">VLOOKUP(A365, Master, 13, FALSE)</f>
        <v>9603381</v>
      </c>
      <c r="H365" s="31">
        <f t="shared" si="188"/>
        <v>1366548</v>
      </c>
      <c r="I365" s="39">
        <f t="shared" si="189"/>
        <v>0.14229863419976777</v>
      </c>
      <c r="J365" s="24">
        <f t="shared" ref="J365:J428" si="194">VLOOKUP(A365, Master, 16, FALSE)</f>
        <v>10133997</v>
      </c>
      <c r="K365" s="24">
        <f t="shared" si="190"/>
        <v>1305395</v>
      </c>
      <c r="L365" s="22">
        <f t="shared" si="191"/>
        <v>0.12881343856723068</v>
      </c>
      <c r="M365" s="24">
        <f t="shared" si="180"/>
        <v>10293716</v>
      </c>
      <c r="N365" s="24">
        <f t="shared" si="181"/>
        <v>2343723</v>
      </c>
      <c r="O365" s="22">
        <f t="shared" si="182"/>
        <v>0.22768483218305227</v>
      </c>
      <c r="P365" s="24">
        <f t="shared" si="161"/>
        <v>10467698</v>
      </c>
      <c r="Q365" s="24">
        <f t="shared" si="169"/>
        <v>3195791</v>
      </c>
      <c r="R365" s="22">
        <f t="shared" si="162"/>
        <v>0.30530026754688566</v>
      </c>
      <c r="S365" s="24">
        <f t="shared" si="183"/>
        <v>10821821</v>
      </c>
      <c r="T365" s="24">
        <f t="shared" si="184"/>
        <v>3764406</v>
      </c>
      <c r="U365" s="22">
        <f t="shared" si="185"/>
        <v>0.34785328642933572</v>
      </c>
      <c r="V365" s="101">
        <f t="shared" si="163"/>
        <v>10789094</v>
      </c>
      <c r="W365" s="101">
        <f t="shared" si="164"/>
        <v>4523223</v>
      </c>
      <c r="X365" s="22">
        <f t="shared" si="165"/>
        <v>0.41924029950985692</v>
      </c>
      <c r="Y365" s="76">
        <f t="shared" si="166"/>
        <v>11061609</v>
      </c>
      <c r="Z365" s="76">
        <f t="shared" si="167"/>
        <v>5238340</v>
      </c>
      <c r="AA365" s="22">
        <f t="shared" si="168"/>
        <v>0.47356040156544998</v>
      </c>
      <c r="AB365" s="22">
        <f t="shared" si="170"/>
        <v>0.35472781744691612</v>
      </c>
      <c r="AC365" s="32" t="s">
        <v>1477</v>
      </c>
    </row>
    <row r="366" spans="1:29" ht="12.75" customHeight="1" x14ac:dyDescent="0.25">
      <c r="A366" s="25" t="s">
        <v>814</v>
      </c>
      <c r="B366" s="25" t="s">
        <v>815</v>
      </c>
      <c r="C366" s="25" t="s">
        <v>38</v>
      </c>
      <c r="D366" s="31">
        <f t="shared" si="192"/>
        <v>8256507</v>
      </c>
      <c r="E366" s="31">
        <f t="shared" si="186"/>
        <v>2129420</v>
      </c>
      <c r="F366" s="39">
        <f t="shared" si="187"/>
        <v>0.25790809600234094</v>
      </c>
      <c r="G366" s="31">
        <f t="shared" si="193"/>
        <v>8040371</v>
      </c>
      <c r="H366" s="31">
        <f t="shared" si="188"/>
        <v>2491762</v>
      </c>
      <c r="I366" s="39">
        <f t="shared" si="189"/>
        <v>0.30990634636138059</v>
      </c>
      <c r="J366" s="24">
        <f t="shared" si="194"/>
        <v>8595819</v>
      </c>
      <c r="K366" s="24">
        <f t="shared" si="190"/>
        <v>2472635</v>
      </c>
      <c r="L366" s="22">
        <f t="shared" si="191"/>
        <v>0.2876555450969826</v>
      </c>
      <c r="M366" s="24">
        <f t="shared" si="180"/>
        <v>8770995</v>
      </c>
      <c r="N366" s="24">
        <f t="shared" si="181"/>
        <v>3333614</v>
      </c>
      <c r="O366" s="22">
        <f t="shared" si="182"/>
        <v>0.38007250032635981</v>
      </c>
      <c r="P366" s="24">
        <f t="shared" si="161"/>
        <v>9702356</v>
      </c>
      <c r="Q366" s="24">
        <f t="shared" si="169"/>
        <v>3485088</v>
      </c>
      <c r="R366" s="22">
        <f t="shared" si="162"/>
        <v>0.35920017777125474</v>
      </c>
      <c r="S366" s="24">
        <f t="shared" si="183"/>
        <v>9644697</v>
      </c>
      <c r="T366" s="24">
        <f t="shared" si="184"/>
        <v>3891154</v>
      </c>
      <c r="U366" s="22">
        <f t="shared" si="185"/>
        <v>0.40345010320179059</v>
      </c>
      <c r="V366" s="101">
        <f t="shared" si="163"/>
        <v>9728147</v>
      </c>
      <c r="W366" s="101">
        <f t="shared" si="164"/>
        <v>4325651</v>
      </c>
      <c r="X366" s="22">
        <f t="shared" si="165"/>
        <v>0.4446531286996383</v>
      </c>
      <c r="Y366" s="76">
        <f t="shared" si="166"/>
        <v>9518438</v>
      </c>
      <c r="Z366" s="76">
        <f t="shared" si="167"/>
        <v>4873404</v>
      </c>
      <c r="AA366" s="22">
        <f t="shared" si="168"/>
        <v>0.51199619097167004</v>
      </c>
      <c r="AB366" s="22">
        <f t="shared" si="170"/>
        <v>0.41987442019414267</v>
      </c>
      <c r="AC366" s="32" t="s">
        <v>1477</v>
      </c>
    </row>
    <row r="367" spans="1:29" ht="12.75" customHeight="1" x14ac:dyDescent="0.25">
      <c r="A367" s="25" t="s">
        <v>816</v>
      </c>
      <c r="B367" s="25" t="s">
        <v>817</v>
      </c>
      <c r="C367" s="25" t="s">
        <v>38</v>
      </c>
      <c r="D367" s="31">
        <f t="shared" si="192"/>
        <v>11494598</v>
      </c>
      <c r="E367" s="31">
        <f t="shared" si="186"/>
        <v>1065033</v>
      </c>
      <c r="F367" s="39">
        <f t="shared" si="187"/>
        <v>9.2655088938299532E-2</v>
      </c>
      <c r="G367" s="31">
        <f t="shared" si="193"/>
        <v>11357143</v>
      </c>
      <c r="H367" s="31">
        <f t="shared" si="188"/>
        <v>1468603</v>
      </c>
      <c r="I367" s="39">
        <f t="shared" si="189"/>
        <v>0.12931095434828987</v>
      </c>
      <c r="J367" s="24">
        <f t="shared" si="194"/>
        <v>11788289</v>
      </c>
      <c r="K367" s="24">
        <f t="shared" si="190"/>
        <v>1287522</v>
      </c>
      <c r="L367" s="22">
        <f t="shared" si="191"/>
        <v>0.10922043054763927</v>
      </c>
      <c r="M367" s="24">
        <f t="shared" si="180"/>
        <v>12639843</v>
      </c>
      <c r="N367" s="24">
        <f t="shared" si="181"/>
        <v>1022841</v>
      </c>
      <c r="O367" s="22">
        <f t="shared" si="182"/>
        <v>8.0921970312447716E-2</v>
      </c>
      <c r="P367" s="24">
        <f t="shared" si="161"/>
        <v>13414929</v>
      </c>
      <c r="Q367" s="24">
        <f t="shared" si="169"/>
        <v>501940</v>
      </c>
      <c r="R367" s="22">
        <f t="shared" si="162"/>
        <v>3.741652303936905E-2</v>
      </c>
      <c r="S367" s="24">
        <f t="shared" si="183"/>
        <v>12934690</v>
      </c>
      <c r="T367" s="24">
        <f t="shared" si="184"/>
        <v>492952</v>
      </c>
      <c r="U367" s="22">
        <f t="shared" si="185"/>
        <v>3.8110847650774778E-2</v>
      </c>
      <c r="V367" s="101">
        <f t="shared" si="163"/>
        <v>12867426</v>
      </c>
      <c r="W367" s="101">
        <f t="shared" si="164"/>
        <v>875743</v>
      </c>
      <c r="X367" s="22">
        <f t="shared" si="165"/>
        <v>6.8058910927484645E-2</v>
      </c>
      <c r="Y367" s="76">
        <f t="shared" si="166"/>
        <v>12678510</v>
      </c>
      <c r="Z367" s="76">
        <f t="shared" si="167"/>
        <v>1673658</v>
      </c>
      <c r="AA367" s="22">
        <f t="shared" si="168"/>
        <v>0.13200746775449201</v>
      </c>
      <c r="AB367" s="22">
        <f t="shared" si="170"/>
        <v>7.1303143936913643E-2</v>
      </c>
      <c r="AC367" s="32" t="s">
        <v>1477</v>
      </c>
    </row>
    <row r="368" spans="1:29" ht="12.75" customHeight="1" x14ac:dyDescent="0.25">
      <c r="A368" s="25" t="s">
        <v>818</v>
      </c>
      <c r="B368" s="25" t="s">
        <v>819</v>
      </c>
      <c r="C368" s="25" t="s">
        <v>183</v>
      </c>
      <c r="D368" s="31">
        <f t="shared" si="192"/>
        <v>11052874</v>
      </c>
      <c r="E368" s="31">
        <f t="shared" si="186"/>
        <v>7462312</v>
      </c>
      <c r="F368" s="39">
        <f t="shared" si="187"/>
        <v>0.67514675368596444</v>
      </c>
      <c r="G368" s="31">
        <f t="shared" si="193"/>
        <v>11639556</v>
      </c>
      <c r="H368" s="31">
        <f t="shared" si="188"/>
        <v>7579553</v>
      </c>
      <c r="I368" s="39">
        <f t="shared" si="189"/>
        <v>0.65118918625418354</v>
      </c>
      <c r="J368" s="24">
        <f t="shared" si="194"/>
        <v>12076378</v>
      </c>
      <c r="K368" s="24">
        <f t="shared" si="190"/>
        <v>7816087</v>
      </c>
      <c r="L368" s="22">
        <f t="shared" si="191"/>
        <v>0.64722112871922355</v>
      </c>
      <c r="M368" s="24">
        <f t="shared" si="180"/>
        <v>13383078</v>
      </c>
      <c r="N368" s="24">
        <f t="shared" si="181"/>
        <v>7842870</v>
      </c>
      <c r="O368" s="22">
        <f t="shared" si="182"/>
        <v>0.58602886421195488</v>
      </c>
      <c r="P368" s="24">
        <f t="shared" si="161"/>
        <v>13739342</v>
      </c>
      <c r="Q368" s="24">
        <f t="shared" si="169"/>
        <v>8149764</v>
      </c>
      <c r="R368" s="22">
        <f t="shared" si="162"/>
        <v>0.59316989125097841</v>
      </c>
      <c r="S368" s="24">
        <f t="shared" si="183"/>
        <v>13829844</v>
      </c>
      <c r="T368" s="24">
        <f t="shared" si="184"/>
        <v>8682663</v>
      </c>
      <c r="U368" s="22">
        <f t="shared" si="185"/>
        <v>0.62782074765268503</v>
      </c>
      <c r="V368" s="101">
        <f t="shared" si="163"/>
        <v>14224127</v>
      </c>
      <c r="W368" s="101">
        <f t="shared" si="164"/>
        <v>9180780</v>
      </c>
      <c r="X368" s="22">
        <f t="shared" si="165"/>
        <v>0.64543715055412543</v>
      </c>
      <c r="Y368" s="76">
        <f t="shared" si="166"/>
        <v>14976432</v>
      </c>
      <c r="Z368" s="76">
        <f t="shared" si="167"/>
        <v>8939587</v>
      </c>
      <c r="AA368" s="22">
        <f t="shared" si="168"/>
        <v>0.59691033218058898</v>
      </c>
      <c r="AB368" s="22">
        <f t="shared" si="170"/>
        <v>0.60987339717006661</v>
      </c>
      <c r="AC368" s="32" t="s">
        <v>1484</v>
      </c>
    </row>
    <row r="369" spans="1:29" ht="12.75" customHeight="1" x14ac:dyDescent="0.25">
      <c r="A369" s="25" t="s">
        <v>820</v>
      </c>
      <c r="B369" s="25" t="s">
        <v>540</v>
      </c>
      <c r="C369" s="25" t="s">
        <v>337</v>
      </c>
      <c r="D369" s="31">
        <f t="shared" si="192"/>
        <v>20179769</v>
      </c>
      <c r="E369" s="31">
        <f t="shared" si="186"/>
        <v>1074952</v>
      </c>
      <c r="F369" s="39">
        <f t="shared" si="187"/>
        <v>5.3268796089786755E-2</v>
      </c>
      <c r="G369" s="31">
        <f t="shared" si="193"/>
        <v>20468798</v>
      </c>
      <c r="H369" s="31">
        <f t="shared" si="188"/>
        <v>1064451</v>
      </c>
      <c r="I369" s="39">
        <f t="shared" si="189"/>
        <v>5.2003591026693406E-2</v>
      </c>
      <c r="J369" s="24">
        <f t="shared" si="194"/>
        <v>20807877</v>
      </c>
      <c r="K369" s="24">
        <f t="shared" si="190"/>
        <v>1158107</v>
      </c>
      <c r="L369" s="22">
        <f t="shared" si="191"/>
        <v>5.5657143686499107E-2</v>
      </c>
      <c r="M369" s="24">
        <f t="shared" si="180"/>
        <v>21556887</v>
      </c>
      <c r="N369" s="24">
        <f t="shared" si="181"/>
        <v>634928</v>
      </c>
      <c r="O369" s="22">
        <f t="shared" si="182"/>
        <v>2.9453603389023655E-2</v>
      </c>
      <c r="P369" s="24">
        <f t="shared" si="161"/>
        <v>21910790</v>
      </c>
      <c r="Q369" s="24">
        <f t="shared" si="169"/>
        <v>569914</v>
      </c>
      <c r="R369" s="22">
        <f t="shared" si="162"/>
        <v>2.6010655024305378E-2</v>
      </c>
      <c r="S369" s="24">
        <f t="shared" si="183"/>
        <v>21293157</v>
      </c>
      <c r="T369" s="24">
        <f t="shared" si="184"/>
        <v>1419171</v>
      </c>
      <c r="U369" s="22">
        <f t="shared" si="185"/>
        <v>6.6649158694504523E-2</v>
      </c>
      <c r="V369" s="101">
        <f t="shared" si="163"/>
        <v>18753902</v>
      </c>
      <c r="W369" s="101">
        <f t="shared" si="164"/>
        <v>3278032</v>
      </c>
      <c r="X369" s="22">
        <f t="shared" si="165"/>
        <v>0.17479199795327927</v>
      </c>
      <c r="Y369" s="76">
        <f t="shared" si="166"/>
        <v>19200294</v>
      </c>
      <c r="Z369" s="76">
        <f t="shared" si="167"/>
        <v>4510371</v>
      </c>
      <c r="AA369" s="22">
        <f t="shared" si="168"/>
        <v>0.23491155916674999</v>
      </c>
      <c r="AB369" s="22">
        <f t="shared" si="170"/>
        <v>0.10636339484557256</v>
      </c>
      <c r="AC369" s="32" t="s">
        <v>1477</v>
      </c>
    </row>
    <row r="370" spans="1:29" ht="12.75" customHeight="1" x14ac:dyDescent="0.25">
      <c r="A370" s="25" t="s">
        <v>821</v>
      </c>
      <c r="B370" s="25" t="s">
        <v>822</v>
      </c>
      <c r="C370" s="25" t="s">
        <v>337</v>
      </c>
      <c r="D370" s="31">
        <f t="shared" si="192"/>
        <v>17267789</v>
      </c>
      <c r="E370" s="31">
        <f t="shared" si="186"/>
        <v>1511898</v>
      </c>
      <c r="F370" s="39">
        <f t="shared" si="187"/>
        <v>8.7555969093669139E-2</v>
      </c>
      <c r="G370" s="31">
        <f t="shared" si="193"/>
        <v>17493931</v>
      </c>
      <c r="H370" s="31">
        <f t="shared" si="188"/>
        <v>1986995</v>
      </c>
      <c r="I370" s="39">
        <f t="shared" si="189"/>
        <v>0.11358196165287264</v>
      </c>
      <c r="J370" s="24">
        <f t="shared" si="194"/>
        <v>17737340</v>
      </c>
      <c r="K370" s="24">
        <f t="shared" si="190"/>
        <v>3108773</v>
      </c>
      <c r="L370" s="22">
        <f t="shared" si="191"/>
        <v>0.17526714828717271</v>
      </c>
      <c r="M370" s="24">
        <f t="shared" si="180"/>
        <v>17922335</v>
      </c>
      <c r="N370" s="24">
        <f t="shared" si="181"/>
        <v>5195828</v>
      </c>
      <c r="O370" s="22">
        <f t="shared" si="182"/>
        <v>0.28990798353004782</v>
      </c>
      <c r="P370" s="24">
        <f t="shared" si="161"/>
        <v>19304499</v>
      </c>
      <c r="Q370" s="24">
        <f t="shared" si="169"/>
        <v>7598937</v>
      </c>
      <c r="R370" s="22">
        <f t="shared" si="162"/>
        <v>0.39363554578650295</v>
      </c>
      <c r="S370" s="24">
        <f t="shared" si="183"/>
        <v>22084362</v>
      </c>
      <c r="T370" s="24">
        <f t="shared" si="184"/>
        <v>8066360</v>
      </c>
      <c r="U370" s="22">
        <f t="shared" si="185"/>
        <v>0.36525211821831211</v>
      </c>
      <c r="V370" s="101">
        <f t="shared" si="163"/>
        <v>21472798</v>
      </c>
      <c r="W370" s="101">
        <f t="shared" si="164"/>
        <v>10843968</v>
      </c>
      <c r="X370" s="22">
        <f t="shared" si="165"/>
        <v>0.50500954742833237</v>
      </c>
      <c r="Y370" s="76">
        <f t="shared" si="166"/>
        <v>28395522</v>
      </c>
      <c r="Z370" s="76">
        <f t="shared" si="167"/>
        <v>5567912</v>
      </c>
      <c r="AA370" s="22">
        <f t="shared" si="168"/>
        <v>0.19608415721323899</v>
      </c>
      <c r="AB370" s="22">
        <f t="shared" si="170"/>
        <v>0.34997787043528689</v>
      </c>
      <c r="AC370" s="32" t="s">
        <v>1477</v>
      </c>
    </row>
    <row r="371" spans="1:29" ht="12.75" customHeight="1" x14ac:dyDescent="0.25">
      <c r="A371" s="25" t="s">
        <v>823</v>
      </c>
      <c r="B371" s="25" t="s">
        <v>824</v>
      </c>
      <c r="C371" s="25" t="s">
        <v>337</v>
      </c>
      <c r="D371" s="31">
        <f t="shared" si="192"/>
        <v>19178228</v>
      </c>
      <c r="E371" s="31">
        <f t="shared" si="186"/>
        <v>342588</v>
      </c>
      <c r="F371" s="39">
        <f t="shared" si="187"/>
        <v>1.78633813301208E-2</v>
      </c>
      <c r="G371" s="31">
        <f t="shared" si="193"/>
        <v>18642417</v>
      </c>
      <c r="H371" s="31">
        <f t="shared" si="188"/>
        <v>1148403</v>
      </c>
      <c r="I371" s="39">
        <f t="shared" si="189"/>
        <v>6.1601615284112572E-2</v>
      </c>
      <c r="J371" s="24">
        <f t="shared" si="194"/>
        <v>19705509</v>
      </c>
      <c r="K371" s="24">
        <f t="shared" si="190"/>
        <v>1217524</v>
      </c>
      <c r="L371" s="22">
        <f t="shared" si="191"/>
        <v>6.1785970613598459E-2</v>
      </c>
      <c r="M371" s="24">
        <f t="shared" si="180"/>
        <v>20035462</v>
      </c>
      <c r="N371" s="24">
        <f t="shared" si="181"/>
        <v>880963</v>
      </c>
      <c r="O371" s="22">
        <f t="shared" si="182"/>
        <v>4.3970186462383549E-2</v>
      </c>
      <c r="P371" s="24">
        <f t="shared" si="161"/>
        <v>19915840</v>
      </c>
      <c r="Q371" s="24">
        <f t="shared" si="169"/>
        <v>1338992</v>
      </c>
      <c r="R371" s="22">
        <f t="shared" si="162"/>
        <v>6.7232514420682232E-2</v>
      </c>
      <c r="S371" s="24">
        <f t="shared" si="183"/>
        <v>20718006</v>
      </c>
      <c r="T371" s="24">
        <f t="shared" si="184"/>
        <v>1430509</v>
      </c>
      <c r="U371" s="22">
        <f t="shared" si="185"/>
        <v>6.9046654393284765E-2</v>
      </c>
      <c r="V371" s="101">
        <f t="shared" si="163"/>
        <v>21573204</v>
      </c>
      <c r="W371" s="101">
        <f t="shared" si="164"/>
        <v>2519189</v>
      </c>
      <c r="X371" s="22">
        <f t="shared" si="165"/>
        <v>0.11677398498618935</v>
      </c>
      <c r="Y371" s="76">
        <f t="shared" si="166"/>
        <v>22228254</v>
      </c>
      <c r="Z371" s="76">
        <f t="shared" si="167"/>
        <v>2488100</v>
      </c>
      <c r="AA371" s="22">
        <f t="shared" si="168"/>
        <v>0.11193411772242701</v>
      </c>
      <c r="AB371" s="22">
        <f t="shared" si="170"/>
        <v>8.1791491596993379E-2</v>
      </c>
      <c r="AC371" s="32" t="s">
        <v>1480</v>
      </c>
    </row>
    <row r="372" spans="1:29" ht="12.75" customHeight="1" x14ac:dyDescent="0.25">
      <c r="A372" s="25" t="s">
        <v>825</v>
      </c>
      <c r="B372" s="25" t="s">
        <v>826</v>
      </c>
      <c r="C372" s="25" t="s">
        <v>246</v>
      </c>
      <c r="D372" s="31">
        <f t="shared" si="192"/>
        <v>9004506</v>
      </c>
      <c r="E372" s="31">
        <f t="shared" si="186"/>
        <v>3787956</v>
      </c>
      <c r="F372" s="39">
        <f t="shared" si="187"/>
        <v>0.42067338285964828</v>
      </c>
      <c r="G372" s="31">
        <f t="shared" si="193"/>
        <v>9524098</v>
      </c>
      <c r="H372" s="31">
        <f t="shared" si="188"/>
        <v>3846518</v>
      </c>
      <c r="I372" s="39">
        <f t="shared" si="189"/>
        <v>0.4038721567123732</v>
      </c>
      <c r="J372" s="24">
        <f t="shared" si="194"/>
        <v>9775971</v>
      </c>
      <c r="K372" s="24">
        <f t="shared" si="190"/>
        <v>3904978</v>
      </c>
      <c r="L372" s="22">
        <f t="shared" si="191"/>
        <v>0.39944656136970946</v>
      </c>
      <c r="M372" s="24">
        <f t="shared" si="180"/>
        <v>10089834</v>
      </c>
      <c r="N372" s="24">
        <f t="shared" si="181"/>
        <v>4290995</v>
      </c>
      <c r="O372" s="22">
        <f t="shared" si="182"/>
        <v>0.42527904819841439</v>
      </c>
      <c r="P372" s="24">
        <f t="shared" si="161"/>
        <v>10269331</v>
      </c>
      <c r="Q372" s="24">
        <f t="shared" si="169"/>
        <v>5123125</v>
      </c>
      <c r="R372" s="22">
        <f t="shared" si="162"/>
        <v>0.49887621696096857</v>
      </c>
      <c r="S372" s="24">
        <f t="shared" si="183"/>
        <v>10710372</v>
      </c>
      <c r="T372" s="24">
        <f t="shared" si="184"/>
        <v>5798438</v>
      </c>
      <c r="U372" s="22">
        <f t="shared" si="185"/>
        <v>0.54138530389047179</v>
      </c>
      <c r="V372" s="101">
        <f t="shared" si="163"/>
        <v>11450376</v>
      </c>
      <c r="W372" s="101">
        <f t="shared" si="164"/>
        <v>6030722</v>
      </c>
      <c r="X372" s="22">
        <f t="shared" si="165"/>
        <v>0.52668331590159134</v>
      </c>
      <c r="Y372" s="76">
        <f t="shared" si="166"/>
        <v>12452349</v>
      </c>
      <c r="Z372" s="76">
        <f t="shared" si="167"/>
        <v>5232110</v>
      </c>
      <c r="AA372" s="22">
        <f t="shared" si="168"/>
        <v>0.42017052364979501</v>
      </c>
      <c r="AB372" s="22">
        <f t="shared" si="170"/>
        <v>0.48247888172024816</v>
      </c>
      <c r="AC372" s="32" t="s">
        <v>1483</v>
      </c>
    </row>
    <row r="373" spans="1:29" ht="12.75" customHeight="1" x14ac:dyDescent="0.25">
      <c r="A373" s="25" t="s">
        <v>827</v>
      </c>
      <c r="B373" s="25" t="s">
        <v>828</v>
      </c>
      <c r="C373" s="25" t="s">
        <v>246</v>
      </c>
      <c r="D373" s="31">
        <f t="shared" si="192"/>
        <v>6248826</v>
      </c>
      <c r="E373" s="31">
        <f t="shared" si="186"/>
        <v>2752608</v>
      </c>
      <c r="F373" s="39">
        <f t="shared" si="187"/>
        <v>0.4405000235244188</v>
      </c>
      <c r="G373" s="31">
        <f t="shared" si="193"/>
        <v>5963037</v>
      </c>
      <c r="H373" s="31">
        <f t="shared" si="188"/>
        <v>3455862</v>
      </c>
      <c r="I373" s="39">
        <f t="shared" si="189"/>
        <v>0.57954730114872677</v>
      </c>
      <c r="J373" s="24">
        <f t="shared" si="194"/>
        <v>6356773</v>
      </c>
      <c r="K373" s="24">
        <f t="shared" si="190"/>
        <v>4239587</v>
      </c>
      <c r="L373" s="22">
        <f t="shared" si="191"/>
        <v>0.66694012826948512</v>
      </c>
      <c r="M373" s="24">
        <f t="shared" si="180"/>
        <v>6828001</v>
      </c>
      <c r="N373" s="24">
        <f t="shared" si="181"/>
        <v>5396397</v>
      </c>
      <c r="O373" s="22">
        <f t="shared" si="182"/>
        <v>0.79033336404022203</v>
      </c>
      <c r="P373" s="24">
        <f t="shared" si="161"/>
        <v>7096558</v>
      </c>
      <c r="Q373" s="24">
        <f t="shared" si="169"/>
        <v>6277672</v>
      </c>
      <c r="R373" s="22">
        <f t="shared" si="162"/>
        <v>0.88460800292197994</v>
      </c>
      <c r="S373" s="24">
        <f t="shared" si="183"/>
        <v>7042353</v>
      </c>
      <c r="T373" s="24">
        <f t="shared" si="184"/>
        <v>7003900</v>
      </c>
      <c r="U373" s="22">
        <f t="shared" si="185"/>
        <v>0.99453975113147552</v>
      </c>
      <c r="V373" s="101">
        <f t="shared" si="163"/>
        <v>7498384</v>
      </c>
      <c r="W373" s="101">
        <f t="shared" si="164"/>
        <v>7494228</v>
      </c>
      <c r="X373" s="22">
        <f t="shared" si="165"/>
        <v>0.99944574724367274</v>
      </c>
      <c r="Y373" s="76">
        <f t="shared" si="166"/>
        <v>8048177</v>
      </c>
      <c r="Z373" s="76">
        <f t="shared" si="167"/>
        <v>7446607</v>
      </c>
      <c r="AA373" s="22">
        <f t="shared" si="168"/>
        <v>0.92525388047504398</v>
      </c>
      <c r="AB373" s="22">
        <f t="shared" si="170"/>
        <v>0.9188361491624788</v>
      </c>
      <c r="AC373" s="32" t="s">
        <v>1484</v>
      </c>
    </row>
    <row r="374" spans="1:29" ht="12.75" customHeight="1" x14ac:dyDescent="0.25">
      <c r="A374" s="25" t="s">
        <v>829</v>
      </c>
      <c r="B374" s="25" t="s">
        <v>830</v>
      </c>
      <c r="C374" s="25" t="s">
        <v>246</v>
      </c>
      <c r="D374" s="31">
        <f t="shared" si="192"/>
        <v>10105914</v>
      </c>
      <c r="E374" s="31">
        <f t="shared" si="186"/>
        <v>678181</v>
      </c>
      <c r="F374" s="39">
        <f t="shared" si="187"/>
        <v>6.7107339326259854E-2</v>
      </c>
      <c r="G374" s="31">
        <f t="shared" si="193"/>
        <v>9657030</v>
      </c>
      <c r="H374" s="31">
        <f t="shared" si="188"/>
        <v>1160002</v>
      </c>
      <c r="I374" s="39">
        <f t="shared" si="189"/>
        <v>0.12011995406455193</v>
      </c>
      <c r="J374" s="24">
        <f t="shared" si="194"/>
        <v>9950509</v>
      </c>
      <c r="K374" s="24">
        <f t="shared" si="190"/>
        <v>1588679</v>
      </c>
      <c r="L374" s="22">
        <f t="shared" si="191"/>
        <v>0.15965806372317234</v>
      </c>
      <c r="M374" s="24">
        <f t="shared" si="180"/>
        <v>9633496</v>
      </c>
      <c r="N374" s="24">
        <f t="shared" si="181"/>
        <v>2459168</v>
      </c>
      <c r="O374" s="22">
        <f t="shared" si="182"/>
        <v>0.25527264453112347</v>
      </c>
      <c r="P374" s="24">
        <f t="shared" si="161"/>
        <v>10329059</v>
      </c>
      <c r="Q374" s="24">
        <f t="shared" si="169"/>
        <v>3264124</v>
      </c>
      <c r="R374" s="22">
        <f t="shared" si="162"/>
        <v>0.31601368527375051</v>
      </c>
      <c r="S374" s="24">
        <f t="shared" si="183"/>
        <v>10530800</v>
      </c>
      <c r="T374" s="24">
        <f t="shared" si="184"/>
        <v>5158427</v>
      </c>
      <c r="U374" s="22">
        <f t="shared" si="185"/>
        <v>0.48984189235385728</v>
      </c>
      <c r="V374" s="101">
        <f t="shared" si="163"/>
        <v>10985041</v>
      </c>
      <c r="W374" s="101">
        <f t="shared" si="164"/>
        <v>6466484</v>
      </c>
      <c r="X374" s="22">
        <f t="shared" si="165"/>
        <v>0.58866270958843026</v>
      </c>
      <c r="Y374" s="76">
        <f t="shared" si="166"/>
        <v>11338863</v>
      </c>
      <c r="Z374" s="76">
        <f t="shared" si="167"/>
        <v>7512468</v>
      </c>
      <c r="AA374" s="22">
        <f t="shared" si="168"/>
        <v>0.66254156170684797</v>
      </c>
      <c r="AB374" s="22">
        <f t="shared" si="170"/>
        <v>0.46246649869080192</v>
      </c>
      <c r="AC374" s="32" t="s">
        <v>1484</v>
      </c>
    </row>
    <row r="375" spans="1:29" ht="12.75" customHeight="1" x14ac:dyDescent="0.25">
      <c r="A375" s="25" t="s">
        <v>831</v>
      </c>
      <c r="B375" s="25" t="s">
        <v>832</v>
      </c>
      <c r="C375" s="25" t="s">
        <v>246</v>
      </c>
      <c r="D375" s="31">
        <f t="shared" si="192"/>
        <v>8569278</v>
      </c>
      <c r="E375" s="31">
        <f t="shared" si="186"/>
        <v>2624341</v>
      </c>
      <c r="F375" s="39">
        <f t="shared" si="187"/>
        <v>0.30624995478032108</v>
      </c>
      <c r="G375" s="31">
        <f t="shared" si="193"/>
        <v>8948287</v>
      </c>
      <c r="H375" s="31">
        <f t="shared" si="188"/>
        <v>3070199</v>
      </c>
      <c r="I375" s="39">
        <f t="shared" si="189"/>
        <v>0.34310466349592944</v>
      </c>
      <c r="J375" s="24">
        <f t="shared" si="194"/>
        <v>9493393</v>
      </c>
      <c r="K375" s="24">
        <f t="shared" si="190"/>
        <v>3698030</v>
      </c>
      <c r="L375" s="22">
        <f t="shared" si="191"/>
        <v>0.38953722868104163</v>
      </c>
      <c r="M375" s="24">
        <f t="shared" si="180"/>
        <v>9645072</v>
      </c>
      <c r="N375" s="24">
        <f t="shared" si="181"/>
        <v>4946505</v>
      </c>
      <c r="O375" s="22">
        <f t="shared" si="182"/>
        <v>0.51285309223197084</v>
      </c>
      <c r="P375" s="24">
        <f t="shared" si="161"/>
        <v>10427997</v>
      </c>
      <c r="Q375" s="24">
        <f t="shared" si="169"/>
        <v>6233316</v>
      </c>
      <c r="R375" s="22">
        <f t="shared" si="162"/>
        <v>0.5977481581553965</v>
      </c>
      <c r="S375" s="24">
        <f t="shared" si="183"/>
        <v>11244345</v>
      </c>
      <c r="T375" s="24">
        <f t="shared" si="184"/>
        <v>7264299</v>
      </c>
      <c r="U375" s="22">
        <f t="shared" si="185"/>
        <v>0.64604020954533148</v>
      </c>
      <c r="V375" s="101">
        <f t="shared" si="163"/>
        <v>11341259</v>
      </c>
      <c r="W375" s="101">
        <f t="shared" si="164"/>
        <v>8213379</v>
      </c>
      <c r="X375" s="22">
        <f t="shared" si="165"/>
        <v>0.72420345924557405</v>
      </c>
      <c r="Y375" s="76">
        <f t="shared" si="166"/>
        <v>12013385</v>
      </c>
      <c r="Z375" s="76">
        <f t="shared" si="167"/>
        <v>8305989</v>
      </c>
      <c r="AA375" s="22">
        <f t="shared" si="168"/>
        <v>0.69139455698789298</v>
      </c>
      <c r="AB375" s="22">
        <f t="shared" si="170"/>
        <v>0.63444789523323319</v>
      </c>
      <c r="AC375" s="32" t="s">
        <v>1477</v>
      </c>
    </row>
    <row r="376" spans="1:29" ht="12.75" customHeight="1" x14ac:dyDescent="0.25">
      <c r="A376" s="25" t="s">
        <v>833</v>
      </c>
      <c r="B376" s="25" t="s">
        <v>834</v>
      </c>
      <c r="C376" s="25" t="s">
        <v>291</v>
      </c>
      <c r="D376" s="31">
        <f t="shared" si="192"/>
        <v>13167179</v>
      </c>
      <c r="E376" s="31">
        <f t="shared" si="186"/>
        <v>5680800</v>
      </c>
      <c r="F376" s="39">
        <f t="shared" si="187"/>
        <v>0.43143637676680785</v>
      </c>
      <c r="G376" s="31">
        <f t="shared" si="193"/>
        <v>13656389</v>
      </c>
      <c r="H376" s="31">
        <f t="shared" si="188"/>
        <v>6386271</v>
      </c>
      <c r="I376" s="39">
        <f t="shared" si="189"/>
        <v>0.46763979848552939</v>
      </c>
      <c r="J376" s="24">
        <f t="shared" si="194"/>
        <v>14482009</v>
      </c>
      <c r="K376" s="24">
        <f t="shared" si="190"/>
        <v>6537095</v>
      </c>
      <c r="L376" s="22">
        <f t="shared" si="191"/>
        <v>0.45139420918741313</v>
      </c>
      <c r="M376" s="24">
        <f t="shared" si="180"/>
        <v>14422416</v>
      </c>
      <c r="N376" s="24">
        <f t="shared" si="181"/>
        <v>5191020</v>
      </c>
      <c r="O376" s="22">
        <f t="shared" si="182"/>
        <v>0.35992721330462246</v>
      </c>
      <c r="P376" s="24">
        <f t="shared" si="161"/>
        <v>14764651</v>
      </c>
      <c r="Q376" s="24">
        <f t="shared" si="169"/>
        <v>4664500</v>
      </c>
      <c r="R376" s="22">
        <f t="shared" si="162"/>
        <v>0.31592348508610191</v>
      </c>
      <c r="S376" s="24">
        <f t="shared" si="183"/>
        <v>14356989</v>
      </c>
      <c r="T376" s="24">
        <f t="shared" si="184"/>
        <v>5119661</v>
      </c>
      <c r="U376" s="22">
        <f t="shared" si="185"/>
        <v>0.35659712492640344</v>
      </c>
      <c r="V376" s="101">
        <f t="shared" si="163"/>
        <v>14176859</v>
      </c>
      <c r="W376" s="101">
        <f t="shared" si="164"/>
        <v>7417397</v>
      </c>
      <c r="X376" s="22">
        <f t="shared" si="165"/>
        <v>0.52320454058264954</v>
      </c>
      <c r="Y376" s="76">
        <f t="shared" si="166"/>
        <v>14107082</v>
      </c>
      <c r="Z376" s="76">
        <f t="shared" si="167"/>
        <v>8427376</v>
      </c>
      <c r="AA376" s="22">
        <f t="shared" si="168"/>
        <v>0.59738619226853595</v>
      </c>
      <c r="AB376" s="22">
        <f t="shared" si="170"/>
        <v>0.4306077112336627</v>
      </c>
      <c r="AC376" s="32" t="s">
        <v>1481</v>
      </c>
    </row>
    <row r="377" spans="1:29" ht="12.75" customHeight="1" x14ac:dyDescent="0.25">
      <c r="A377" s="25" t="s">
        <v>835</v>
      </c>
      <c r="B377" s="25" t="s">
        <v>582</v>
      </c>
      <c r="C377" s="25" t="s">
        <v>291</v>
      </c>
      <c r="D377" s="31">
        <f t="shared" si="192"/>
        <v>24283242</v>
      </c>
      <c r="E377" s="31">
        <f t="shared" si="186"/>
        <v>446325</v>
      </c>
      <c r="F377" s="39">
        <f t="shared" si="187"/>
        <v>1.8379959315152399E-2</v>
      </c>
      <c r="G377" s="31">
        <f t="shared" si="193"/>
        <v>24819709</v>
      </c>
      <c r="H377" s="31">
        <f t="shared" si="188"/>
        <v>881516</v>
      </c>
      <c r="I377" s="39">
        <f t="shared" si="189"/>
        <v>3.5516774189415352E-2</v>
      </c>
      <c r="J377" s="24">
        <f t="shared" si="194"/>
        <v>24792381</v>
      </c>
      <c r="K377" s="24">
        <f t="shared" si="190"/>
        <v>1869046</v>
      </c>
      <c r="L377" s="22">
        <f t="shared" si="191"/>
        <v>7.5387918570628612E-2</v>
      </c>
      <c r="M377" s="24">
        <f t="shared" si="180"/>
        <v>24507843</v>
      </c>
      <c r="N377" s="24">
        <f t="shared" si="181"/>
        <v>3169962</v>
      </c>
      <c r="O377" s="22">
        <f t="shared" si="182"/>
        <v>0.12934479790816353</v>
      </c>
      <c r="P377" s="24">
        <f t="shared" si="161"/>
        <v>26268483</v>
      </c>
      <c r="Q377" s="24">
        <f t="shared" si="169"/>
        <v>3735530</v>
      </c>
      <c r="R377" s="22">
        <f t="shared" si="162"/>
        <v>0.14220577564376291</v>
      </c>
      <c r="S377" s="24">
        <f t="shared" si="183"/>
        <v>27347299</v>
      </c>
      <c r="T377" s="24">
        <f t="shared" si="184"/>
        <v>3406661</v>
      </c>
      <c r="U377" s="22">
        <f t="shared" si="185"/>
        <v>0.12457029120133582</v>
      </c>
      <c r="V377" s="101">
        <f t="shared" si="163"/>
        <v>29192545</v>
      </c>
      <c r="W377" s="101">
        <f t="shared" si="164"/>
        <v>2229655</v>
      </c>
      <c r="X377" s="22">
        <f t="shared" si="165"/>
        <v>7.6377547760909506E-2</v>
      </c>
      <c r="Y377" s="76">
        <f t="shared" si="166"/>
        <v>27589955</v>
      </c>
      <c r="Z377" s="76">
        <f t="shared" si="167"/>
        <v>1910941</v>
      </c>
      <c r="AA377" s="22">
        <f t="shared" si="168"/>
        <v>6.9262200681371205E-2</v>
      </c>
      <c r="AB377" s="22">
        <f t="shared" si="170"/>
        <v>0.10835212263910861</v>
      </c>
      <c r="AC377" s="32" t="s">
        <v>1480</v>
      </c>
    </row>
    <row r="378" spans="1:29" ht="12.75" customHeight="1" x14ac:dyDescent="0.25">
      <c r="A378" s="25" t="s">
        <v>836</v>
      </c>
      <c r="B378" s="25" t="s">
        <v>837</v>
      </c>
      <c r="C378" s="25" t="s">
        <v>291</v>
      </c>
      <c r="D378" s="31">
        <f t="shared" si="192"/>
        <v>39195743</v>
      </c>
      <c r="E378" s="31">
        <f t="shared" si="186"/>
        <v>2861301</v>
      </c>
      <c r="F378" s="39">
        <f t="shared" si="187"/>
        <v>7.3000300058095588E-2</v>
      </c>
      <c r="G378" s="31">
        <f t="shared" si="193"/>
        <v>38359447</v>
      </c>
      <c r="H378" s="31">
        <f t="shared" si="188"/>
        <v>4416412</v>
      </c>
      <c r="I378" s="39">
        <f t="shared" si="189"/>
        <v>0.115132316688507</v>
      </c>
      <c r="J378" s="24">
        <f t="shared" si="194"/>
        <v>40250465</v>
      </c>
      <c r="K378" s="24">
        <f t="shared" si="190"/>
        <v>5819516</v>
      </c>
      <c r="L378" s="22">
        <f t="shared" si="191"/>
        <v>0.14458257811431496</v>
      </c>
      <c r="M378" s="24">
        <f t="shared" si="180"/>
        <v>41069457</v>
      </c>
      <c r="N378" s="24">
        <f t="shared" si="181"/>
        <v>6516309</v>
      </c>
      <c r="O378" s="22">
        <f t="shared" si="182"/>
        <v>0.15866557476033832</v>
      </c>
      <c r="P378" s="24">
        <f t="shared" si="161"/>
        <v>42483074</v>
      </c>
      <c r="Q378" s="24">
        <f t="shared" si="169"/>
        <v>5367589</v>
      </c>
      <c r="R378" s="22">
        <f t="shared" si="162"/>
        <v>0.12634653038525415</v>
      </c>
      <c r="S378" s="24">
        <f t="shared" si="183"/>
        <v>43315713</v>
      </c>
      <c r="T378" s="24">
        <f t="shared" si="184"/>
        <v>8904643</v>
      </c>
      <c r="U378" s="22">
        <f t="shared" si="185"/>
        <v>0.20557535322112785</v>
      </c>
      <c r="V378" s="101">
        <f t="shared" si="163"/>
        <v>44502225</v>
      </c>
      <c r="W378" s="101">
        <f t="shared" si="164"/>
        <v>12727666</v>
      </c>
      <c r="X378" s="22">
        <f t="shared" si="165"/>
        <v>0.28600066625882187</v>
      </c>
      <c r="Y378" s="76">
        <f t="shared" si="166"/>
        <v>45301319</v>
      </c>
      <c r="Z378" s="76">
        <f t="shared" si="167"/>
        <v>15704367</v>
      </c>
      <c r="AA378" s="22">
        <f t="shared" si="168"/>
        <v>0.34666467437736198</v>
      </c>
      <c r="AB378" s="22">
        <f t="shared" si="170"/>
        <v>0.22465055980058085</v>
      </c>
      <c r="AC378" s="32" t="s">
        <v>1481</v>
      </c>
    </row>
    <row r="379" spans="1:29" ht="12.75" customHeight="1" x14ac:dyDescent="0.25">
      <c r="A379" s="25" t="s">
        <v>838</v>
      </c>
      <c r="B379" s="25" t="s">
        <v>530</v>
      </c>
      <c r="C379" s="25" t="s">
        <v>291</v>
      </c>
      <c r="D379" s="31">
        <f t="shared" si="192"/>
        <v>23975992</v>
      </c>
      <c r="E379" s="31">
        <f t="shared" si="186"/>
        <v>20861280</v>
      </c>
      <c r="F379" s="39">
        <f t="shared" si="187"/>
        <v>0.87009038041053732</v>
      </c>
      <c r="G379" s="31">
        <f t="shared" si="193"/>
        <v>24624785</v>
      </c>
      <c r="H379" s="31">
        <f t="shared" si="188"/>
        <v>20077170</v>
      </c>
      <c r="I379" s="39">
        <f t="shared" si="189"/>
        <v>0.81532366678531409</v>
      </c>
      <c r="J379" s="24">
        <f t="shared" si="194"/>
        <v>24915118</v>
      </c>
      <c r="K379" s="24">
        <f t="shared" si="190"/>
        <v>19684824</v>
      </c>
      <c r="L379" s="22">
        <f t="shared" si="191"/>
        <v>0.79007548750120304</v>
      </c>
      <c r="M379" s="24">
        <f t="shared" si="180"/>
        <v>23944378</v>
      </c>
      <c r="N379" s="24">
        <f t="shared" si="181"/>
        <v>20601612</v>
      </c>
      <c r="O379" s="22">
        <f t="shared" si="182"/>
        <v>0.86039453603680993</v>
      </c>
      <c r="P379" s="24">
        <f t="shared" si="161"/>
        <v>24567725</v>
      </c>
      <c r="Q379" s="24">
        <f t="shared" si="169"/>
        <v>21247117</v>
      </c>
      <c r="R379" s="22">
        <f t="shared" si="162"/>
        <v>0.8648386043070736</v>
      </c>
      <c r="S379" s="24">
        <f t="shared" si="183"/>
        <v>23751084</v>
      </c>
      <c r="T379" s="24">
        <f t="shared" si="184"/>
        <v>22878259</v>
      </c>
      <c r="U379" s="22">
        <f t="shared" si="185"/>
        <v>0.96325115097904579</v>
      </c>
      <c r="V379" s="101">
        <f t="shared" si="163"/>
        <v>23281850</v>
      </c>
      <c r="W379" s="101">
        <f t="shared" si="164"/>
        <v>24527495</v>
      </c>
      <c r="X379" s="22">
        <f t="shared" si="165"/>
        <v>1.053502835900068</v>
      </c>
      <c r="Y379" s="76">
        <f t="shared" si="166"/>
        <v>23950026</v>
      </c>
      <c r="Z379" s="76">
        <f t="shared" si="167"/>
        <v>23706875</v>
      </c>
      <c r="AA379" s="22">
        <f t="shared" si="168"/>
        <v>0.98984756843270205</v>
      </c>
      <c r="AB379" s="22">
        <f t="shared" si="170"/>
        <v>0.94636693913113989</v>
      </c>
      <c r="AC379" s="32" t="s">
        <v>1481</v>
      </c>
    </row>
    <row r="380" spans="1:29" ht="12.75" customHeight="1" x14ac:dyDescent="0.25">
      <c r="A380" s="25" t="s">
        <v>839</v>
      </c>
      <c r="B380" s="25" t="s">
        <v>840</v>
      </c>
      <c r="C380" s="25" t="s">
        <v>180</v>
      </c>
      <c r="D380" s="31">
        <f t="shared" si="192"/>
        <v>11057781</v>
      </c>
      <c r="E380" s="31">
        <f t="shared" si="186"/>
        <v>4191020</v>
      </c>
      <c r="F380" s="39">
        <f t="shared" si="187"/>
        <v>0.3790109426113612</v>
      </c>
      <c r="G380" s="31">
        <f t="shared" si="193"/>
        <v>12074881</v>
      </c>
      <c r="H380" s="31">
        <f t="shared" si="188"/>
        <v>4276461</v>
      </c>
      <c r="I380" s="39">
        <f t="shared" si="189"/>
        <v>0.35416175115928678</v>
      </c>
      <c r="J380" s="24">
        <f t="shared" si="194"/>
        <v>12049077</v>
      </c>
      <c r="K380" s="24">
        <f t="shared" si="190"/>
        <v>4606990</v>
      </c>
      <c r="L380" s="22">
        <f t="shared" si="191"/>
        <v>0.38235210879638332</v>
      </c>
      <c r="M380" s="24">
        <f t="shared" si="180"/>
        <v>12874517</v>
      </c>
      <c r="N380" s="24">
        <f t="shared" si="181"/>
        <v>5531188</v>
      </c>
      <c r="O380" s="22">
        <f t="shared" si="182"/>
        <v>0.4296229520688038</v>
      </c>
      <c r="P380" s="24">
        <f t="shared" si="161"/>
        <v>13068368</v>
      </c>
      <c r="Q380" s="24">
        <f t="shared" si="169"/>
        <v>6767336</v>
      </c>
      <c r="R380" s="22">
        <f t="shared" si="162"/>
        <v>0.51784094234260925</v>
      </c>
      <c r="S380" s="24">
        <f t="shared" si="183"/>
        <v>14571130</v>
      </c>
      <c r="T380" s="24">
        <f t="shared" si="184"/>
        <v>6604750</v>
      </c>
      <c r="U380" s="22">
        <f t="shared" si="185"/>
        <v>0.45327644458597238</v>
      </c>
      <c r="V380" s="101">
        <f t="shared" si="163"/>
        <v>14713473</v>
      </c>
      <c r="W380" s="101">
        <f t="shared" si="164"/>
        <v>6617730</v>
      </c>
      <c r="X380" s="22">
        <f t="shared" si="165"/>
        <v>0.44977348311985893</v>
      </c>
      <c r="Y380" s="76">
        <f t="shared" si="166"/>
        <v>14024130</v>
      </c>
      <c r="Z380" s="76">
        <f t="shared" si="167"/>
        <v>7422796</v>
      </c>
      <c r="AA380" s="22">
        <f t="shared" si="168"/>
        <v>0.52928744956015095</v>
      </c>
      <c r="AB380" s="22">
        <f t="shared" si="170"/>
        <v>0.47596025433547917</v>
      </c>
      <c r="AC380" s="32" t="s">
        <v>1484</v>
      </c>
    </row>
    <row r="381" spans="1:29" ht="12.75" customHeight="1" x14ac:dyDescent="0.25">
      <c r="A381" s="25" t="s">
        <v>841</v>
      </c>
      <c r="B381" s="25" t="s">
        <v>842</v>
      </c>
      <c r="C381" s="25" t="s">
        <v>180</v>
      </c>
      <c r="D381" s="31">
        <f t="shared" si="192"/>
        <v>14114187</v>
      </c>
      <c r="E381" s="31">
        <f t="shared" si="186"/>
        <v>4179995</v>
      </c>
      <c r="F381" s="39">
        <f t="shared" si="187"/>
        <v>0.29615556319326081</v>
      </c>
      <c r="G381" s="31">
        <f t="shared" si="193"/>
        <v>14157210</v>
      </c>
      <c r="H381" s="31">
        <f t="shared" si="188"/>
        <v>3817879</v>
      </c>
      <c r="I381" s="39">
        <f t="shared" si="189"/>
        <v>0.26967735874512</v>
      </c>
      <c r="J381" s="24">
        <f t="shared" si="194"/>
        <v>14007020</v>
      </c>
      <c r="K381" s="24">
        <f t="shared" si="190"/>
        <v>3389259</v>
      </c>
      <c r="L381" s="22">
        <f t="shared" si="191"/>
        <v>0.24196859860270065</v>
      </c>
      <c r="M381" s="24">
        <f t="shared" si="180"/>
        <v>13726297</v>
      </c>
      <c r="N381" s="24">
        <f t="shared" si="181"/>
        <v>3254711</v>
      </c>
      <c r="O381" s="22">
        <f t="shared" si="182"/>
        <v>0.23711500632690666</v>
      </c>
      <c r="P381" s="24">
        <f t="shared" si="161"/>
        <v>14162102</v>
      </c>
      <c r="Q381" s="24">
        <f t="shared" si="169"/>
        <v>2858179</v>
      </c>
      <c r="R381" s="22">
        <f t="shared" si="162"/>
        <v>0.20181884016934773</v>
      </c>
      <c r="S381" s="24">
        <f t="shared" si="183"/>
        <v>14410453</v>
      </c>
      <c r="T381" s="24">
        <f t="shared" si="184"/>
        <v>2409641</v>
      </c>
      <c r="U381" s="22">
        <f t="shared" si="185"/>
        <v>0.1672147988685713</v>
      </c>
      <c r="V381" s="101">
        <f t="shared" si="163"/>
        <v>15121287</v>
      </c>
      <c r="W381" s="101">
        <f t="shared" si="164"/>
        <v>1922890</v>
      </c>
      <c r="X381" s="22">
        <f t="shared" si="165"/>
        <v>0.12716444043420377</v>
      </c>
      <c r="Y381" s="76">
        <f t="shared" si="166"/>
        <v>13786191</v>
      </c>
      <c r="Z381" s="76">
        <f t="shared" si="167"/>
        <v>1970503</v>
      </c>
      <c r="AA381" s="22">
        <f t="shared" si="168"/>
        <v>0.14293309877978599</v>
      </c>
      <c r="AB381" s="22">
        <f t="shared" si="170"/>
        <v>0.17524923691576311</v>
      </c>
      <c r="AC381" s="32" t="s">
        <v>1483</v>
      </c>
    </row>
    <row r="382" spans="1:29" ht="12.75" customHeight="1" x14ac:dyDescent="0.25">
      <c r="A382" s="25" t="s">
        <v>843</v>
      </c>
      <c r="B382" s="25" t="s">
        <v>844</v>
      </c>
      <c r="C382" s="25" t="s">
        <v>180</v>
      </c>
      <c r="D382" s="31">
        <f t="shared" si="192"/>
        <v>17184577</v>
      </c>
      <c r="E382" s="31">
        <f t="shared" si="186"/>
        <v>3610301</v>
      </c>
      <c r="F382" s="39">
        <f t="shared" si="187"/>
        <v>0.21008960534786511</v>
      </c>
      <c r="G382" s="31">
        <f t="shared" si="193"/>
        <v>17865354</v>
      </c>
      <c r="H382" s="31">
        <f t="shared" si="188"/>
        <v>4325055</v>
      </c>
      <c r="I382" s="39">
        <f t="shared" si="189"/>
        <v>0.24209176039836658</v>
      </c>
      <c r="J382" s="24">
        <f t="shared" si="194"/>
        <v>17716557</v>
      </c>
      <c r="K382" s="24">
        <f t="shared" si="190"/>
        <v>5254786</v>
      </c>
      <c r="L382" s="22">
        <f t="shared" si="191"/>
        <v>0.29660311537958534</v>
      </c>
      <c r="M382" s="24">
        <f t="shared" si="180"/>
        <v>18959164</v>
      </c>
      <c r="N382" s="24">
        <f t="shared" si="181"/>
        <v>6479380</v>
      </c>
      <c r="O382" s="22">
        <f t="shared" si="182"/>
        <v>0.34175452039973914</v>
      </c>
      <c r="P382" s="24">
        <f t="shared" si="161"/>
        <v>20352667</v>
      </c>
      <c r="Q382" s="24">
        <f t="shared" si="169"/>
        <v>8148522</v>
      </c>
      <c r="R382" s="22">
        <f t="shared" si="162"/>
        <v>0.4003663008882325</v>
      </c>
      <c r="S382" s="24">
        <f t="shared" si="183"/>
        <v>21032202</v>
      </c>
      <c r="T382" s="24">
        <f t="shared" si="184"/>
        <v>10423625</v>
      </c>
      <c r="U382" s="22">
        <f t="shared" si="185"/>
        <v>0.49560312324881628</v>
      </c>
      <c r="V382" s="101">
        <f t="shared" si="163"/>
        <v>21456513</v>
      </c>
      <c r="W382" s="101">
        <f t="shared" si="164"/>
        <v>15317373</v>
      </c>
      <c r="X382" s="22">
        <f t="shared" si="165"/>
        <v>0.71387988346475495</v>
      </c>
      <c r="Y382" s="76">
        <f t="shared" si="166"/>
        <v>21889669</v>
      </c>
      <c r="Z382" s="76">
        <f t="shared" si="167"/>
        <v>18667636</v>
      </c>
      <c r="AA382" s="22">
        <f t="shared" si="168"/>
        <v>0.85280576878526604</v>
      </c>
      <c r="AB382" s="22">
        <f t="shared" si="170"/>
        <v>0.56088191935736176</v>
      </c>
      <c r="AC382" s="32" t="s">
        <v>1484</v>
      </c>
    </row>
    <row r="383" spans="1:29" ht="12.75" customHeight="1" x14ac:dyDescent="0.25">
      <c r="A383" s="25" t="s">
        <v>845</v>
      </c>
      <c r="B383" s="25" t="s">
        <v>846</v>
      </c>
      <c r="C383" s="25" t="s">
        <v>180</v>
      </c>
      <c r="D383" s="31">
        <f t="shared" si="192"/>
        <v>15534812</v>
      </c>
      <c r="E383" s="31">
        <f t="shared" si="186"/>
        <v>7410127</v>
      </c>
      <c r="F383" s="39">
        <f t="shared" si="187"/>
        <v>0.4770013953178191</v>
      </c>
      <c r="G383" s="31">
        <f t="shared" si="193"/>
        <v>16745922</v>
      </c>
      <c r="H383" s="31">
        <f t="shared" si="188"/>
        <v>7023031</v>
      </c>
      <c r="I383" s="39">
        <f t="shared" si="189"/>
        <v>0.41938753805254797</v>
      </c>
      <c r="J383" s="24">
        <f t="shared" si="194"/>
        <v>16846478</v>
      </c>
      <c r="K383" s="24">
        <f t="shared" si="190"/>
        <v>6552995</v>
      </c>
      <c r="L383" s="22">
        <f t="shared" si="191"/>
        <v>0.38898308596016329</v>
      </c>
      <c r="M383" s="24">
        <f t="shared" si="180"/>
        <v>16771441</v>
      </c>
      <c r="N383" s="24">
        <f t="shared" si="181"/>
        <v>6922307</v>
      </c>
      <c r="O383" s="22">
        <f t="shared" si="182"/>
        <v>0.41274372309451524</v>
      </c>
      <c r="P383" s="24">
        <f t="shared" si="161"/>
        <v>16860697</v>
      </c>
      <c r="Q383" s="24">
        <f t="shared" si="169"/>
        <v>7586472</v>
      </c>
      <c r="R383" s="22">
        <f t="shared" si="162"/>
        <v>0.44995008213480142</v>
      </c>
      <c r="S383" s="24">
        <f t="shared" si="183"/>
        <v>18325324</v>
      </c>
      <c r="T383" s="24">
        <f t="shared" si="184"/>
        <v>7032099</v>
      </c>
      <c r="U383" s="22">
        <f t="shared" si="185"/>
        <v>0.38373668045378079</v>
      </c>
      <c r="V383" s="101">
        <f t="shared" si="163"/>
        <v>18761146</v>
      </c>
      <c r="W383" s="101">
        <f t="shared" si="164"/>
        <v>6238277</v>
      </c>
      <c r="X383" s="22">
        <f t="shared" si="165"/>
        <v>0.33251044472443209</v>
      </c>
      <c r="Y383" s="76">
        <f t="shared" si="166"/>
        <v>18983006</v>
      </c>
      <c r="Z383" s="76">
        <f t="shared" si="167"/>
        <v>4928041</v>
      </c>
      <c r="AA383" s="22">
        <f t="shared" si="168"/>
        <v>0.25960277313298002</v>
      </c>
      <c r="AB383" s="22">
        <f t="shared" si="170"/>
        <v>0.36770874070810189</v>
      </c>
      <c r="AC383" s="32" t="s">
        <v>1480</v>
      </c>
    </row>
    <row r="384" spans="1:29" ht="12.75" customHeight="1" x14ac:dyDescent="0.25">
      <c r="A384" s="25" t="s">
        <v>847</v>
      </c>
      <c r="B384" s="25" t="s">
        <v>848</v>
      </c>
      <c r="C384" s="25" t="s">
        <v>180</v>
      </c>
      <c r="D384" s="31">
        <f t="shared" si="192"/>
        <v>8009084</v>
      </c>
      <c r="E384" s="31">
        <f t="shared" si="186"/>
        <v>3187202</v>
      </c>
      <c r="F384" s="39">
        <f t="shared" si="187"/>
        <v>0.39794837961494722</v>
      </c>
      <c r="G384" s="31">
        <f t="shared" si="193"/>
        <v>8228205</v>
      </c>
      <c r="H384" s="31">
        <f t="shared" si="188"/>
        <v>3241951</v>
      </c>
      <c r="I384" s="39">
        <f t="shared" si="189"/>
        <v>0.39400464621384618</v>
      </c>
      <c r="J384" s="24">
        <f t="shared" si="194"/>
        <v>8981840</v>
      </c>
      <c r="K384" s="24">
        <f t="shared" si="190"/>
        <v>3190835</v>
      </c>
      <c r="L384" s="22">
        <f t="shared" si="191"/>
        <v>0.35525404594158883</v>
      </c>
      <c r="M384" s="24">
        <f t="shared" si="180"/>
        <v>8920561</v>
      </c>
      <c r="N384" s="24">
        <f t="shared" si="181"/>
        <v>1386975</v>
      </c>
      <c r="O384" s="22">
        <f t="shared" si="182"/>
        <v>0.15548069230175099</v>
      </c>
      <c r="P384" s="24">
        <f t="shared" si="161"/>
        <v>9643223</v>
      </c>
      <c r="Q384" s="24">
        <f t="shared" si="169"/>
        <v>1946659</v>
      </c>
      <c r="R384" s="22">
        <f t="shared" si="162"/>
        <v>0.20186808912331489</v>
      </c>
      <c r="S384" s="24">
        <f t="shared" si="183"/>
        <v>10155837</v>
      </c>
      <c r="T384" s="24">
        <f t="shared" si="184"/>
        <v>5692990</v>
      </c>
      <c r="U384" s="22">
        <f t="shared" si="185"/>
        <v>0.56056334893913717</v>
      </c>
      <c r="V384" s="101">
        <f t="shared" si="163"/>
        <v>10713834</v>
      </c>
      <c r="W384" s="101">
        <f t="shared" si="164"/>
        <v>5913527</v>
      </c>
      <c r="X384" s="22">
        <f t="shared" si="165"/>
        <v>0.55195245698225304</v>
      </c>
      <c r="Y384" s="76">
        <f t="shared" si="166"/>
        <v>10880256</v>
      </c>
      <c r="Z384" s="76">
        <f t="shared" si="167"/>
        <v>5762229</v>
      </c>
      <c r="AA384" s="22">
        <f t="shared" si="168"/>
        <v>0.529604174754712</v>
      </c>
      <c r="AB384" s="22">
        <f t="shared" si="170"/>
        <v>0.39989375242023362</v>
      </c>
      <c r="AC384" s="32" t="s">
        <v>1484</v>
      </c>
    </row>
    <row r="385" spans="1:29" ht="12.75" customHeight="1" x14ac:dyDescent="0.25">
      <c r="A385" s="25" t="s">
        <v>849</v>
      </c>
      <c r="B385" s="25" t="s">
        <v>850</v>
      </c>
      <c r="C385" s="25" t="s">
        <v>171</v>
      </c>
      <c r="D385" s="31">
        <f t="shared" si="192"/>
        <v>13141006</v>
      </c>
      <c r="E385" s="31">
        <f t="shared" si="186"/>
        <v>13265517</v>
      </c>
      <c r="F385" s="39">
        <f t="shared" si="187"/>
        <v>1.0094749975762891</v>
      </c>
      <c r="G385" s="31">
        <f t="shared" si="193"/>
        <v>13497233</v>
      </c>
      <c r="H385" s="31">
        <f t="shared" si="188"/>
        <v>15582031</v>
      </c>
      <c r="I385" s="39">
        <f t="shared" si="189"/>
        <v>1.1544611402944589</v>
      </c>
      <c r="J385" s="24">
        <f t="shared" si="194"/>
        <v>13986350</v>
      </c>
      <c r="K385" s="24">
        <f t="shared" si="190"/>
        <v>17974806</v>
      </c>
      <c r="L385" s="22">
        <f t="shared" si="191"/>
        <v>1.2851677528447378</v>
      </c>
      <c r="M385" s="24">
        <f t="shared" si="180"/>
        <v>18714014</v>
      </c>
      <c r="N385" s="24">
        <f t="shared" si="181"/>
        <v>16294448</v>
      </c>
      <c r="O385" s="22">
        <f t="shared" si="182"/>
        <v>0.87070833654393975</v>
      </c>
      <c r="P385" s="24">
        <f t="shared" ref="P385:P448" si="195">VLOOKUP(A385, Master, 22, FALSE)</f>
        <v>19392740</v>
      </c>
      <c r="Q385" s="24">
        <f t="shared" si="169"/>
        <v>14266302</v>
      </c>
      <c r="R385" s="22">
        <f t="shared" ref="R385:R448" si="196">VLOOKUP(A385, Master, 24, FALSE)</f>
        <v>0.7356516923343478</v>
      </c>
      <c r="S385" s="24">
        <f t="shared" si="183"/>
        <v>17866998</v>
      </c>
      <c r="T385" s="24">
        <f t="shared" si="184"/>
        <v>15590671</v>
      </c>
      <c r="U385" s="22">
        <f t="shared" si="185"/>
        <v>0.87259600073834453</v>
      </c>
      <c r="V385" s="101">
        <f t="shared" ref="V385:V448" si="197">VLOOKUP(A385, Master, 28, FALSE)</f>
        <v>20181700</v>
      </c>
      <c r="W385" s="101">
        <f t="shared" ref="W385:W448" si="198">VLOOKUP(A385, Master, 29, FALSE)</f>
        <v>15307791</v>
      </c>
      <c r="X385" s="22">
        <f t="shared" ref="X385:X448" si="199">VLOOKUP(A385, Master, 30, FALSE)</f>
        <v>0.75849859030706035</v>
      </c>
      <c r="Y385" s="76">
        <f t="shared" ref="Y385:Y448" si="200">VLOOKUP(A385, Master, 31, FALSE)</f>
        <v>17289391</v>
      </c>
      <c r="Z385" s="76">
        <f t="shared" ref="Z385:Z448" si="201">VLOOKUP(A385, Master, 32, FALSE)</f>
        <v>18328550</v>
      </c>
      <c r="AA385" s="22">
        <f t="shared" ref="AA385:AA448" si="202">VLOOKUP(A385, Master, 33, FALSE)</f>
        <v>1.0601038521252699</v>
      </c>
      <c r="AB385" s="22">
        <f t="shared" si="170"/>
        <v>0.85951169440979247</v>
      </c>
      <c r="AC385" s="32" t="s">
        <v>1483</v>
      </c>
    </row>
    <row r="386" spans="1:29" ht="12.75" customHeight="1" x14ac:dyDescent="0.25">
      <c r="A386" s="25" t="s">
        <v>851</v>
      </c>
      <c r="B386" s="25" t="s">
        <v>852</v>
      </c>
      <c r="C386" s="25" t="s">
        <v>171</v>
      </c>
      <c r="D386" s="31">
        <f t="shared" si="192"/>
        <v>19965184</v>
      </c>
      <c r="E386" s="31">
        <f t="shared" si="186"/>
        <v>8807660</v>
      </c>
      <c r="F386" s="39">
        <f t="shared" si="187"/>
        <v>0.44115095558347972</v>
      </c>
      <c r="G386" s="31">
        <f t="shared" si="193"/>
        <v>19624256</v>
      </c>
      <c r="H386" s="31">
        <f t="shared" si="188"/>
        <v>11869510</v>
      </c>
      <c r="I386" s="39">
        <f t="shared" si="189"/>
        <v>0.6048387261152729</v>
      </c>
      <c r="J386" s="24">
        <f t="shared" si="194"/>
        <v>20138706</v>
      </c>
      <c r="K386" s="24">
        <f t="shared" si="190"/>
        <v>15393497</v>
      </c>
      <c r="L386" s="22">
        <f t="shared" si="191"/>
        <v>0.76437368915361292</v>
      </c>
      <c r="M386" s="24">
        <f t="shared" si="180"/>
        <v>20879392</v>
      </c>
      <c r="N386" s="24">
        <f t="shared" si="181"/>
        <v>18145128</v>
      </c>
      <c r="O386" s="22">
        <f t="shared" si="182"/>
        <v>0.86904484575029772</v>
      </c>
      <c r="P386" s="24">
        <f t="shared" si="195"/>
        <v>22953826</v>
      </c>
      <c r="Q386" s="24">
        <f t="shared" ref="Q386:Q449" si="203">VLOOKUP(A386, Master, 23, FALSE)</f>
        <v>19013271</v>
      </c>
      <c r="R386" s="22">
        <f t="shared" si="196"/>
        <v>0.82832687674812899</v>
      </c>
      <c r="S386" s="24">
        <f t="shared" si="183"/>
        <v>25572372</v>
      </c>
      <c r="T386" s="24">
        <f t="shared" si="184"/>
        <v>17641704</v>
      </c>
      <c r="U386" s="22">
        <f t="shared" si="185"/>
        <v>0.68987358701023116</v>
      </c>
      <c r="V386" s="101">
        <f t="shared" si="197"/>
        <v>24994611</v>
      </c>
      <c r="W386" s="101">
        <f t="shared" si="198"/>
        <v>16463391</v>
      </c>
      <c r="X386" s="22">
        <f t="shared" si="199"/>
        <v>0.65867762454874768</v>
      </c>
      <c r="Y386" s="76">
        <f t="shared" si="200"/>
        <v>25332208</v>
      </c>
      <c r="Z386" s="76">
        <f t="shared" si="201"/>
        <v>14912948</v>
      </c>
      <c r="AA386" s="22">
        <f t="shared" si="202"/>
        <v>0.58869515045826204</v>
      </c>
      <c r="AB386" s="22">
        <f t="shared" ref="AB386:AB449" si="204">AVERAGE(O386,R386, U386, X386, AA386)</f>
        <v>0.72692361690313356</v>
      </c>
      <c r="AC386" s="32" t="s">
        <v>1480</v>
      </c>
    </row>
    <row r="387" spans="1:29" ht="12.75" customHeight="1" x14ac:dyDescent="0.25">
      <c r="A387" s="25" t="s">
        <v>853</v>
      </c>
      <c r="B387" s="25" t="s">
        <v>854</v>
      </c>
      <c r="C387" s="25" t="s">
        <v>171</v>
      </c>
      <c r="D387" s="31">
        <f t="shared" si="192"/>
        <v>28262552</v>
      </c>
      <c r="E387" s="31">
        <f t="shared" si="186"/>
        <v>4377184</v>
      </c>
      <c r="F387" s="39">
        <f t="shared" si="187"/>
        <v>0.15487575219675845</v>
      </c>
      <c r="G387" s="31">
        <f t="shared" si="193"/>
        <v>32885669</v>
      </c>
      <c r="H387" s="31">
        <f t="shared" si="188"/>
        <v>5195259</v>
      </c>
      <c r="I387" s="39">
        <f t="shared" si="189"/>
        <v>0.15797942258678088</v>
      </c>
      <c r="J387" s="24">
        <f t="shared" si="194"/>
        <v>35583479</v>
      </c>
      <c r="K387" s="24">
        <f t="shared" si="190"/>
        <v>5336021</v>
      </c>
      <c r="L387" s="22">
        <f t="shared" si="191"/>
        <v>0.14995782171833169</v>
      </c>
      <c r="M387" s="24">
        <f t="shared" si="180"/>
        <v>37048045</v>
      </c>
      <c r="N387" s="24">
        <f t="shared" si="181"/>
        <v>6145342</v>
      </c>
      <c r="O387" s="22">
        <f t="shared" si="182"/>
        <v>0.16587493348164525</v>
      </c>
      <c r="P387" s="24">
        <f t="shared" si="195"/>
        <v>39318758</v>
      </c>
      <c r="Q387" s="24">
        <f t="shared" si="203"/>
        <v>4675682</v>
      </c>
      <c r="R387" s="22">
        <f t="shared" si="196"/>
        <v>0.11891733711425981</v>
      </c>
      <c r="S387" s="24">
        <f t="shared" si="183"/>
        <v>38498309</v>
      </c>
      <c r="T387" s="24">
        <f t="shared" si="184"/>
        <v>8225515</v>
      </c>
      <c r="U387" s="22">
        <f t="shared" si="185"/>
        <v>0.21365912461246025</v>
      </c>
      <c r="V387" s="101">
        <f t="shared" si="197"/>
        <v>42007295</v>
      </c>
      <c r="W387" s="101">
        <f t="shared" si="198"/>
        <v>12218529</v>
      </c>
      <c r="X387" s="22">
        <f t="shared" si="199"/>
        <v>0.2908668363435446</v>
      </c>
      <c r="Y387" s="76">
        <f t="shared" si="200"/>
        <v>40716619</v>
      </c>
      <c r="Z387" s="76">
        <f t="shared" si="201"/>
        <v>22563640</v>
      </c>
      <c r="AA387" s="22">
        <f t="shared" si="202"/>
        <v>0.55416290827094505</v>
      </c>
      <c r="AB387" s="22">
        <f t="shared" si="204"/>
        <v>0.26869622796457099</v>
      </c>
      <c r="AC387" s="32" t="s">
        <v>1481</v>
      </c>
    </row>
    <row r="388" spans="1:29" ht="12.75" customHeight="1" x14ac:dyDescent="0.25">
      <c r="A388" s="25" t="s">
        <v>855</v>
      </c>
      <c r="B388" s="25" t="s">
        <v>856</v>
      </c>
      <c r="C388" s="25" t="s">
        <v>171</v>
      </c>
      <c r="D388" s="31">
        <f t="shared" si="192"/>
        <v>17966270</v>
      </c>
      <c r="E388" s="31">
        <f t="shared" si="186"/>
        <v>5807292</v>
      </c>
      <c r="F388" s="39">
        <f t="shared" si="187"/>
        <v>0.32323303612825588</v>
      </c>
      <c r="G388" s="31">
        <f t="shared" si="193"/>
        <v>17416311</v>
      </c>
      <c r="H388" s="31">
        <f t="shared" si="188"/>
        <v>6546334</v>
      </c>
      <c r="I388" s="39">
        <f t="shared" si="189"/>
        <v>0.3758737427231289</v>
      </c>
      <c r="J388" s="24">
        <f t="shared" si="194"/>
        <v>17786942</v>
      </c>
      <c r="K388" s="24">
        <f t="shared" si="190"/>
        <v>7294431</v>
      </c>
      <c r="L388" s="22">
        <f t="shared" si="191"/>
        <v>0.41010034214987601</v>
      </c>
      <c r="M388" s="24">
        <f t="shared" si="180"/>
        <v>18046154</v>
      </c>
      <c r="N388" s="24">
        <f t="shared" si="181"/>
        <v>8155968</v>
      </c>
      <c r="O388" s="22">
        <f t="shared" si="182"/>
        <v>0.45195048208055855</v>
      </c>
      <c r="P388" s="24">
        <f t="shared" si="195"/>
        <v>19191011</v>
      </c>
      <c r="Q388" s="24">
        <f t="shared" si="203"/>
        <v>8542381</v>
      </c>
      <c r="R388" s="22">
        <f t="shared" si="196"/>
        <v>0.44512407397400794</v>
      </c>
      <c r="S388" s="24">
        <f t="shared" si="183"/>
        <v>19545230</v>
      </c>
      <c r="T388" s="24">
        <f t="shared" si="184"/>
        <v>9427476</v>
      </c>
      <c r="U388" s="22">
        <f t="shared" si="185"/>
        <v>0.48234152271423769</v>
      </c>
      <c r="V388" s="101">
        <f t="shared" si="197"/>
        <v>20794889</v>
      </c>
      <c r="W388" s="101">
        <f t="shared" si="198"/>
        <v>9610204</v>
      </c>
      <c r="X388" s="22">
        <f t="shared" si="199"/>
        <v>0.46214259667363455</v>
      </c>
      <c r="Y388" s="76">
        <f t="shared" si="200"/>
        <v>20672217</v>
      </c>
      <c r="Z388" s="76">
        <f t="shared" si="201"/>
        <v>9741146</v>
      </c>
      <c r="AA388" s="22">
        <f t="shared" si="202"/>
        <v>0.47121922143135397</v>
      </c>
      <c r="AB388" s="22">
        <f t="shared" si="204"/>
        <v>0.46255557937475855</v>
      </c>
      <c r="AC388" s="32" t="s">
        <v>1483</v>
      </c>
    </row>
    <row r="389" spans="1:29" ht="12.75" customHeight="1" x14ac:dyDescent="0.25">
      <c r="A389" s="25" t="s">
        <v>857</v>
      </c>
      <c r="B389" s="25" t="s">
        <v>858</v>
      </c>
      <c r="C389" s="25" t="s">
        <v>171</v>
      </c>
      <c r="D389" s="31">
        <f t="shared" si="192"/>
        <v>15662469</v>
      </c>
      <c r="E389" s="31">
        <f t="shared" si="186"/>
        <v>1675413</v>
      </c>
      <c r="F389" s="39">
        <f t="shared" si="187"/>
        <v>0.10696991642888487</v>
      </c>
      <c r="G389" s="31">
        <f t="shared" si="193"/>
        <v>14855043</v>
      </c>
      <c r="H389" s="31">
        <f t="shared" si="188"/>
        <v>3271913</v>
      </c>
      <c r="I389" s="39">
        <f t="shared" si="189"/>
        <v>0.2202560436883286</v>
      </c>
      <c r="J389" s="24">
        <f t="shared" si="194"/>
        <v>15359362</v>
      </c>
      <c r="K389" s="24">
        <f t="shared" si="190"/>
        <v>4998258</v>
      </c>
      <c r="L389" s="22">
        <f t="shared" si="191"/>
        <v>0.32542093870826144</v>
      </c>
      <c r="M389" s="24">
        <f t="shared" si="180"/>
        <v>15917230</v>
      </c>
      <c r="N389" s="24">
        <f t="shared" si="181"/>
        <v>6199350</v>
      </c>
      <c r="O389" s="22">
        <f t="shared" si="182"/>
        <v>0.38947417358422287</v>
      </c>
      <c r="P389" s="24">
        <f t="shared" si="195"/>
        <v>16588106</v>
      </c>
      <c r="Q389" s="24">
        <f t="shared" si="203"/>
        <v>7034915</v>
      </c>
      <c r="R389" s="22">
        <f t="shared" si="196"/>
        <v>0.42409392609379276</v>
      </c>
      <c r="S389" s="24">
        <f t="shared" ref="S389:S420" si="205">VLOOKUP(A389, Master, 25, FALSE)</f>
        <v>17536262</v>
      </c>
      <c r="T389" s="24">
        <f t="shared" ref="T389:T420" si="206">VLOOKUP(A389, Master, 26, FALSE)</f>
        <v>7687725</v>
      </c>
      <c r="U389" s="22">
        <f t="shared" ref="U389:U420" si="207">VLOOKUP(A389, Master, 27, FALSE)</f>
        <v>0.43839017688034088</v>
      </c>
      <c r="V389" s="101">
        <f t="shared" si="197"/>
        <v>17976718</v>
      </c>
      <c r="W389" s="101">
        <f t="shared" si="198"/>
        <v>7717981</v>
      </c>
      <c r="X389" s="22">
        <f t="shared" si="199"/>
        <v>0.42933203936335879</v>
      </c>
      <c r="Y389" s="76">
        <f t="shared" si="200"/>
        <v>17728175</v>
      </c>
      <c r="Z389" s="76">
        <f t="shared" si="201"/>
        <v>7955171</v>
      </c>
      <c r="AA389" s="22">
        <f t="shared" si="202"/>
        <v>0.44873039667083597</v>
      </c>
      <c r="AB389" s="22">
        <f t="shared" si="204"/>
        <v>0.42600414251851026</v>
      </c>
      <c r="AC389" s="32" t="s">
        <v>1484</v>
      </c>
    </row>
    <row r="390" spans="1:29" ht="12.75" customHeight="1" x14ac:dyDescent="0.25">
      <c r="A390" s="25" t="s">
        <v>859</v>
      </c>
      <c r="B390" s="25" t="s">
        <v>860</v>
      </c>
      <c r="C390" s="25" t="s">
        <v>171</v>
      </c>
      <c r="D390" s="31">
        <f t="shared" si="192"/>
        <v>10605531</v>
      </c>
      <c r="E390" s="31">
        <f t="shared" si="186"/>
        <v>8315662</v>
      </c>
      <c r="F390" s="39">
        <f t="shared" si="187"/>
        <v>0.78408728426704899</v>
      </c>
      <c r="G390" s="31">
        <f t="shared" si="193"/>
        <v>12074498</v>
      </c>
      <c r="H390" s="31">
        <f t="shared" si="188"/>
        <v>8548794</v>
      </c>
      <c r="I390" s="39">
        <f t="shared" si="189"/>
        <v>0.70800409259250363</v>
      </c>
      <c r="J390" s="24">
        <f t="shared" si="194"/>
        <v>14417825</v>
      </c>
      <c r="K390" s="24">
        <f t="shared" si="190"/>
        <v>6969482</v>
      </c>
      <c r="L390" s="22">
        <f t="shared" si="191"/>
        <v>0.48339343833067749</v>
      </c>
      <c r="M390" s="24">
        <f t="shared" si="180"/>
        <v>13735867</v>
      </c>
      <c r="N390" s="24">
        <f t="shared" si="181"/>
        <v>6615102</v>
      </c>
      <c r="O390" s="22">
        <f t="shared" si="182"/>
        <v>0.48159333517134373</v>
      </c>
      <c r="P390" s="24">
        <f t="shared" si="195"/>
        <v>13648184</v>
      </c>
      <c r="Q390" s="24">
        <f t="shared" si="203"/>
        <v>6895724</v>
      </c>
      <c r="R390" s="22">
        <f t="shared" si="196"/>
        <v>0.50524846382493083</v>
      </c>
      <c r="S390" s="24">
        <f t="shared" si="205"/>
        <v>13675260</v>
      </c>
      <c r="T390" s="24">
        <f t="shared" si="206"/>
        <v>7324256</v>
      </c>
      <c r="U390" s="22">
        <f t="shared" si="207"/>
        <v>0.53558440570782562</v>
      </c>
      <c r="V390" s="101">
        <f t="shared" si="197"/>
        <v>13758913</v>
      </c>
      <c r="W390" s="101">
        <f t="shared" si="198"/>
        <v>8001695</v>
      </c>
      <c r="X390" s="22">
        <f t="shared" si="199"/>
        <v>0.58156447387958632</v>
      </c>
      <c r="Y390" s="76">
        <f t="shared" si="200"/>
        <v>14656823</v>
      </c>
      <c r="Z390" s="76">
        <f t="shared" si="201"/>
        <v>7873767</v>
      </c>
      <c r="AA390" s="22">
        <f t="shared" si="202"/>
        <v>0.537208302235757</v>
      </c>
      <c r="AB390" s="22">
        <f t="shared" si="204"/>
        <v>0.52823979616388872</v>
      </c>
      <c r="AC390" s="32" t="s">
        <v>1483</v>
      </c>
    </row>
    <row r="391" spans="1:29" ht="12.75" customHeight="1" x14ac:dyDescent="0.25">
      <c r="A391" s="25" t="s">
        <v>861</v>
      </c>
      <c r="B391" s="25" t="s">
        <v>862</v>
      </c>
      <c r="C391" s="25" t="s">
        <v>171</v>
      </c>
      <c r="D391" s="31">
        <f t="shared" si="192"/>
        <v>33427284</v>
      </c>
      <c r="E391" s="31">
        <f t="shared" si="186"/>
        <v>3434842</v>
      </c>
      <c r="F391" s="39">
        <f t="shared" si="187"/>
        <v>0.10275564117024882</v>
      </c>
      <c r="G391" s="31">
        <f t="shared" si="193"/>
        <v>33208822</v>
      </c>
      <c r="H391" s="31">
        <f t="shared" si="188"/>
        <v>6165578</v>
      </c>
      <c r="I391" s="39">
        <f t="shared" si="189"/>
        <v>0.18566084638593924</v>
      </c>
      <c r="J391" s="24">
        <f t="shared" si="194"/>
        <v>34017330</v>
      </c>
      <c r="K391" s="24">
        <f t="shared" si="190"/>
        <v>9486117</v>
      </c>
      <c r="L391" s="22">
        <f t="shared" si="191"/>
        <v>0.2788613039294971</v>
      </c>
      <c r="M391" s="24">
        <f t="shared" si="180"/>
        <v>35592751</v>
      </c>
      <c r="N391" s="24">
        <f t="shared" si="181"/>
        <v>12804160</v>
      </c>
      <c r="O391" s="22">
        <f t="shared" si="182"/>
        <v>0.35974066741848643</v>
      </c>
      <c r="P391" s="24">
        <f t="shared" si="195"/>
        <v>37748855</v>
      </c>
      <c r="Q391" s="24">
        <f t="shared" si="203"/>
        <v>15987868</v>
      </c>
      <c r="R391" s="22">
        <f t="shared" si="196"/>
        <v>0.42353252833761446</v>
      </c>
      <c r="S391" s="24">
        <f t="shared" si="205"/>
        <v>42791228</v>
      </c>
      <c r="T391" s="24">
        <f t="shared" si="206"/>
        <v>16311713</v>
      </c>
      <c r="U391" s="22">
        <f t="shared" si="207"/>
        <v>0.38119291645474629</v>
      </c>
      <c r="V391" s="101">
        <f t="shared" si="197"/>
        <v>40696111</v>
      </c>
      <c r="W391" s="101">
        <f t="shared" si="198"/>
        <v>20978416</v>
      </c>
      <c r="X391" s="22">
        <f t="shared" si="199"/>
        <v>0.51548945303397664</v>
      </c>
      <c r="Y391" s="76">
        <f t="shared" si="200"/>
        <v>42849027</v>
      </c>
      <c r="Z391" s="76">
        <f t="shared" si="201"/>
        <v>24064400</v>
      </c>
      <c r="AA391" s="22">
        <f t="shared" si="202"/>
        <v>0.56160901856651302</v>
      </c>
      <c r="AB391" s="22">
        <f t="shared" si="204"/>
        <v>0.44831291676226737</v>
      </c>
      <c r="AC391" s="32" t="s">
        <v>1481</v>
      </c>
    </row>
    <row r="392" spans="1:29" ht="12.75" customHeight="1" x14ac:dyDescent="0.25">
      <c r="A392" s="25" t="s">
        <v>863</v>
      </c>
      <c r="B392" s="25" t="s">
        <v>864</v>
      </c>
      <c r="C392" s="25" t="s">
        <v>35</v>
      </c>
      <c r="D392" s="31">
        <f t="shared" si="192"/>
        <v>16606217</v>
      </c>
      <c r="E392" s="31">
        <f t="shared" si="186"/>
        <v>4575932</v>
      </c>
      <c r="F392" s="39">
        <f t="shared" si="187"/>
        <v>0.27555535375696943</v>
      </c>
      <c r="G392" s="31">
        <f t="shared" si="193"/>
        <v>16820764</v>
      </c>
      <c r="H392" s="31">
        <f t="shared" si="188"/>
        <v>5189104</v>
      </c>
      <c r="I392" s="39">
        <f t="shared" si="189"/>
        <v>0.30849395425796355</v>
      </c>
      <c r="J392" s="24">
        <f t="shared" si="194"/>
        <v>17262643</v>
      </c>
      <c r="K392" s="24">
        <f t="shared" si="190"/>
        <v>5723458</v>
      </c>
      <c r="L392" s="22">
        <f t="shared" si="191"/>
        <v>0.33155166332293379</v>
      </c>
      <c r="M392" s="24">
        <f t="shared" si="180"/>
        <v>18348402</v>
      </c>
      <c r="N392" s="24">
        <f t="shared" si="181"/>
        <v>5615159</v>
      </c>
      <c r="O392" s="22">
        <f t="shared" si="182"/>
        <v>0.30602986570710627</v>
      </c>
      <c r="P392" s="24">
        <f t="shared" si="195"/>
        <v>19105016</v>
      </c>
      <c r="Q392" s="24">
        <f t="shared" si="203"/>
        <v>5857986</v>
      </c>
      <c r="R392" s="22">
        <f t="shared" si="196"/>
        <v>0.30662031374378329</v>
      </c>
      <c r="S392" s="24">
        <f t="shared" si="205"/>
        <v>19508619</v>
      </c>
      <c r="T392" s="24">
        <f t="shared" si="206"/>
        <v>5704253</v>
      </c>
      <c r="U392" s="22">
        <f t="shared" si="207"/>
        <v>0.29239655559422223</v>
      </c>
      <c r="V392" s="101">
        <f t="shared" si="197"/>
        <v>19395127</v>
      </c>
      <c r="W392" s="101">
        <f t="shared" si="198"/>
        <v>5658194</v>
      </c>
      <c r="X392" s="22">
        <f t="shared" si="199"/>
        <v>0.29173276359572176</v>
      </c>
      <c r="Y392" s="76">
        <f t="shared" si="200"/>
        <v>19213516</v>
      </c>
      <c r="Z392" s="76">
        <f t="shared" si="201"/>
        <v>5461487</v>
      </c>
      <c r="AA392" s="22">
        <f t="shared" si="202"/>
        <v>0.28425234610885403</v>
      </c>
      <c r="AB392" s="22">
        <f t="shared" si="204"/>
        <v>0.29620636894993757</v>
      </c>
      <c r="AC392" s="32" t="s">
        <v>1483</v>
      </c>
    </row>
    <row r="393" spans="1:29" ht="12.75" customHeight="1" x14ac:dyDescent="0.25">
      <c r="A393" s="25" t="s">
        <v>865</v>
      </c>
      <c r="B393" s="25" t="s">
        <v>866</v>
      </c>
      <c r="C393" s="25" t="s">
        <v>35</v>
      </c>
      <c r="D393" s="31">
        <f t="shared" si="192"/>
        <v>15921490</v>
      </c>
      <c r="E393" s="82"/>
      <c r="F393" s="83"/>
      <c r="G393" s="31">
        <f t="shared" si="193"/>
        <v>15506490</v>
      </c>
      <c r="H393" s="82"/>
      <c r="I393" s="83"/>
      <c r="J393" s="24">
        <f t="shared" si="194"/>
        <v>16244724</v>
      </c>
      <c r="K393" s="84"/>
      <c r="L393" s="85"/>
      <c r="M393" s="24">
        <f t="shared" si="180"/>
        <v>16581553</v>
      </c>
      <c r="N393" s="24">
        <f t="shared" si="181"/>
        <v>7902609</v>
      </c>
      <c r="O393" s="22">
        <f t="shared" si="182"/>
        <v>0.47659040139364511</v>
      </c>
      <c r="P393" s="24">
        <f t="shared" si="195"/>
        <v>18197142</v>
      </c>
      <c r="Q393" s="24">
        <f t="shared" si="203"/>
        <v>8920483</v>
      </c>
      <c r="R393" s="22">
        <f t="shared" si="196"/>
        <v>0.49021340823740345</v>
      </c>
      <c r="S393" s="24">
        <f t="shared" si="205"/>
        <v>17939552</v>
      </c>
      <c r="T393" s="24">
        <f t="shared" si="206"/>
        <v>9534751</v>
      </c>
      <c r="U393" s="22">
        <f t="shared" si="207"/>
        <v>0.5314932613701836</v>
      </c>
      <c r="V393" s="101">
        <f t="shared" si="197"/>
        <v>18264454</v>
      </c>
      <c r="W393" s="101">
        <f t="shared" si="198"/>
        <v>9781934</v>
      </c>
      <c r="X393" s="22">
        <f t="shared" si="199"/>
        <v>0.53557221037102998</v>
      </c>
      <c r="Y393" s="76">
        <f t="shared" si="200"/>
        <v>18372575</v>
      </c>
      <c r="Z393" s="76">
        <f t="shared" si="201"/>
        <v>10282698</v>
      </c>
      <c r="AA393" s="22">
        <f t="shared" si="202"/>
        <v>0.55967647431021506</v>
      </c>
      <c r="AB393" s="22">
        <f t="shared" si="204"/>
        <v>0.51870915113649541</v>
      </c>
      <c r="AC393" s="32" t="s">
        <v>1480</v>
      </c>
    </row>
    <row r="394" spans="1:29" ht="12.75" customHeight="1" x14ac:dyDescent="0.25">
      <c r="A394" s="25" t="s">
        <v>867</v>
      </c>
      <c r="B394" s="25" t="s">
        <v>837</v>
      </c>
      <c r="C394" s="25" t="s">
        <v>35</v>
      </c>
      <c r="D394" s="31">
        <f t="shared" si="192"/>
        <v>6725593</v>
      </c>
      <c r="E394" s="31">
        <f t="shared" ref="E394:E425" si="208">VLOOKUP(A394, Master, 11, FALSE)</f>
        <v>938702</v>
      </c>
      <c r="F394" s="39">
        <f t="shared" ref="F394:F425" si="209">VLOOKUP(A394, Master, 12, FALSE)</f>
        <v>0.13957163331173919</v>
      </c>
      <c r="G394" s="31">
        <f t="shared" si="193"/>
        <v>6534897</v>
      </c>
      <c r="H394" s="31">
        <f t="shared" ref="H394:H425" si="210">VLOOKUP(A394, Master, 14, FALSE)</f>
        <v>1980270</v>
      </c>
      <c r="I394" s="39">
        <f t="shared" ref="I394:I425" si="211">VLOOKUP(A394, Master, 15, FALSE)</f>
        <v>0.3030300248037574</v>
      </c>
      <c r="J394" s="24">
        <f t="shared" si="194"/>
        <v>7010100</v>
      </c>
      <c r="K394" s="24">
        <f t="shared" ref="K394:K425" si="212">VLOOKUP(A394, Master, 17, FALSE)</f>
        <v>3296697</v>
      </c>
      <c r="L394" s="22">
        <f t="shared" ref="L394:L425" si="213">VLOOKUP(A394, Master, 18, FALSE)</f>
        <v>0.4702781700689006</v>
      </c>
      <c r="M394" s="24">
        <f t="shared" si="180"/>
        <v>6958834</v>
      </c>
      <c r="N394" s="24">
        <f t="shared" si="181"/>
        <v>5003722</v>
      </c>
      <c r="O394" s="22">
        <f t="shared" si="182"/>
        <v>0.71904603558584668</v>
      </c>
      <c r="P394" s="24">
        <f t="shared" si="195"/>
        <v>7046994</v>
      </c>
      <c r="Q394" s="24">
        <f t="shared" si="203"/>
        <v>6784922</v>
      </c>
      <c r="R394" s="22">
        <f t="shared" si="196"/>
        <v>0.96281080982898526</v>
      </c>
      <c r="S394" s="24">
        <f t="shared" si="205"/>
        <v>8084292</v>
      </c>
      <c r="T394" s="24">
        <f t="shared" si="206"/>
        <v>7997111</v>
      </c>
      <c r="U394" s="22">
        <f t="shared" si="207"/>
        <v>0.98921600060957715</v>
      </c>
      <c r="V394" s="101">
        <f t="shared" si="197"/>
        <v>7819754</v>
      </c>
      <c r="W394" s="101">
        <f t="shared" si="198"/>
        <v>9639875</v>
      </c>
      <c r="X394" s="22">
        <f t="shared" si="199"/>
        <v>1.2327593681335756</v>
      </c>
      <c r="Y394" s="76">
        <f t="shared" si="200"/>
        <v>8577818</v>
      </c>
      <c r="Z394" s="76">
        <f t="shared" si="201"/>
        <v>10471133</v>
      </c>
      <c r="AA394" s="22">
        <f t="shared" si="202"/>
        <v>1.2207222163025599</v>
      </c>
      <c r="AB394" s="22">
        <f t="shared" si="204"/>
        <v>1.024910886092109</v>
      </c>
      <c r="AC394" s="32" t="s">
        <v>1484</v>
      </c>
    </row>
    <row r="395" spans="1:29" ht="12.75" customHeight="1" x14ac:dyDescent="0.25">
      <c r="A395" s="25" t="s">
        <v>868</v>
      </c>
      <c r="B395" s="25" t="s">
        <v>869</v>
      </c>
      <c r="C395" s="25" t="s">
        <v>127</v>
      </c>
      <c r="D395" s="31">
        <f t="shared" si="192"/>
        <v>30887309</v>
      </c>
      <c r="E395" s="31">
        <f t="shared" si="208"/>
        <v>12808038</v>
      </c>
      <c r="F395" s="39">
        <f t="shared" si="209"/>
        <v>0.41466992155257032</v>
      </c>
      <c r="G395" s="31">
        <f t="shared" si="193"/>
        <v>33736846</v>
      </c>
      <c r="H395" s="31">
        <f t="shared" si="210"/>
        <v>12100612</v>
      </c>
      <c r="I395" s="39">
        <f t="shared" si="211"/>
        <v>0.35867644533220444</v>
      </c>
      <c r="J395" s="24">
        <f t="shared" si="194"/>
        <v>34452425</v>
      </c>
      <c r="K395" s="24">
        <f t="shared" si="212"/>
        <v>11840962</v>
      </c>
      <c r="L395" s="22">
        <f t="shared" si="213"/>
        <v>0.34369023370633561</v>
      </c>
      <c r="M395" s="24">
        <f t="shared" si="180"/>
        <v>37606595</v>
      </c>
      <c r="N395" s="24">
        <f t="shared" si="181"/>
        <v>9899616</v>
      </c>
      <c r="O395" s="22">
        <f t="shared" si="182"/>
        <v>0.26324148729764024</v>
      </c>
      <c r="P395" s="24">
        <f t="shared" si="195"/>
        <v>38703787</v>
      </c>
      <c r="Q395" s="24">
        <f t="shared" si="203"/>
        <v>9738203</v>
      </c>
      <c r="R395" s="22">
        <f t="shared" si="196"/>
        <v>0.25160853122718974</v>
      </c>
      <c r="S395" s="24">
        <f t="shared" si="205"/>
        <v>40582646</v>
      </c>
      <c r="T395" s="24">
        <f t="shared" si="206"/>
        <v>9507938</v>
      </c>
      <c r="U395" s="22">
        <f t="shared" si="207"/>
        <v>0.23428580778099092</v>
      </c>
      <c r="V395" s="101">
        <f t="shared" si="197"/>
        <v>42981953</v>
      </c>
      <c r="W395" s="101">
        <f t="shared" si="198"/>
        <v>8778328</v>
      </c>
      <c r="X395" s="22">
        <f t="shared" si="199"/>
        <v>0.20423287885499294</v>
      </c>
      <c r="Y395" s="76">
        <f t="shared" si="200"/>
        <v>44641188</v>
      </c>
      <c r="Z395" s="76">
        <f t="shared" si="201"/>
        <v>9657270</v>
      </c>
      <c r="AA395" s="22">
        <f t="shared" si="202"/>
        <v>0.21633093635411299</v>
      </c>
      <c r="AB395" s="22">
        <f t="shared" si="204"/>
        <v>0.23393992830298535</v>
      </c>
      <c r="AC395" s="32" t="s">
        <v>1482</v>
      </c>
    </row>
    <row r="396" spans="1:29" ht="12.75" customHeight="1" x14ac:dyDescent="0.25">
      <c r="A396" s="25" t="s">
        <v>870</v>
      </c>
      <c r="B396" s="25" t="s">
        <v>871</v>
      </c>
      <c r="C396" s="25" t="s">
        <v>127</v>
      </c>
      <c r="D396" s="31">
        <f t="shared" si="192"/>
        <v>39351605</v>
      </c>
      <c r="E396" s="31">
        <f t="shared" si="208"/>
        <v>5343035</v>
      </c>
      <c r="F396" s="39">
        <f t="shared" si="209"/>
        <v>0.13577679995517336</v>
      </c>
      <c r="G396" s="31">
        <f t="shared" si="193"/>
        <v>36682883</v>
      </c>
      <c r="H396" s="31">
        <f t="shared" si="210"/>
        <v>6478668</v>
      </c>
      <c r="I396" s="39">
        <f t="shared" si="211"/>
        <v>0.17661283601945899</v>
      </c>
      <c r="J396" s="24">
        <f t="shared" si="194"/>
        <v>36952146</v>
      </c>
      <c r="K396" s="24">
        <f t="shared" si="212"/>
        <v>10638042</v>
      </c>
      <c r="L396" s="22">
        <f t="shared" si="213"/>
        <v>0.28788698767319226</v>
      </c>
      <c r="M396" s="24">
        <f t="shared" si="180"/>
        <v>37465384</v>
      </c>
      <c r="N396" s="24">
        <f t="shared" si="181"/>
        <v>14471418</v>
      </c>
      <c r="O396" s="22">
        <f t="shared" si="182"/>
        <v>0.3862610349863223</v>
      </c>
      <c r="P396" s="24">
        <f t="shared" si="195"/>
        <v>39732627</v>
      </c>
      <c r="Q396" s="24">
        <f t="shared" si="203"/>
        <v>16352446</v>
      </c>
      <c r="R396" s="22">
        <f t="shared" si="196"/>
        <v>0.41156216527037087</v>
      </c>
      <c r="S396" s="24">
        <f t="shared" si="205"/>
        <v>40698863</v>
      </c>
      <c r="T396" s="24">
        <f t="shared" si="206"/>
        <v>17870872</v>
      </c>
      <c r="U396" s="22">
        <f t="shared" si="207"/>
        <v>0.43910003087801247</v>
      </c>
      <c r="V396" s="101">
        <f t="shared" si="197"/>
        <v>42525207</v>
      </c>
      <c r="W396" s="101">
        <f t="shared" si="198"/>
        <v>17005328</v>
      </c>
      <c r="X396" s="22">
        <f t="shared" si="199"/>
        <v>0.39988818866889936</v>
      </c>
      <c r="Y396" s="76">
        <f t="shared" si="200"/>
        <v>43644318</v>
      </c>
      <c r="Z396" s="76">
        <f t="shared" si="201"/>
        <v>16094101</v>
      </c>
      <c r="AA396" s="22">
        <f t="shared" si="202"/>
        <v>0.36875592832038301</v>
      </c>
      <c r="AB396" s="22">
        <f t="shared" si="204"/>
        <v>0.4011134696247976</v>
      </c>
      <c r="AC396" s="32" t="s">
        <v>1482</v>
      </c>
    </row>
    <row r="397" spans="1:29" ht="12.75" customHeight="1" x14ac:dyDescent="0.25">
      <c r="A397" s="25" t="s">
        <v>872</v>
      </c>
      <c r="B397" s="25" t="s">
        <v>873</v>
      </c>
      <c r="C397" s="25" t="s">
        <v>127</v>
      </c>
      <c r="D397" s="31">
        <f t="shared" si="192"/>
        <v>16860593</v>
      </c>
      <c r="E397" s="31">
        <f t="shared" si="208"/>
        <v>3066784</v>
      </c>
      <c r="F397" s="39">
        <f t="shared" si="209"/>
        <v>0.18189063694260338</v>
      </c>
      <c r="G397" s="31">
        <f t="shared" si="193"/>
        <v>16951029</v>
      </c>
      <c r="H397" s="31">
        <f t="shared" si="210"/>
        <v>4224673</v>
      </c>
      <c r="I397" s="39">
        <f t="shared" si="211"/>
        <v>0.24922811470619277</v>
      </c>
      <c r="J397" s="24">
        <f t="shared" si="194"/>
        <v>17023177</v>
      </c>
      <c r="K397" s="24">
        <f t="shared" si="212"/>
        <v>5842432</v>
      </c>
      <c r="L397" s="22">
        <f t="shared" si="213"/>
        <v>0.34320456163969865</v>
      </c>
      <c r="M397" s="24">
        <f t="shared" si="180"/>
        <v>14351987</v>
      </c>
      <c r="N397" s="24">
        <f t="shared" si="181"/>
        <v>3727332</v>
      </c>
      <c r="O397" s="22">
        <f t="shared" si="182"/>
        <v>0.25970842922307552</v>
      </c>
      <c r="P397" s="24">
        <f t="shared" si="195"/>
        <v>14731721</v>
      </c>
      <c r="Q397" s="24">
        <f t="shared" si="203"/>
        <v>7253170</v>
      </c>
      <c r="R397" s="22">
        <f t="shared" si="196"/>
        <v>0.4923504864095648</v>
      </c>
      <c r="S397" s="24">
        <f t="shared" si="205"/>
        <v>15126514</v>
      </c>
      <c r="T397" s="24">
        <f t="shared" si="206"/>
        <v>10648727</v>
      </c>
      <c r="U397" s="22">
        <f t="shared" si="207"/>
        <v>0.70397759853988828</v>
      </c>
      <c r="V397" s="101">
        <f t="shared" si="197"/>
        <v>15696347</v>
      </c>
      <c r="W397" s="101">
        <f t="shared" si="198"/>
        <v>14193228</v>
      </c>
      <c r="X397" s="22">
        <f t="shared" si="199"/>
        <v>0.90423765478681117</v>
      </c>
      <c r="Y397" s="76">
        <f t="shared" si="200"/>
        <v>18882545</v>
      </c>
      <c r="Z397" s="76">
        <f t="shared" si="201"/>
        <v>14465643</v>
      </c>
      <c r="AA397" s="22">
        <f t="shared" si="202"/>
        <v>0.76608545087539803</v>
      </c>
      <c r="AB397" s="22">
        <f t="shared" si="204"/>
        <v>0.62527192396694764</v>
      </c>
      <c r="AC397" s="32" t="s">
        <v>1480</v>
      </c>
    </row>
    <row r="398" spans="1:29" ht="12.75" customHeight="1" x14ac:dyDescent="0.25">
      <c r="A398" s="25" t="s">
        <v>874</v>
      </c>
      <c r="B398" s="25" t="s">
        <v>875</v>
      </c>
      <c r="C398" s="25" t="s">
        <v>127</v>
      </c>
      <c r="D398" s="31">
        <f t="shared" si="192"/>
        <v>10127455</v>
      </c>
      <c r="E398" s="31">
        <f t="shared" si="208"/>
        <v>392822</v>
      </c>
      <c r="F398" s="39">
        <f t="shared" si="209"/>
        <v>3.878782971635026E-2</v>
      </c>
      <c r="G398" s="31">
        <f t="shared" si="193"/>
        <v>9244429</v>
      </c>
      <c r="H398" s="31">
        <f t="shared" si="210"/>
        <v>1447948</v>
      </c>
      <c r="I398" s="39">
        <f t="shared" si="211"/>
        <v>0.15662925206088987</v>
      </c>
      <c r="J398" s="24">
        <f t="shared" si="194"/>
        <v>9922366</v>
      </c>
      <c r="K398" s="24">
        <f t="shared" si="212"/>
        <v>2308877</v>
      </c>
      <c r="L398" s="22">
        <f t="shared" si="213"/>
        <v>0.23269419813782319</v>
      </c>
      <c r="M398" s="24">
        <f t="shared" si="180"/>
        <v>9474059</v>
      </c>
      <c r="N398" s="24">
        <f t="shared" si="181"/>
        <v>4265388</v>
      </c>
      <c r="O398" s="22">
        <f t="shared" si="182"/>
        <v>0.45021758889194169</v>
      </c>
      <c r="P398" s="24">
        <f t="shared" si="195"/>
        <v>9962489</v>
      </c>
      <c r="Q398" s="24">
        <f t="shared" si="203"/>
        <v>5391202</v>
      </c>
      <c r="R398" s="22">
        <f t="shared" si="196"/>
        <v>0.54115010817075937</v>
      </c>
      <c r="S398" s="24">
        <f t="shared" si="205"/>
        <v>10370256</v>
      </c>
      <c r="T398" s="24">
        <f t="shared" si="206"/>
        <v>6388587</v>
      </c>
      <c r="U398" s="22">
        <f t="shared" si="207"/>
        <v>0.6160491119987781</v>
      </c>
      <c r="V398" s="101">
        <f t="shared" si="197"/>
        <v>11080243</v>
      </c>
      <c r="W398" s="101">
        <f t="shared" si="198"/>
        <v>6687493</v>
      </c>
      <c r="X398" s="22">
        <f t="shared" si="199"/>
        <v>0.60355111345482226</v>
      </c>
      <c r="Y398" s="76">
        <f t="shared" si="200"/>
        <v>11178816</v>
      </c>
      <c r="Z398" s="76">
        <f t="shared" si="201"/>
        <v>7032101</v>
      </c>
      <c r="AA398" s="22">
        <f t="shared" si="202"/>
        <v>0.62905597515872902</v>
      </c>
      <c r="AB398" s="22">
        <f t="shared" si="204"/>
        <v>0.56800477953500605</v>
      </c>
      <c r="AC398" s="32" t="s">
        <v>1483</v>
      </c>
    </row>
    <row r="399" spans="1:29" ht="12.75" customHeight="1" x14ac:dyDescent="0.25">
      <c r="A399" s="25" t="s">
        <v>876</v>
      </c>
      <c r="B399" s="25" t="s">
        <v>877</v>
      </c>
      <c r="C399" s="25" t="s">
        <v>127</v>
      </c>
      <c r="D399" s="31">
        <f t="shared" si="192"/>
        <v>16860593</v>
      </c>
      <c r="E399" s="31">
        <f t="shared" si="208"/>
        <v>3066784</v>
      </c>
      <c r="F399" s="39">
        <f t="shared" si="209"/>
        <v>0.18189063694260338</v>
      </c>
      <c r="G399" s="31">
        <f t="shared" si="193"/>
        <v>16951029</v>
      </c>
      <c r="H399" s="31">
        <f t="shared" si="210"/>
        <v>4224673</v>
      </c>
      <c r="I399" s="39">
        <f t="shared" si="211"/>
        <v>0.24922811470619277</v>
      </c>
      <c r="J399" s="24">
        <f t="shared" si="194"/>
        <v>17023177</v>
      </c>
      <c r="K399" s="24">
        <f t="shared" si="212"/>
        <v>5842432</v>
      </c>
      <c r="L399" s="22">
        <f t="shared" si="213"/>
        <v>0.34320456163969865</v>
      </c>
      <c r="M399" s="24">
        <f t="shared" si="180"/>
        <v>17729082</v>
      </c>
      <c r="N399" s="24">
        <f t="shared" si="181"/>
        <v>6830107</v>
      </c>
      <c r="O399" s="22">
        <f t="shared" si="182"/>
        <v>0.38524876809752473</v>
      </c>
      <c r="P399" s="24">
        <f t="shared" si="195"/>
        <v>17468652</v>
      </c>
      <c r="Q399" s="24">
        <f t="shared" si="203"/>
        <v>8616657</v>
      </c>
      <c r="R399" s="22">
        <f t="shared" si="196"/>
        <v>0.49326399083340833</v>
      </c>
      <c r="S399" s="24">
        <f t="shared" si="205"/>
        <v>18185652</v>
      </c>
      <c r="T399" s="24">
        <f t="shared" si="206"/>
        <v>10064638</v>
      </c>
      <c r="U399" s="22">
        <f t="shared" si="207"/>
        <v>0.55343839198066691</v>
      </c>
      <c r="V399" s="101">
        <f t="shared" si="197"/>
        <v>18572437</v>
      </c>
      <c r="W399" s="101">
        <f t="shared" si="198"/>
        <v>11091887</v>
      </c>
      <c r="X399" s="22">
        <f t="shared" si="199"/>
        <v>0.59722302463591614</v>
      </c>
      <c r="Y399" s="76">
        <f t="shared" si="200"/>
        <v>18387510</v>
      </c>
      <c r="Z399" s="76">
        <f t="shared" si="201"/>
        <v>12927963</v>
      </c>
      <c r="AA399" s="22">
        <f t="shared" si="202"/>
        <v>0.70308394121879503</v>
      </c>
      <c r="AB399" s="22">
        <f t="shared" si="204"/>
        <v>0.54645162335326225</v>
      </c>
      <c r="AC399" s="32" t="s">
        <v>1483</v>
      </c>
    </row>
    <row r="400" spans="1:29" ht="12.75" customHeight="1" x14ac:dyDescent="0.25">
      <c r="A400" s="25" t="s">
        <v>878</v>
      </c>
      <c r="B400" s="25" t="s">
        <v>879</v>
      </c>
      <c r="C400" s="25" t="s">
        <v>127</v>
      </c>
      <c r="D400" s="31">
        <f t="shared" si="192"/>
        <v>14415019</v>
      </c>
      <c r="E400" s="31">
        <f t="shared" si="208"/>
        <v>3910429</v>
      </c>
      <c r="F400" s="39">
        <f t="shared" si="209"/>
        <v>0.27127463376912647</v>
      </c>
      <c r="G400" s="31">
        <f t="shared" si="193"/>
        <v>15452080</v>
      </c>
      <c r="H400" s="31">
        <f t="shared" si="210"/>
        <v>2347516</v>
      </c>
      <c r="I400" s="39">
        <f t="shared" si="211"/>
        <v>0.15192233019761742</v>
      </c>
      <c r="J400" s="24">
        <f t="shared" si="194"/>
        <v>14689210</v>
      </c>
      <c r="K400" s="24">
        <f t="shared" si="212"/>
        <v>1983229</v>
      </c>
      <c r="L400" s="22">
        <f t="shared" si="213"/>
        <v>0.13501263852855258</v>
      </c>
      <c r="M400" s="24">
        <f t="shared" si="180"/>
        <v>14430402</v>
      </c>
      <c r="N400" s="24">
        <f t="shared" si="181"/>
        <v>2508766</v>
      </c>
      <c r="O400" s="22">
        <f t="shared" si="182"/>
        <v>0.17385281435680031</v>
      </c>
      <c r="P400" s="24">
        <f t="shared" si="195"/>
        <v>14642293</v>
      </c>
      <c r="Q400" s="24">
        <f t="shared" si="203"/>
        <v>4051859</v>
      </c>
      <c r="R400" s="22">
        <f t="shared" si="196"/>
        <v>0.27672298321034827</v>
      </c>
      <c r="S400" s="24">
        <f t="shared" si="205"/>
        <v>14685590</v>
      </c>
      <c r="T400" s="24">
        <f t="shared" si="206"/>
        <v>5795611</v>
      </c>
      <c r="U400" s="22">
        <f t="shared" si="207"/>
        <v>0.39464611227740937</v>
      </c>
      <c r="V400" s="101">
        <f t="shared" si="197"/>
        <v>16442241</v>
      </c>
      <c r="W400" s="101">
        <f t="shared" si="198"/>
        <v>5815392</v>
      </c>
      <c r="X400" s="22">
        <f t="shared" si="199"/>
        <v>0.35368609424956121</v>
      </c>
      <c r="Y400" s="76">
        <f t="shared" si="200"/>
        <v>16276636</v>
      </c>
      <c r="Z400" s="76">
        <f t="shared" si="201"/>
        <v>6374961</v>
      </c>
      <c r="AA400" s="22">
        <f t="shared" si="202"/>
        <v>0.391663301925533</v>
      </c>
      <c r="AB400" s="22">
        <f t="shared" si="204"/>
        <v>0.31811426120393038</v>
      </c>
      <c r="AC400" s="32" t="s">
        <v>1483</v>
      </c>
    </row>
    <row r="401" spans="1:29" ht="12.75" customHeight="1" x14ac:dyDescent="0.25">
      <c r="A401" s="25" t="s">
        <v>880</v>
      </c>
      <c r="B401" s="25" t="s">
        <v>881</v>
      </c>
      <c r="C401" s="25" t="s">
        <v>127</v>
      </c>
      <c r="D401" s="31">
        <f t="shared" si="192"/>
        <v>28794125</v>
      </c>
      <c r="E401" s="31">
        <f t="shared" si="208"/>
        <v>2548794</v>
      </c>
      <c r="F401" s="39">
        <f t="shared" si="209"/>
        <v>8.8517848693092774E-2</v>
      </c>
      <c r="G401" s="31">
        <f t="shared" si="193"/>
        <v>30597335</v>
      </c>
      <c r="H401" s="31">
        <f t="shared" si="210"/>
        <v>2556388</v>
      </c>
      <c r="I401" s="39">
        <f t="shared" si="211"/>
        <v>8.3549367943319242E-2</v>
      </c>
      <c r="J401" s="24">
        <f t="shared" si="194"/>
        <v>29458423</v>
      </c>
      <c r="K401" s="24">
        <f t="shared" si="212"/>
        <v>5274494</v>
      </c>
      <c r="L401" s="22">
        <f t="shared" si="213"/>
        <v>0.17904875627592148</v>
      </c>
      <c r="M401" s="24">
        <f t="shared" si="180"/>
        <v>30793625</v>
      </c>
      <c r="N401" s="24">
        <f t="shared" si="181"/>
        <v>8229894</v>
      </c>
      <c r="O401" s="22">
        <f t="shared" si="182"/>
        <v>0.26725966819430969</v>
      </c>
      <c r="P401" s="24">
        <f t="shared" si="195"/>
        <v>31230065</v>
      </c>
      <c r="Q401" s="24">
        <f t="shared" si="203"/>
        <v>11478165</v>
      </c>
      <c r="R401" s="22">
        <f t="shared" si="196"/>
        <v>0.367535738398239</v>
      </c>
      <c r="S401" s="24">
        <f t="shared" si="205"/>
        <v>31340121</v>
      </c>
      <c r="T401" s="24">
        <f t="shared" si="206"/>
        <v>15106284</v>
      </c>
      <c r="U401" s="22">
        <f t="shared" si="207"/>
        <v>0.48201102988721711</v>
      </c>
      <c r="V401" s="101">
        <f t="shared" si="197"/>
        <v>31994011</v>
      </c>
      <c r="W401" s="101">
        <f t="shared" si="198"/>
        <v>18336595</v>
      </c>
      <c r="X401" s="22">
        <f t="shared" si="199"/>
        <v>0.57312585783633063</v>
      </c>
      <c r="Y401" s="76">
        <f t="shared" si="200"/>
        <v>32185835</v>
      </c>
      <c r="Z401" s="76">
        <f t="shared" si="201"/>
        <v>22861280</v>
      </c>
      <c r="AA401" s="22">
        <f t="shared" si="202"/>
        <v>0.71029010121999303</v>
      </c>
      <c r="AB401" s="22">
        <f t="shared" si="204"/>
        <v>0.48004447910721793</v>
      </c>
      <c r="AC401" s="32" t="s">
        <v>1483</v>
      </c>
    </row>
    <row r="402" spans="1:29" ht="12.75" customHeight="1" x14ac:dyDescent="0.25">
      <c r="A402" s="25" t="s">
        <v>882</v>
      </c>
      <c r="B402" s="25" t="s">
        <v>883</v>
      </c>
      <c r="C402" s="25" t="s">
        <v>233</v>
      </c>
      <c r="D402" s="31">
        <f t="shared" si="192"/>
        <v>34328375</v>
      </c>
      <c r="E402" s="31">
        <f t="shared" si="208"/>
        <v>5506688</v>
      </c>
      <c r="F402" s="39">
        <f t="shared" si="209"/>
        <v>0.1604121371897155</v>
      </c>
      <c r="G402" s="31">
        <f t="shared" si="193"/>
        <v>35929912</v>
      </c>
      <c r="H402" s="31">
        <f t="shared" si="210"/>
        <v>4031251</v>
      </c>
      <c r="I402" s="39">
        <f t="shared" si="211"/>
        <v>0.11219763076514075</v>
      </c>
      <c r="J402" s="24">
        <f t="shared" si="194"/>
        <v>36931926</v>
      </c>
      <c r="K402" s="24">
        <f t="shared" si="212"/>
        <v>5613571</v>
      </c>
      <c r="L402" s="22">
        <f t="shared" si="213"/>
        <v>0.15199778641384692</v>
      </c>
      <c r="M402" s="24">
        <f t="shared" si="180"/>
        <v>38214096</v>
      </c>
      <c r="N402" s="24">
        <f t="shared" si="181"/>
        <v>6515317</v>
      </c>
      <c r="O402" s="22">
        <f t="shared" si="182"/>
        <v>0.17049512305616232</v>
      </c>
      <c r="P402" s="24">
        <f t="shared" si="195"/>
        <v>39550430</v>
      </c>
      <c r="Q402" s="24">
        <f t="shared" si="203"/>
        <v>6364581</v>
      </c>
      <c r="R402" s="22">
        <f t="shared" si="196"/>
        <v>0.16092318086048621</v>
      </c>
      <c r="S402" s="24">
        <f t="shared" si="205"/>
        <v>41186389</v>
      </c>
      <c r="T402" s="24">
        <f t="shared" si="206"/>
        <v>6507337</v>
      </c>
      <c r="U402" s="22">
        <f t="shared" si="207"/>
        <v>0.15799726943772613</v>
      </c>
      <c r="V402" s="101">
        <f t="shared" si="197"/>
        <v>42807063</v>
      </c>
      <c r="W402" s="101">
        <f t="shared" si="198"/>
        <v>5214820</v>
      </c>
      <c r="X402" s="22">
        <f t="shared" si="199"/>
        <v>0.12182148539366039</v>
      </c>
      <c r="Y402" s="76">
        <f t="shared" si="200"/>
        <v>43575814</v>
      </c>
      <c r="Z402" s="76">
        <f t="shared" si="201"/>
        <v>5090342</v>
      </c>
      <c r="AA402" s="22">
        <f t="shared" si="202"/>
        <v>0.116815763900589</v>
      </c>
      <c r="AB402" s="22">
        <f t="shared" si="204"/>
        <v>0.14561056452972482</v>
      </c>
      <c r="AC402" s="32" t="s">
        <v>1481</v>
      </c>
    </row>
    <row r="403" spans="1:29" ht="12.75" customHeight="1" x14ac:dyDescent="0.25">
      <c r="A403" s="25" t="s">
        <v>884</v>
      </c>
      <c r="B403" s="25" t="s">
        <v>885</v>
      </c>
      <c r="C403" s="25" t="s">
        <v>233</v>
      </c>
      <c r="D403" s="31">
        <f t="shared" si="192"/>
        <v>12355523</v>
      </c>
      <c r="E403" s="31">
        <f t="shared" si="208"/>
        <v>4963537</v>
      </c>
      <c r="F403" s="39">
        <f t="shared" si="209"/>
        <v>0.40172617541159528</v>
      </c>
      <c r="G403" s="31">
        <f t="shared" si="193"/>
        <v>12805367</v>
      </c>
      <c r="H403" s="31">
        <f t="shared" si="210"/>
        <v>5847666</v>
      </c>
      <c r="I403" s="39">
        <f t="shared" si="211"/>
        <v>0.45665743121614555</v>
      </c>
      <c r="J403" s="24">
        <f t="shared" si="194"/>
        <v>12957549</v>
      </c>
      <c r="K403" s="24">
        <f t="shared" si="212"/>
        <v>7317852</v>
      </c>
      <c r="L403" s="22">
        <f t="shared" si="213"/>
        <v>0.5647558809154416</v>
      </c>
      <c r="M403" s="24">
        <f t="shared" si="180"/>
        <v>13331148</v>
      </c>
      <c r="N403" s="24">
        <f t="shared" si="181"/>
        <v>8869158</v>
      </c>
      <c r="O403" s="22">
        <f t="shared" si="182"/>
        <v>0.66529589199669825</v>
      </c>
      <c r="P403" s="24">
        <f t="shared" si="195"/>
        <v>17030585</v>
      </c>
      <c r="Q403" s="24">
        <f t="shared" si="203"/>
        <v>7024179</v>
      </c>
      <c r="R403" s="22">
        <f t="shared" si="196"/>
        <v>0.41244496298864658</v>
      </c>
      <c r="S403" s="24">
        <f t="shared" si="205"/>
        <v>14732573</v>
      </c>
      <c r="T403" s="24">
        <f t="shared" si="206"/>
        <v>8507379</v>
      </c>
      <c r="U403" s="22">
        <f t="shared" si="207"/>
        <v>0.57745371429688486</v>
      </c>
      <c r="V403" s="101">
        <f t="shared" si="197"/>
        <v>16127144</v>
      </c>
      <c r="W403" s="101">
        <f t="shared" si="198"/>
        <v>7691053</v>
      </c>
      <c r="X403" s="22">
        <f t="shared" si="199"/>
        <v>0.47690111776765931</v>
      </c>
      <c r="Y403" s="76">
        <f t="shared" si="200"/>
        <v>17418499</v>
      </c>
      <c r="Z403" s="76">
        <f t="shared" si="201"/>
        <v>6573706</v>
      </c>
      <c r="AA403" s="22">
        <f t="shared" si="202"/>
        <v>0.37739796063943298</v>
      </c>
      <c r="AB403" s="22">
        <f t="shared" si="204"/>
        <v>0.50189872953786441</v>
      </c>
      <c r="AC403" s="32" t="s">
        <v>1482</v>
      </c>
    </row>
    <row r="404" spans="1:29" ht="12.75" customHeight="1" x14ac:dyDescent="0.25">
      <c r="A404" s="25" t="s">
        <v>886</v>
      </c>
      <c r="B404" s="25" t="s">
        <v>887</v>
      </c>
      <c r="C404" s="25" t="s">
        <v>233</v>
      </c>
      <c r="D404" s="31">
        <f t="shared" si="192"/>
        <v>35841432</v>
      </c>
      <c r="E404" s="31">
        <f t="shared" si="208"/>
        <v>4638703</v>
      </c>
      <c r="F404" s="39">
        <f t="shared" si="209"/>
        <v>0.12942292595898511</v>
      </c>
      <c r="G404" s="31">
        <f t="shared" si="193"/>
        <v>39288811</v>
      </c>
      <c r="H404" s="31">
        <f t="shared" si="210"/>
        <v>1785083</v>
      </c>
      <c r="I404" s="39">
        <f t="shared" si="211"/>
        <v>4.5434894937390696E-2</v>
      </c>
      <c r="J404" s="24">
        <f t="shared" si="194"/>
        <v>36654931</v>
      </c>
      <c r="K404" s="24">
        <f t="shared" si="212"/>
        <v>1553426</v>
      </c>
      <c r="L404" s="22">
        <f t="shared" si="213"/>
        <v>4.2379727846166185E-2</v>
      </c>
      <c r="M404" s="24">
        <f t="shared" si="180"/>
        <v>35298013</v>
      </c>
      <c r="N404" s="24">
        <f t="shared" si="181"/>
        <v>7740686</v>
      </c>
      <c r="O404" s="22">
        <f t="shared" si="182"/>
        <v>0.21929523341724647</v>
      </c>
      <c r="P404" s="24">
        <f t="shared" si="195"/>
        <v>40296971</v>
      </c>
      <c r="Q404" s="24">
        <f t="shared" si="203"/>
        <v>7475972</v>
      </c>
      <c r="R404" s="22">
        <f t="shared" si="196"/>
        <v>0.18552193414239498</v>
      </c>
      <c r="S404" s="24">
        <f t="shared" si="205"/>
        <v>37932671</v>
      </c>
      <c r="T404" s="24">
        <f t="shared" si="206"/>
        <v>12179782</v>
      </c>
      <c r="U404" s="22">
        <f t="shared" si="207"/>
        <v>0.32108949037625112</v>
      </c>
      <c r="V404" s="101">
        <f t="shared" si="197"/>
        <v>39200720</v>
      </c>
      <c r="W404" s="101">
        <f t="shared" si="198"/>
        <v>15276283</v>
      </c>
      <c r="X404" s="22">
        <f t="shared" si="199"/>
        <v>0.38969393929499252</v>
      </c>
      <c r="Y404" s="76">
        <f t="shared" si="200"/>
        <v>40504723</v>
      </c>
      <c r="Z404" s="76">
        <f t="shared" si="201"/>
        <v>17292719</v>
      </c>
      <c r="AA404" s="22">
        <f t="shared" si="202"/>
        <v>0.426930928524064</v>
      </c>
      <c r="AB404" s="22">
        <f t="shared" si="204"/>
        <v>0.30850630515098987</v>
      </c>
      <c r="AC404" s="32" t="s">
        <v>1481</v>
      </c>
    </row>
    <row r="405" spans="1:29" ht="12.75" customHeight="1" x14ac:dyDescent="0.25">
      <c r="A405" s="25" t="s">
        <v>888</v>
      </c>
      <c r="B405" s="25" t="s">
        <v>889</v>
      </c>
      <c r="C405" s="25" t="s">
        <v>233</v>
      </c>
      <c r="D405" s="31">
        <f t="shared" si="192"/>
        <v>71986418</v>
      </c>
      <c r="E405" s="31">
        <f t="shared" si="208"/>
        <v>32352825</v>
      </c>
      <c r="F405" s="39">
        <f t="shared" si="209"/>
        <v>0.4494295715616799</v>
      </c>
      <c r="G405" s="31">
        <f t="shared" si="193"/>
        <v>76771303</v>
      </c>
      <c r="H405" s="31">
        <f t="shared" si="210"/>
        <v>28141932</v>
      </c>
      <c r="I405" s="39">
        <f t="shared" si="211"/>
        <v>0.36656837777001128</v>
      </c>
      <c r="J405" s="24">
        <f t="shared" si="194"/>
        <v>77283402</v>
      </c>
      <c r="K405" s="24">
        <f t="shared" si="212"/>
        <v>29090946</v>
      </c>
      <c r="L405" s="22">
        <f t="shared" si="213"/>
        <v>0.37641906602403452</v>
      </c>
      <c r="M405" s="24">
        <f t="shared" si="180"/>
        <v>79567875</v>
      </c>
      <c r="N405" s="24">
        <f t="shared" si="181"/>
        <v>30248367</v>
      </c>
      <c r="O405" s="22">
        <f t="shared" si="182"/>
        <v>0.38015803488531019</v>
      </c>
      <c r="P405" s="24">
        <f t="shared" si="195"/>
        <v>83542325</v>
      </c>
      <c r="Q405" s="24">
        <f t="shared" si="203"/>
        <v>28853154</v>
      </c>
      <c r="R405" s="22">
        <f t="shared" si="196"/>
        <v>0.34537169033780185</v>
      </c>
      <c r="S405" s="24">
        <f t="shared" si="205"/>
        <v>85165876</v>
      </c>
      <c r="T405" s="24">
        <f t="shared" si="206"/>
        <v>27407555</v>
      </c>
      <c r="U405" s="22">
        <f t="shared" si="207"/>
        <v>0.32181380955912436</v>
      </c>
      <c r="V405" s="101">
        <f t="shared" si="197"/>
        <v>86574710</v>
      </c>
      <c r="W405" s="101">
        <f t="shared" si="198"/>
        <v>26471786</v>
      </c>
      <c r="X405" s="22">
        <f t="shared" si="199"/>
        <v>0.30576811634714107</v>
      </c>
      <c r="Y405" s="76">
        <f t="shared" si="200"/>
        <v>87306522</v>
      </c>
      <c r="Z405" s="76">
        <f t="shared" si="201"/>
        <v>25715657</v>
      </c>
      <c r="AA405" s="22">
        <f t="shared" si="202"/>
        <v>0.294544512951736</v>
      </c>
      <c r="AB405" s="22">
        <f t="shared" si="204"/>
        <v>0.32953123281622271</v>
      </c>
      <c r="AC405" s="32" t="s">
        <v>1479</v>
      </c>
    </row>
    <row r="406" spans="1:29" ht="12.75" customHeight="1" x14ac:dyDescent="0.25">
      <c r="A406" s="25" t="s">
        <v>890</v>
      </c>
      <c r="B406" s="25" t="s">
        <v>891</v>
      </c>
      <c r="C406" s="25" t="s">
        <v>208</v>
      </c>
      <c r="D406" s="31">
        <f t="shared" si="192"/>
        <v>12027637</v>
      </c>
      <c r="E406" s="31">
        <f t="shared" si="208"/>
        <v>4323908</v>
      </c>
      <c r="F406" s="39">
        <f t="shared" si="209"/>
        <v>0.35949771347439236</v>
      </c>
      <c r="G406" s="31">
        <f t="shared" si="193"/>
        <v>12367392</v>
      </c>
      <c r="H406" s="31">
        <f t="shared" si="210"/>
        <v>4423141</v>
      </c>
      <c r="I406" s="39">
        <f t="shared" si="211"/>
        <v>0.35764541141737888</v>
      </c>
      <c r="J406" s="24">
        <f t="shared" si="194"/>
        <v>12712513</v>
      </c>
      <c r="K406" s="24">
        <f t="shared" si="212"/>
        <v>4949969</v>
      </c>
      <c r="L406" s="22">
        <f t="shared" si="213"/>
        <v>0.38937769424503244</v>
      </c>
      <c r="M406" s="24">
        <f t="shared" ref="M406:M469" si="214">VLOOKUP(A406, Master, 19, FALSE)</f>
        <v>13181639</v>
      </c>
      <c r="N406" s="24">
        <f t="shared" ref="N406:N469" si="215">VLOOKUP(A406, Master, 20, FALSE)</f>
        <v>5706683</v>
      </c>
      <c r="O406" s="22">
        <f t="shared" ref="O406:O469" si="216">VLOOKUP(A406, Master, 21, FALSE)</f>
        <v>0.43292666412727582</v>
      </c>
      <c r="P406" s="24">
        <f t="shared" si="195"/>
        <v>14326703</v>
      </c>
      <c r="Q406" s="24">
        <f t="shared" si="203"/>
        <v>4716330</v>
      </c>
      <c r="R406" s="22">
        <f t="shared" si="196"/>
        <v>0.32919856019909116</v>
      </c>
      <c r="S406" s="24">
        <f t="shared" si="205"/>
        <v>14457253</v>
      </c>
      <c r="T406" s="24">
        <f t="shared" si="206"/>
        <v>4275588</v>
      </c>
      <c r="U406" s="22">
        <f t="shared" si="207"/>
        <v>0.29573999984644384</v>
      </c>
      <c r="V406" s="101">
        <f t="shared" si="197"/>
        <v>15014617</v>
      </c>
      <c r="W406" s="101">
        <f t="shared" si="198"/>
        <v>3408672</v>
      </c>
      <c r="X406" s="22">
        <f t="shared" si="199"/>
        <v>0.22702357309547089</v>
      </c>
      <c r="Y406" s="76">
        <f t="shared" si="200"/>
        <v>15433377</v>
      </c>
      <c r="Z406" s="76">
        <f t="shared" si="201"/>
        <v>2363551</v>
      </c>
      <c r="AA406" s="22">
        <f t="shared" si="202"/>
        <v>0.153145419826134</v>
      </c>
      <c r="AB406" s="22">
        <f t="shared" si="204"/>
        <v>0.2876068434188831</v>
      </c>
      <c r="AC406" s="32" t="s">
        <v>1483</v>
      </c>
    </row>
    <row r="407" spans="1:29" ht="12.75" customHeight="1" x14ac:dyDescent="0.25">
      <c r="A407" s="25" t="s">
        <v>892</v>
      </c>
      <c r="B407" s="25" t="s">
        <v>893</v>
      </c>
      <c r="C407" s="25" t="s">
        <v>208</v>
      </c>
      <c r="D407" s="31">
        <f t="shared" si="192"/>
        <v>17306977</v>
      </c>
      <c r="E407" s="31">
        <f t="shared" si="208"/>
        <v>114461</v>
      </c>
      <c r="F407" s="39">
        <f t="shared" si="209"/>
        <v>6.6135755539514498E-3</v>
      </c>
      <c r="G407" s="31">
        <f t="shared" si="193"/>
        <v>16804421</v>
      </c>
      <c r="H407" s="31">
        <f t="shared" si="210"/>
        <v>687880</v>
      </c>
      <c r="I407" s="39">
        <f t="shared" si="211"/>
        <v>4.0934465995585326E-2</v>
      </c>
      <c r="J407" s="24">
        <f t="shared" si="194"/>
        <v>16671073</v>
      </c>
      <c r="K407" s="24">
        <f t="shared" si="212"/>
        <v>2005137</v>
      </c>
      <c r="L407" s="22">
        <f t="shared" si="213"/>
        <v>0.12027642131973149</v>
      </c>
      <c r="M407" s="24">
        <f t="shared" si="214"/>
        <v>18636474</v>
      </c>
      <c r="N407" s="24">
        <f t="shared" si="215"/>
        <v>3978691</v>
      </c>
      <c r="O407" s="22">
        <f t="shared" si="216"/>
        <v>0.21348947231112494</v>
      </c>
      <c r="P407" s="24">
        <f t="shared" si="195"/>
        <v>19609680</v>
      </c>
      <c r="Q407" s="24">
        <f t="shared" si="203"/>
        <v>5564258</v>
      </c>
      <c r="R407" s="22">
        <f t="shared" si="196"/>
        <v>0.28375057624601729</v>
      </c>
      <c r="S407" s="24">
        <f t="shared" si="205"/>
        <v>20413836</v>
      </c>
      <c r="T407" s="24">
        <f t="shared" si="206"/>
        <v>7165329</v>
      </c>
      <c r="U407" s="22">
        <f t="shared" si="207"/>
        <v>0.35100355464793587</v>
      </c>
      <c r="V407" s="101">
        <f t="shared" si="197"/>
        <v>21117262</v>
      </c>
      <c r="W407" s="101">
        <f t="shared" si="198"/>
        <v>8558159</v>
      </c>
      <c r="X407" s="22">
        <f t="shared" si="199"/>
        <v>0.40526840079930815</v>
      </c>
      <c r="Y407" s="76">
        <f t="shared" si="200"/>
        <v>22099053</v>
      </c>
      <c r="Z407" s="76">
        <f t="shared" si="201"/>
        <v>9061212</v>
      </c>
      <c r="AA407" s="22">
        <f t="shared" si="202"/>
        <v>0.41002716270240203</v>
      </c>
      <c r="AB407" s="22">
        <f t="shared" si="204"/>
        <v>0.33270783334135767</v>
      </c>
      <c r="AC407" s="32" t="s">
        <v>1483</v>
      </c>
    </row>
    <row r="408" spans="1:29" ht="12.75" customHeight="1" x14ac:dyDescent="0.25">
      <c r="A408" s="25" t="s">
        <v>894</v>
      </c>
      <c r="B408" s="25" t="s">
        <v>895</v>
      </c>
      <c r="C408" s="25" t="s">
        <v>208</v>
      </c>
      <c r="D408" s="31">
        <f t="shared" si="192"/>
        <v>13767403</v>
      </c>
      <c r="E408" s="31">
        <f t="shared" si="208"/>
        <v>7222292</v>
      </c>
      <c r="F408" s="39">
        <f t="shared" si="209"/>
        <v>0.52459363614183441</v>
      </c>
      <c r="G408" s="31">
        <f t="shared" si="193"/>
        <v>13896368</v>
      </c>
      <c r="H408" s="31">
        <f t="shared" si="210"/>
        <v>6142217</v>
      </c>
      <c r="I408" s="39">
        <f t="shared" si="211"/>
        <v>0.44200160790215115</v>
      </c>
      <c r="J408" s="24">
        <f t="shared" si="194"/>
        <v>14311556</v>
      </c>
      <c r="K408" s="24">
        <f t="shared" si="212"/>
        <v>5335164</v>
      </c>
      <c r="L408" s="22">
        <f t="shared" si="213"/>
        <v>0.37278713789052709</v>
      </c>
      <c r="M408" s="24">
        <f t="shared" si="214"/>
        <v>14321594</v>
      </c>
      <c r="N408" s="24">
        <f t="shared" si="215"/>
        <v>4670548</v>
      </c>
      <c r="O408" s="22">
        <f t="shared" si="216"/>
        <v>0.32611928532536255</v>
      </c>
      <c r="P408" s="24">
        <f t="shared" si="195"/>
        <v>14544522</v>
      </c>
      <c r="Q408" s="24">
        <f t="shared" si="203"/>
        <v>3750493</v>
      </c>
      <c r="R408" s="22">
        <f t="shared" si="196"/>
        <v>0.25786292598684235</v>
      </c>
      <c r="S408" s="24">
        <f t="shared" si="205"/>
        <v>14759993</v>
      </c>
      <c r="T408" s="24">
        <f t="shared" si="206"/>
        <v>2443353</v>
      </c>
      <c r="U408" s="22">
        <f t="shared" si="207"/>
        <v>0.16553889964581961</v>
      </c>
      <c r="V408" s="101">
        <f t="shared" si="197"/>
        <v>15578292</v>
      </c>
      <c r="W408" s="101">
        <f t="shared" si="198"/>
        <v>1682442</v>
      </c>
      <c r="X408" s="22">
        <f t="shared" si="199"/>
        <v>0.10799913109858257</v>
      </c>
      <c r="Y408" s="76">
        <f t="shared" si="200"/>
        <v>15708561</v>
      </c>
      <c r="Z408" s="76">
        <f t="shared" si="201"/>
        <v>2604170</v>
      </c>
      <c r="AA408" s="22">
        <f t="shared" si="202"/>
        <v>0.16578030285523901</v>
      </c>
      <c r="AB408" s="22">
        <f t="shared" si="204"/>
        <v>0.20466010898236919</v>
      </c>
      <c r="AC408" s="32" t="s">
        <v>1484</v>
      </c>
    </row>
    <row r="409" spans="1:29" ht="12.75" customHeight="1" x14ac:dyDescent="0.25">
      <c r="A409" s="25" t="s">
        <v>896</v>
      </c>
      <c r="B409" s="25" t="s">
        <v>1404</v>
      </c>
      <c r="C409" s="25" t="s">
        <v>68</v>
      </c>
      <c r="D409" s="31">
        <f t="shared" si="192"/>
        <v>40415738</v>
      </c>
      <c r="E409" s="31">
        <f t="shared" si="208"/>
        <v>6314409</v>
      </c>
      <c r="F409" s="39">
        <f t="shared" si="209"/>
        <v>0.15623638989346181</v>
      </c>
      <c r="G409" s="31">
        <f t="shared" si="193"/>
        <v>42916183</v>
      </c>
      <c r="H409" s="31">
        <f t="shared" si="210"/>
        <v>4828711</v>
      </c>
      <c r="I409" s="39">
        <f t="shared" si="211"/>
        <v>0.11251492240118371</v>
      </c>
      <c r="J409" s="24">
        <f t="shared" si="194"/>
        <v>44667820</v>
      </c>
      <c r="K409" s="24">
        <f t="shared" si="212"/>
        <v>6235289</v>
      </c>
      <c r="L409" s="22">
        <f t="shared" si="213"/>
        <v>0.13959241798681915</v>
      </c>
      <c r="M409" s="24">
        <f t="shared" si="214"/>
        <v>43763360</v>
      </c>
      <c r="N409" s="24">
        <f t="shared" si="215"/>
        <v>7801880</v>
      </c>
      <c r="O409" s="22">
        <f t="shared" si="216"/>
        <v>0.17827424585315205</v>
      </c>
      <c r="P409" s="24">
        <f t="shared" si="195"/>
        <v>44435830</v>
      </c>
      <c r="Q409" s="24">
        <f t="shared" si="203"/>
        <v>8306238</v>
      </c>
      <c r="R409" s="22">
        <f t="shared" si="196"/>
        <v>0.18692658604554027</v>
      </c>
      <c r="S409" s="24">
        <f t="shared" si="205"/>
        <v>44695875</v>
      </c>
      <c r="T409" s="24">
        <f t="shared" si="206"/>
        <v>8813691</v>
      </c>
      <c r="U409" s="22">
        <f t="shared" si="207"/>
        <v>0.19719249259579325</v>
      </c>
      <c r="V409" s="101">
        <f t="shared" si="197"/>
        <v>45005074</v>
      </c>
      <c r="W409" s="101">
        <f t="shared" si="198"/>
        <v>10660702</v>
      </c>
      <c r="X409" s="22">
        <f t="shared" si="199"/>
        <v>0.23687777960325096</v>
      </c>
      <c r="Y409" s="76">
        <f t="shared" si="200"/>
        <v>45197102</v>
      </c>
      <c r="Z409" s="76">
        <f t="shared" si="201"/>
        <v>11925529</v>
      </c>
      <c r="AA409" s="22">
        <f t="shared" si="202"/>
        <v>0.263856054310739</v>
      </c>
      <c r="AB409" s="22">
        <f t="shared" si="204"/>
        <v>0.21262543168169512</v>
      </c>
      <c r="AC409" s="32" t="s">
        <v>1479</v>
      </c>
    </row>
    <row r="410" spans="1:29" ht="12.75" customHeight="1" x14ac:dyDescent="0.25">
      <c r="A410" s="25" t="s">
        <v>898</v>
      </c>
      <c r="B410" s="25" t="s">
        <v>899</v>
      </c>
      <c r="C410" s="25" t="s">
        <v>68</v>
      </c>
      <c r="D410" s="31">
        <f t="shared" si="192"/>
        <v>40348418</v>
      </c>
      <c r="E410" s="31">
        <f t="shared" si="208"/>
        <v>7767782</v>
      </c>
      <c r="F410" s="39">
        <f t="shared" si="209"/>
        <v>0.19251763476823305</v>
      </c>
      <c r="G410" s="31">
        <f t="shared" si="193"/>
        <v>41854095</v>
      </c>
      <c r="H410" s="31">
        <f t="shared" si="210"/>
        <v>8293913</v>
      </c>
      <c r="I410" s="39">
        <f t="shared" si="211"/>
        <v>0.19816252149281929</v>
      </c>
      <c r="J410" s="24">
        <f t="shared" si="194"/>
        <v>42735503</v>
      </c>
      <c r="K410" s="24">
        <f t="shared" si="212"/>
        <v>9777494</v>
      </c>
      <c r="L410" s="22">
        <f t="shared" si="213"/>
        <v>0.22879089547629755</v>
      </c>
      <c r="M410" s="24">
        <f t="shared" si="214"/>
        <v>46320268</v>
      </c>
      <c r="N410" s="24">
        <f t="shared" si="215"/>
        <v>9478653</v>
      </c>
      <c r="O410" s="22">
        <f t="shared" si="216"/>
        <v>0.20463294815133626</v>
      </c>
      <c r="P410" s="24">
        <f t="shared" si="195"/>
        <v>44769585</v>
      </c>
      <c r="Q410" s="24">
        <f t="shared" si="203"/>
        <v>8690586</v>
      </c>
      <c r="R410" s="22">
        <f t="shared" si="196"/>
        <v>0.1941180826223875</v>
      </c>
      <c r="S410" s="24">
        <f t="shared" si="205"/>
        <v>46867611</v>
      </c>
      <c r="T410" s="24">
        <f t="shared" si="206"/>
        <v>6260553</v>
      </c>
      <c r="U410" s="22">
        <f t="shared" si="207"/>
        <v>0.13357952040696078</v>
      </c>
      <c r="V410" s="101">
        <f t="shared" si="197"/>
        <v>46408841</v>
      </c>
      <c r="W410" s="101">
        <f t="shared" si="198"/>
        <v>6864523</v>
      </c>
      <c r="X410" s="22">
        <f t="shared" si="199"/>
        <v>0.1479141226560689</v>
      </c>
      <c r="Y410" s="76">
        <f t="shared" si="200"/>
        <v>47392494</v>
      </c>
      <c r="Z410" s="76">
        <f t="shared" si="201"/>
        <v>8678939</v>
      </c>
      <c r="AA410" s="22">
        <f t="shared" si="202"/>
        <v>0.18312897818798099</v>
      </c>
      <c r="AB410" s="22">
        <f t="shared" si="204"/>
        <v>0.17267473040494688</v>
      </c>
      <c r="AC410" s="32" t="s">
        <v>1481</v>
      </c>
    </row>
    <row r="411" spans="1:29" ht="12.75" customHeight="1" x14ac:dyDescent="0.25">
      <c r="A411" s="25" t="s">
        <v>900</v>
      </c>
      <c r="B411" s="25" t="s">
        <v>901</v>
      </c>
      <c r="C411" s="25" t="s">
        <v>68</v>
      </c>
      <c r="D411" s="31">
        <f t="shared" si="192"/>
        <v>23608537</v>
      </c>
      <c r="E411" s="31">
        <f t="shared" si="208"/>
        <v>5156107</v>
      </c>
      <c r="F411" s="39">
        <f t="shared" si="209"/>
        <v>0.21840010670716276</v>
      </c>
      <c r="G411" s="31">
        <f t="shared" si="193"/>
        <v>23031998</v>
      </c>
      <c r="H411" s="31">
        <f t="shared" si="210"/>
        <v>7354610</v>
      </c>
      <c r="I411" s="39">
        <f t="shared" si="211"/>
        <v>0.31932140667952474</v>
      </c>
      <c r="J411" s="24">
        <f t="shared" si="194"/>
        <v>23786997</v>
      </c>
      <c r="K411" s="24">
        <f t="shared" si="212"/>
        <v>10786659</v>
      </c>
      <c r="L411" s="22">
        <f t="shared" si="213"/>
        <v>0.45346871654290788</v>
      </c>
      <c r="M411" s="24">
        <f t="shared" si="214"/>
        <v>25067447</v>
      </c>
      <c r="N411" s="24">
        <f t="shared" si="215"/>
        <v>13232480</v>
      </c>
      <c r="O411" s="22">
        <f t="shared" si="216"/>
        <v>0.52787505644272426</v>
      </c>
      <c r="P411" s="24">
        <f t="shared" si="195"/>
        <v>27101931</v>
      </c>
      <c r="Q411" s="24">
        <f t="shared" si="203"/>
        <v>14229632</v>
      </c>
      <c r="R411" s="22">
        <f t="shared" si="196"/>
        <v>0.5250412599751656</v>
      </c>
      <c r="S411" s="24">
        <f t="shared" si="205"/>
        <v>27381465</v>
      </c>
      <c r="T411" s="24">
        <f t="shared" si="206"/>
        <v>15330480</v>
      </c>
      <c r="U411" s="22">
        <f t="shared" si="207"/>
        <v>0.55988530927764457</v>
      </c>
      <c r="V411" s="101">
        <f t="shared" si="197"/>
        <v>27508755</v>
      </c>
      <c r="W411" s="101">
        <f t="shared" si="198"/>
        <v>16265345</v>
      </c>
      <c r="X411" s="22">
        <f t="shared" si="199"/>
        <v>0.59127884922454688</v>
      </c>
      <c r="Y411" s="76">
        <f t="shared" si="200"/>
        <v>28422066</v>
      </c>
      <c r="Z411" s="76">
        <f t="shared" si="201"/>
        <v>16089510</v>
      </c>
      <c r="AA411" s="22">
        <f t="shared" si="202"/>
        <v>0.56609220455683995</v>
      </c>
      <c r="AB411" s="22">
        <f t="shared" si="204"/>
        <v>0.55403453589538432</v>
      </c>
      <c r="AC411" s="32" t="s">
        <v>1481</v>
      </c>
    </row>
    <row r="412" spans="1:29" ht="12.75" customHeight="1" x14ac:dyDescent="0.25">
      <c r="A412" s="25" t="s">
        <v>902</v>
      </c>
      <c r="B412" s="25" t="s">
        <v>903</v>
      </c>
      <c r="C412" s="25" t="s">
        <v>68</v>
      </c>
      <c r="D412" s="31">
        <f t="shared" si="192"/>
        <v>8924375</v>
      </c>
      <c r="E412" s="31">
        <f t="shared" si="208"/>
        <v>2297951</v>
      </c>
      <c r="F412" s="39">
        <f t="shared" si="209"/>
        <v>0.25749153302051964</v>
      </c>
      <c r="G412" s="31">
        <f t="shared" si="193"/>
        <v>8912440</v>
      </c>
      <c r="H412" s="31">
        <f t="shared" si="210"/>
        <v>2280173</v>
      </c>
      <c r="I412" s="39">
        <f t="shared" si="211"/>
        <v>0.25584161015389723</v>
      </c>
      <c r="J412" s="24">
        <f t="shared" si="194"/>
        <v>8838489</v>
      </c>
      <c r="K412" s="24">
        <f t="shared" si="212"/>
        <v>2841586</v>
      </c>
      <c r="L412" s="22">
        <f t="shared" si="213"/>
        <v>0.32150133354241883</v>
      </c>
      <c r="M412" s="24">
        <f t="shared" si="214"/>
        <v>9018436</v>
      </c>
      <c r="N412" s="24">
        <f t="shared" si="215"/>
        <v>3251588</v>
      </c>
      <c r="O412" s="22">
        <f t="shared" si="216"/>
        <v>0.36054899097803655</v>
      </c>
      <c r="P412" s="24">
        <f t="shared" si="195"/>
        <v>9091066</v>
      </c>
      <c r="Q412" s="24">
        <f t="shared" si="203"/>
        <v>3520066</v>
      </c>
      <c r="R412" s="22">
        <f t="shared" si="196"/>
        <v>0.38720057691804238</v>
      </c>
      <c r="S412" s="24">
        <f t="shared" si="205"/>
        <v>9450864</v>
      </c>
      <c r="T412" s="24">
        <f t="shared" si="206"/>
        <v>3953789</v>
      </c>
      <c r="U412" s="22">
        <f t="shared" si="207"/>
        <v>0.41835212103359015</v>
      </c>
      <c r="V412" s="101">
        <f t="shared" si="197"/>
        <v>9784142</v>
      </c>
      <c r="W412" s="101">
        <f t="shared" si="198"/>
        <v>4482756</v>
      </c>
      <c r="X412" s="22">
        <f t="shared" si="199"/>
        <v>0.45816546816266568</v>
      </c>
      <c r="Y412" s="76">
        <f t="shared" si="200"/>
        <v>9589940</v>
      </c>
      <c r="Z412" s="76">
        <f t="shared" si="201"/>
        <v>5355086</v>
      </c>
      <c r="AA412" s="22">
        <f t="shared" si="202"/>
        <v>0.55840662193924095</v>
      </c>
      <c r="AB412" s="22">
        <f t="shared" si="204"/>
        <v>0.43653475580631512</v>
      </c>
      <c r="AC412" s="32" t="s">
        <v>1483</v>
      </c>
    </row>
    <row r="413" spans="1:29" ht="12.75" customHeight="1" x14ac:dyDescent="0.25">
      <c r="A413" s="25" t="s">
        <v>904</v>
      </c>
      <c r="B413" s="25" t="s">
        <v>905</v>
      </c>
      <c r="C413" s="25" t="s">
        <v>68</v>
      </c>
      <c r="D413" s="31">
        <f t="shared" si="192"/>
        <v>4276162</v>
      </c>
      <c r="E413" s="31">
        <f t="shared" si="208"/>
        <v>1474012</v>
      </c>
      <c r="F413" s="39">
        <f t="shared" si="209"/>
        <v>0.34470443355513658</v>
      </c>
      <c r="G413" s="31">
        <f t="shared" si="193"/>
        <v>4733077</v>
      </c>
      <c r="H413" s="31">
        <f t="shared" si="210"/>
        <v>1552999</v>
      </c>
      <c r="I413" s="39">
        <f t="shared" si="211"/>
        <v>0.32811614938865352</v>
      </c>
      <c r="J413" s="24">
        <f t="shared" si="194"/>
        <v>4853910</v>
      </c>
      <c r="K413" s="24">
        <f t="shared" si="212"/>
        <v>1700888</v>
      </c>
      <c r="L413" s="22">
        <f t="shared" si="213"/>
        <v>0.35041605633396583</v>
      </c>
      <c r="M413" s="24">
        <f t="shared" si="214"/>
        <v>4996209</v>
      </c>
      <c r="N413" s="24">
        <f t="shared" si="215"/>
        <v>1951410</v>
      </c>
      <c r="O413" s="22">
        <f t="shared" si="216"/>
        <v>0.39057813634297522</v>
      </c>
      <c r="P413" s="24">
        <f t="shared" si="195"/>
        <v>5349483</v>
      </c>
      <c r="Q413" s="24">
        <f t="shared" si="203"/>
        <v>1977062</v>
      </c>
      <c r="R413" s="22">
        <f t="shared" si="196"/>
        <v>0.36958001362000775</v>
      </c>
      <c r="S413" s="24">
        <f t="shared" si="205"/>
        <v>5451921</v>
      </c>
      <c r="T413" s="24">
        <f t="shared" si="206"/>
        <v>2058573</v>
      </c>
      <c r="U413" s="22">
        <f t="shared" si="207"/>
        <v>0.37758672585314423</v>
      </c>
      <c r="V413" s="101">
        <f t="shared" si="197"/>
        <v>5662255</v>
      </c>
      <c r="W413" s="101">
        <f t="shared" si="198"/>
        <v>2037918</v>
      </c>
      <c r="X413" s="22">
        <f t="shared" si="199"/>
        <v>0.35991279092870243</v>
      </c>
      <c r="Y413" s="76">
        <f t="shared" si="200"/>
        <v>5411242</v>
      </c>
      <c r="Z413" s="76">
        <f t="shared" si="201"/>
        <v>2140383</v>
      </c>
      <c r="AA413" s="22">
        <f t="shared" si="202"/>
        <v>0.39554375871565201</v>
      </c>
      <c r="AB413" s="22">
        <f t="shared" si="204"/>
        <v>0.37864028509209635</v>
      </c>
      <c r="AC413" s="32" t="s">
        <v>1483</v>
      </c>
    </row>
    <row r="414" spans="1:29" ht="12.75" customHeight="1" x14ac:dyDescent="0.25">
      <c r="A414" s="25" t="s">
        <v>906</v>
      </c>
      <c r="B414" s="25" t="s">
        <v>907</v>
      </c>
      <c r="C414" s="25" t="s">
        <v>68</v>
      </c>
      <c r="D414" s="31">
        <f t="shared" si="192"/>
        <v>18909554</v>
      </c>
      <c r="E414" s="31">
        <f t="shared" si="208"/>
        <v>3033599</v>
      </c>
      <c r="F414" s="39">
        <f t="shared" si="209"/>
        <v>0.16042678743242703</v>
      </c>
      <c r="G414" s="31">
        <f t="shared" si="193"/>
        <v>19832400</v>
      </c>
      <c r="H414" s="31">
        <f t="shared" si="210"/>
        <v>3661811</v>
      </c>
      <c r="I414" s="39">
        <f t="shared" si="211"/>
        <v>0.18463781488876788</v>
      </c>
      <c r="J414" s="24">
        <f t="shared" si="194"/>
        <v>20272565</v>
      </c>
      <c r="K414" s="24">
        <f t="shared" si="212"/>
        <v>4579655</v>
      </c>
      <c r="L414" s="22">
        <f t="shared" si="213"/>
        <v>0.22590407281959635</v>
      </c>
      <c r="M414" s="24">
        <f t="shared" si="214"/>
        <v>21784332</v>
      </c>
      <c r="N414" s="24">
        <f t="shared" si="215"/>
        <v>3820857</v>
      </c>
      <c r="O414" s="22">
        <f t="shared" si="216"/>
        <v>0.17539472865176678</v>
      </c>
      <c r="P414" s="24">
        <f t="shared" si="195"/>
        <v>21217710</v>
      </c>
      <c r="Q414" s="24">
        <f t="shared" si="203"/>
        <v>3863437</v>
      </c>
      <c r="R414" s="22">
        <f t="shared" si="196"/>
        <v>0.18208548424877144</v>
      </c>
      <c r="S414" s="24">
        <f t="shared" si="205"/>
        <v>20537597</v>
      </c>
      <c r="T414" s="24">
        <f t="shared" si="206"/>
        <v>5041942</v>
      </c>
      <c r="U414" s="22">
        <f t="shared" si="207"/>
        <v>0.24549814664295924</v>
      </c>
      <c r="V414" s="101">
        <f t="shared" si="197"/>
        <v>20567252</v>
      </c>
      <c r="W414" s="101">
        <f t="shared" si="198"/>
        <v>5987310</v>
      </c>
      <c r="X414" s="22">
        <f t="shared" si="199"/>
        <v>0.29110889485868119</v>
      </c>
      <c r="Y414" s="76">
        <f t="shared" si="200"/>
        <v>20873722</v>
      </c>
      <c r="Z414" s="76">
        <f t="shared" si="201"/>
        <v>6145021</v>
      </c>
      <c r="AA414" s="22">
        <f t="shared" si="202"/>
        <v>0.29439028650472598</v>
      </c>
      <c r="AB414" s="22">
        <f t="shared" si="204"/>
        <v>0.23769550818138091</v>
      </c>
      <c r="AC414" s="32" t="s">
        <v>1481</v>
      </c>
    </row>
    <row r="415" spans="1:29" ht="12.75" customHeight="1" x14ac:dyDescent="0.25">
      <c r="A415" s="25" t="s">
        <v>908</v>
      </c>
      <c r="B415" s="25" t="s">
        <v>909</v>
      </c>
      <c r="C415" s="25" t="s">
        <v>68</v>
      </c>
      <c r="D415" s="31">
        <f t="shared" si="192"/>
        <v>6336976</v>
      </c>
      <c r="E415" s="31">
        <f t="shared" si="208"/>
        <v>152506</v>
      </c>
      <c r="F415" s="39">
        <f t="shared" si="209"/>
        <v>2.4066052956489024E-2</v>
      </c>
      <c r="G415" s="31">
        <f t="shared" si="193"/>
        <v>6237280</v>
      </c>
      <c r="H415" s="31">
        <f t="shared" si="210"/>
        <v>402989</v>
      </c>
      <c r="I415" s="39">
        <f t="shared" si="211"/>
        <v>6.4609733730087479E-2</v>
      </c>
      <c r="J415" s="24">
        <f t="shared" si="194"/>
        <v>6137098</v>
      </c>
      <c r="K415" s="24">
        <f t="shared" si="212"/>
        <v>1158214</v>
      </c>
      <c r="L415" s="22">
        <f t="shared" si="213"/>
        <v>0.18872339988704759</v>
      </c>
      <c r="M415" s="24">
        <f t="shared" si="214"/>
        <v>6576548</v>
      </c>
      <c r="N415" s="24">
        <f t="shared" si="215"/>
        <v>2272354</v>
      </c>
      <c r="O415" s="22">
        <f t="shared" si="216"/>
        <v>0.34552382191994951</v>
      </c>
      <c r="P415" s="24">
        <f t="shared" si="195"/>
        <v>6577430</v>
      </c>
      <c r="Q415" s="24">
        <f t="shared" si="203"/>
        <v>3711275</v>
      </c>
      <c r="R415" s="22">
        <f t="shared" si="196"/>
        <v>0.56424393722168076</v>
      </c>
      <c r="S415" s="24">
        <f t="shared" si="205"/>
        <v>7501981</v>
      </c>
      <c r="T415" s="24">
        <f t="shared" si="206"/>
        <v>4334736</v>
      </c>
      <c r="U415" s="22">
        <f t="shared" si="207"/>
        <v>0.57781218054271266</v>
      </c>
      <c r="V415" s="101">
        <f t="shared" si="197"/>
        <v>7536672</v>
      </c>
      <c r="W415" s="101">
        <f t="shared" si="198"/>
        <v>4992407</v>
      </c>
      <c r="X415" s="22">
        <f t="shared" si="199"/>
        <v>0.66241532071450104</v>
      </c>
      <c r="Y415" s="76">
        <f t="shared" si="200"/>
        <v>7627996</v>
      </c>
      <c r="Z415" s="76">
        <f t="shared" si="201"/>
        <v>5430304</v>
      </c>
      <c r="AA415" s="22">
        <f t="shared" si="202"/>
        <v>0.71189130146371304</v>
      </c>
      <c r="AB415" s="22">
        <f t="shared" si="204"/>
        <v>0.57237731237251144</v>
      </c>
      <c r="AC415" s="32" t="s">
        <v>1480</v>
      </c>
    </row>
    <row r="416" spans="1:29" ht="12.75" customHeight="1" x14ac:dyDescent="0.25">
      <c r="A416" s="25" t="s">
        <v>910</v>
      </c>
      <c r="B416" s="25" t="s">
        <v>911</v>
      </c>
      <c r="C416" s="25" t="s">
        <v>68</v>
      </c>
      <c r="D416" s="31">
        <f t="shared" si="192"/>
        <v>11634556</v>
      </c>
      <c r="E416" s="31">
        <f t="shared" si="208"/>
        <v>903029</v>
      </c>
      <c r="F416" s="39">
        <f t="shared" si="209"/>
        <v>7.7616111865377591E-2</v>
      </c>
      <c r="G416" s="31">
        <f t="shared" si="193"/>
        <v>11160022</v>
      </c>
      <c r="H416" s="31">
        <f t="shared" si="210"/>
        <v>907911</v>
      </c>
      <c r="I416" s="39">
        <f t="shared" si="211"/>
        <v>8.1353871883048254E-2</v>
      </c>
      <c r="J416" s="24">
        <f t="shared" si="194"/>
        <v>11555370</v>
      </c>
      <c r="K416" s="24">
        <f t="shared" si="212"/>
        <v>1642154</v>
      </c>
      <c r="L416" s="22">
        <f t="shared" si="213"/>
        <v>0.14211176275619042</v>
      </c>
      <c r="M416" s="24">
        <f t="shared" si="214"/>
        <v>12287753</v>
      </c>
      <c r="N416" s="24">
        <f t="shared" si="215"/>
        <v>2096707</v>
      </c>
      <c r="O416" s="22">
        <f t="shared" si="216"/>
        <v>0.17063388237051966</v>
      </c>
      <c r="P416" s="24">
        <f t="shared" si="195"/>
        <v>13010865</v>
      </c>
      <c r="Q416" s="24">
        <f t="shared" si="203"/>
        <v>2194352</v>
      </c>
      <c r="R416" s="22">
        <f t="shared" si="196"/>
        <v>0.16865535073955498</v>
      </c>
      <c r="S416" s="24">
        <f t="shared" si="205"/>
        <v>13052922</v>
      </c>
      <c r="T416" s="24">
        <f t="shared" si="206"/>
        <v>2231898</v>
      </c>
      <c r="U416" s="22">
        <f t="shared" si="207"/>
        <v>0.17098838099239388</v>
      </c>
      <c r="V416" s="101">
        <f t="shared" si="197"/>
        <v>12926263</v>
      </c>
      <c r="W416" s="101">
        <f t="shared" si="198"/>
        <v>2838389</v>
      </c>
      <c r="X416" s="22">
        <f t="shared" si="199"/>
        <v>0.21958310766228414</v>
      </c>
      <c r="Y416" s="76">
        <f t="shared" si="200"/>
        <v>13118023</v>
      </c>
      <c r="Z416" s="76">
        <f t="shared" si="201"/>
        <v>3137935</v>
      </c>
      <c r="AA416" s="22">
        <f t="shared" si="202"/>
        <v>0.239207920278841</v>
      </c>
      <c r="AB416" s="22">
        <f t="shared" si="204"/>
        <v>0.19381372840871874</v>
      </c>
      <c r="AC416" s="32" t="s">
        <v>1483</v>
      </c>
    </row>
    <row r="417" spans="1:29" ht="12.75" customHeight="1" x14ac:dyDescent="0.25">
      <c r="A417" s="25" t="s">
        <v>912</v>
      </c>
      <c r="B417" s="25" t="s">
        <v>887</v>
      </c>
      <c r="C417" s="25" t="s">
        <v>68</v>
      </c>
      <c r="D417" s="31">
        <f t="shared" si="192"/>
        <v>10270629</v>
      </c>
      <c r="E417" s="31">
        <f t="shared" si="208"/>
        <v>1737813</v>
      </c>
      <c r="F417" s="39">
        <f t="shared" si="209"/>
        <v>0.16920219784007387</v>
      </c>
      <c r="G417" s="31">
        <f t="shared" si="193"/>
        <v>10242202</v>
      </c>
      <c r="H417" s="31">
        <f t="shared" si="210"/>
        <v>1757437</v>
      </c>
      <c r="I417" s="39">
        <f t="shared" si="211"/>
        <v>0.17158780894967704</v>
      </c>
      <c r="J417" s="24">
        <f t="shared" si="194"/>
        <v>9907517</v>
      </c>
      <c r="K417" s="24">
        <f t="shared" si="212"/>
        <v>2460115</v>
      </c>
      <c r="L417" s="22">
        <f t="shared" si="213"/>
        <v>0.24830792619381828</v>
      </c>
      <c r="M417" s="24">
        <f t="shared" si="214"/>
        <v>10722856</v>
      </c>
      <c r="N417" s="24">
        <f t="shared" si="215"/>
        <v>2776499</v>
      </c>
      <c r="O417" s="22">
        <f t="shared" si="216"/>
        <v>0.25893278805571951</v>
      </c>
      <c r="P417" s="24">
        <f t="shared" si="195"/>
        <v>11015128</v>
      </c>
      <c r="Q417" s="24">
        <f t="shared" si="203"/>
        <v>2823678</v>
      </c>
      <c r="R417" s="22">
        <f t="shared" si="196"/>
        <v>0.25634545508685874</v>
      </c>
      <c r="S417" s="24">
        <f t="shared" si="205"/>
        <v>11394991</v>
      </c>
      <c r="T417" s="24">
        <f t="shared" si="206"/>
        <v>2878372</v>
      </c>
      <c r="U417" s="22">
        <f t="shared" si="207"/>
        <v>0.25259976071942486</v>
      </c>
      <c r="V417" s="101">
        <f t="shared" si="197"/>
        <v>11335758</v>
      </c>
      <c r="W417" s="101">
        <f t="shared" si="198"/>
        <v>2939786</v>
      </c>
      <c r="X417" s="22">
        <f t="shared" si="199"/>
        <v>0.25933739940460976</v>
      </c>
      <c r="Y417" s="76">
        <f t="shared" si="200"/>
        <v>11302944</v>
      </c>
      <c r="Z417" s="76">
        <f t="shared" si="201"/>
        <v>3284113</v>
      </c>
      <c r="AA417" s="22">
        <f t="shared" si="202"/>
        <v>0.29055377076980998</v>
      </c>
      <c r="AB417" s="22">
        <f t="shared" si="204"/>
        <v>0.26355383480728456</v>
      </c>
      <c r="AC417" s="32" t="s">
        <v>1483</v>
      </c>
    </row>
    <row r="418" spans="1:29" ht="12.75" customHeight="1" x14ac:dyDescent="0.25">
      <c r="A418" s="25" t="s">
        <v>913</v>
      </c>
      <c r="B418" s="25" t="s">
        <v>914</v>
      </c>
      <c r="C418" s="25" t="s">
        <v>68</v>
      </c>
      <c r="D418" s="31">
        <f t="shared" si="192"/>
        <v>19179303</v>
      </c>
      <c r="E418" s="31">
        <f t="shared" si="208"/>
        <v>3043340</v>
      </c>
      <c r="F418" s="39">
        <f t="shared" si="209"/>
        <v>0.15867834196060202</v>
      </c>
      <c r="G418" s="31">
        <f t="shared" si="193"/>
        <v>18106743</v>
      </c>
      <c r="H418" s="31">
        <f t="shared" si="210"/>
        <v>4021480</v>
      </c>
      <c r="I418" s="39">
        <f t="shared" si="211"/>
        <v>0.22209847458485493</v>
      </c>
      <c r="J418" s="24">
        <f t="shared" si="194"/>
        <v>18722104</v>
      </c>
      <c r="K418" s="24">
        <f t="shared" si="212"/>
        <v>4903397</v>
      </c>
      <c r="L418" s="22">
        <f t="shared" si="213"/>
        <v>0.26190416419009316</v>
      </c>
      <c r="M418" s="24">
        <f t="shared" si="214"/>
        <v>20117403</v>
      </c>
      <c r="N418" s="24">
        <f t="shared" si="215"/>
        <v>4164910</v>
      </c>
      <c r="O418" s="22">
        <f t="shared" si="216"/>
        <v>0.20703020166171548</v>
      </c>
      <c r="P418" s="24">
        <f t="shared" si="195"/>
        <v>20112115</v>
      </c>
      <c r="Q418" s="24">
        <f t="shared" si="203"/>
        <v>3837703</v>
      </c>
      <c r="R418" s="22">
        <f t="shared" si="196"/>
        <v>0.1908154860888574</v>
      </c>
      <c r="S418" s="24">
        <f t="shared" si="205"/>
        <v>21025591</v>
      </c>
      <c r="T418" s="24">
        <f t="shared" si="206"/>
        <v>3031558</v>
      </c>
      <c r="U418" s="22">
        <f t="shared" si="207"/>
        <v>0.14418419915045433</v>
      </c>
      <c r="V418" s="101">
        <f t="shared" si="197"/>
        <v>21102014</v>
      </c>
      <c r="W418" s="101">
        <f t="shared" si="198"/>
        <v>2276622</v>
      </c>
      <c r="X418" s="22">
        <f t="shared" si="199"/>
        <v>0.10788647946115475</v>
      </c>
      <c r="Y418" s="76">
        <f t="shared" si="200"/>
        <v>20356173</v>
      </c>
      <c r="Z418" s="76">
        <f t="shared" si="201"/>
        <v>2251066</v>
      </c>
      <c r="AA418" s="22">
        <f t="shared" si="202"/>
        <v>0.1105839491539</v>
      </c>
      <c r="AB418" s="22">
        <f t="shared" si="204"/>
        <v>0.15210006310321639</v>
      </c>
      <c r="AC418" s="32" t="s">
        <v>1477</v>
      </c>
    </row>
    <row r="419" spans="1:29" ht="12.75" customHeight="1" x14ac:dyDescent="0.25">
      <c r="A419" s="25" t="s">
        <v>915</v>
      </c>
      <c r="B419" s="25" t="s">
        <v>817</v>
      </c>
      <c r="C419" s="25" t="s">
        <v>68</v>
      </c>
      <c r="D419" s="31">
        <f t="shared" si="192"/>
        <v>6444500</v>
      </c>
      <c r="E419" s="31">
        <f t="shared" si="208"/>
        <v>1484387</v>
      </c>
      <c r="F419" s="39">
        <f t="shared" si="209"/>
        <v>0.23033392815579176</v>
      </c>
      <c r="G419" s="31">
        <f t="shared" si="193"/>
        <v>6856017</v>
      </c>
      <c r="H419" s="31">
        <f t="shared" si="210"/>
        <v>1155959</v>
      </c>
      <c r="I419" s="39">
        <f t="shared" si="211"/>
        <v>0.16860503700618013</v>
      </c>
      <c r="J419" s="24">
        <f t="shared" si="194"/>
        <v>6480204</v>
      </c>
      <c r="K419" s="24">
        <f t="shared" si="212"/>
        <v>1711973</v>
      </c>
      <c r="L419" s="22">
        <f t="shared" si="213"/>
        <v>0.26418504726085784</v>
      </c>
      <c r="M419" s="24">
        <f t="shared" si="214"/>
        <v>6434496</v>
      </c>
      <c r="N419" s="24">
        <f t="shared" si="215"/>
        <v>2170740</v>
      </c>
      <c r="O419" s="22">
        <f t="shared" si="216"/>
        <v>0.33735975591561485</v>
      </c>
      <c r="P419" s="24">
        <f t="shared" si="195"/>
        <v>6689254</v>
      </c>
      <c r="Q419" s="24">
        <f t="shared" si="203"/>
        <v>2581047</v>
      </c>
      <c r="R419" s="22">
        <f t="shared" si="196"/>
        <v>0.38584975245371156</v>
      </c>
      <c r="S419" s="24">
        <f t="shared" si="205"/>
        <v>7048837</v>
      </c>
      <c r="T419" s="24">
        <f t="shared" si="206"/>
        <v>2649788</v>
      </c>
      <c r="U419" s="22">
        <f t="shared" si="207"/>
        <v>0.3759184671173415</v>
      </c>
      <c r="V419" s="101">
        <f t="shared" si="197"/>
        <v>7237604</v>
      </c>
      <c r="W419" s="101">
        <f t="shared" si="198"/>
        <v>2510282</v>
      </c>
      <c r="X419" s="22">
        <f t="shared" si="199"/>
        <v>0.34683881571857206</v>
      </c>
      <c r="Y419" s="76">
        <f t="shared" si="200"/>
        <v>7287471</v>
      </c>
      <c r="Z419" s="76">
        <f t="shared" si="201"/>
        <v>2404625</v>
      </c>
      <c r="AA419" s="22">
        <f t="shared" si="202"/>
        <v>0.32996700775893301</v>
      </c>
      <c r="AB419" s="22">
        <f t="shared" si="204"/>
        <v>0.35518675979283454</v>
      </c>
      <c r="AC419" s="32" t="s">
        <v>1484</v>
      </c>
    </row>
    <row r="420" spans="1:29" ht="12.75" customHeight="1" x14ac:dyDescent="0.25">
      <c r="A420" s="25" t="s">
        <v>916</v>
      </c>
      <c r="B420" s="25" t="s">
        <v>917</v>
      </c>
      <c r="C420" s="25" t="s">
        <v>226</v>
      </c>
      <c r="D420" s="31">
        <f t="shared" si="192"/>
        <v>11880571</v>
      </c>
      <c r="E420" s="31">
        <f t="shared" si="208"/>
        <v>5054779</v>
      </c>
      <c r="F420" s="39">
        <f t="shared" si="209"/>
        <v>0.42546599822516951</v>
      </c>
      <c r="G420" s="31">
        <f t="shared" si="193"/>
        <v>11905969</v>
      </c>
      <c r="H420" s="31">
        <f t="shared" si="210"/>
        <v>6673962</v>
      </c>
      <c r="I420" s="39">
        <f t="shared" si="211"/>
        <v>0.56055596986687939</v>
      </c>
      <c r="J420" s="24">
        <f t="shared" si="194"/>
        <v>12225919</v>
      </c>
      <c r="K420" s="24">
        <f t="shared" si="212"/>
        <v>8312933</v>
      </c>
      <c r="L420" s="22">
        <f t="shared" si="213"/>
        <v>0.67994340548142029</v>
      </c>
      <c r="M420" s="24">
        <f t="shared" si="214"/>
        <v>12444402</v>
      </c>
      <c r="N420" s="24">
        <f t="shared" si="215"/>
        <v>9840187</v>
      </c>
      <c r="O420" s="22">
        <f t="shared" si="216"/>
        <v>0.79073200946096089</v>
      </c>
      <c r="P420" s="24">
        <f t="shared" si="195"/>
        <v>12592865</v>
      </c>
      <c r="Q420" s="24">
        <f t="shared" si="203"/>
        <v>11342197</v>
      </c>
      <c r="R420" s="22">
        <f t="shared" si="196"/>
        <v>0.9006843954890329</v>
      </c>
      <c r="S420" s="24">
        <f t="shared" si="205"/>
        <v>12861308</v>
      </c>
      <c r="T420" s="24">
        <f t="shared" si="206"/>
        <v>12786293</v>
      </c>
      <c r="U420" s="22">
        <f t="shared" si="207"/>
        <v>0.99416738950657269</v>
      </c>
      <c r="V420" s="101">
        <f t="shared" si="197"/>
        <v>13000222</v>
      </c>
      <c r="W420" s="101">
        <f t="shared" si="198"/>
        <v>14360302</v>
      </c>
      <c r="X420" s="22">
        <f t="shared" si="199"/>
        <v>1.1046197518780834</v>
      </c>
      <c r="Y420" s="76">
        <f t="shared" si="200"/>
        <v>13158953</v>
      </c>
      <c r="Z420" s="76">
        <f t="shared" si="201"/>
        <v>16003238</v>
      </c>
      <c r="AA420" s="22">
        <f t="shared" si="202"/>
        <v>1.2161482756264901</v>
      </c>
      <c r="AB420" s="22">
        <f t="shared" si="204"/>
        <v>1.0012703643922278</v>
      </c>
      <c r="AC420" s="32" t="s">
        <v>1477</v>
      </c>
    </row>
    <row r="421" spans="1:29" ht="12.75" customHeight="1" x14ac:dyDescent="0.25">
      <c r="A421" s="25" t="s">
        <v>918</v>
      </c>
      <c r="B421" s="25" t="s">
        <v>919</v>
      </c>
      <c r="C421" s="25" t="s">
        <v>226</v>
      </c>
      <c r="D421" s="31">
        <f t="shared" si="192"/>
        <v>11084041</v>
      </c>
      <c r="E421" s="31">
        <f t="shared" si="208"/>
        <v>1789687</v>
      </c>
      <c r="F421" s="39">
        <f t="shared" si="209"/>
        <v>0.16146520930407962</v>
      </c>
      <c r="G421" s="31">
        <f t="shared" si="193"/>
        <v>10678680</v>
      </c>
      <c r="H421" s="31">
        <f t="shared" si="210"/>
        <v>2087150</v>
      </c>
      <c r="I421" s="39">
        <f t="shared" si="211"/>
        <v>0.19545018672719849</v>
      </c>
      <c r="J421" s="24">
        <f t="shared" si="194"/>
        <v>10872920</v>
      </c>
      <c r="K421" s="24">
        <f t="shared" si="212"/>
        <v>2417801</v>
      </c>
      <c r="L421" s="22">
        <f t="shared" si="213"/>
        <v>0.22236906001331749</v>
      </c>
      <c r="M421" s="24">
        <f t="shared" si="214"/>
        <v>10920783</v>
      </c>
      <c r="N421" s="24">
        <f t="shared" si="215"/>
        <v>2879240</v>
      </c>
      <c r="O421" s="22">
        <f t="shared" si="216"/>
        <v>0.26364776225294467</v>
      </c>
      <c r="P421" s="24">
        <f t="shared" si="195"/>
        <v>11853870</v>
      </c>
      <c r="Q421" s="24">
        <f t="shared" si="203"/>
        <v>2791333</v>
      </c>
      <c r="R421" s="22">
        <f t="shared" si="196"/>
        <v>0.23547862428050922</v>
      </c>
      <c r="S421" s="24">
        <f t="shared" ref="S421:S452" si="217">VLOOKUP(A421, Master, 25, FALSE)</f>
        <v>12216597</v>
      </c>
      <c r="T421" s="24">
        <f t="shared" ref="T421:T452" si="218">VLOOKUP(A421, Master, 26, FALSE)</f>
        <v>2655288</v>
      </c>
      <c r="U421" s="22">
        <f t="shared" ref="U421:U452" si="219">VLOOKUP(A421, Master, 27, FALSE)</f>
        <v>0.21735087111410814</v>
      </c>
      <c r="V421" s="101">
        <f t="shared" si="197"/>
        <v>12633151</v>
      </c>
      <c r="W421" s="101">
        <f t="shared" si="198"/>
        <v>2153919</v>
      </c>
      <c r="X421" s="22">
        <f t="shared" si="199"/>
        <v>0.17049736839209789</v>
      </c>
      <c r="Y421" s="76">
        <f t="shared" si="200"/>
        <v>12498816</v>
      </c>
      <c r="Z421" s="76">
        <f t="shared" si="201"/>
        <v>1901432</v>
      </c>
      <c r="AA421" s="22">
        <f t="shared" si="202"/>
        <v>0.152128969656006</v>
      </c>
      <c r="AB421" s="22">
        <f t="shared" si="204"/>
        <v>0.20782071913913316</v>
      </c>
      <c r="AC421" s="32" t="s">
        <v>1483</v>
      </c>
    </row>
    <row r="422" spans="1:29" ht="12.75" customHeight="1" x14ac:dyDescent="0.25">
      <c r="A422" s="25" t="s">
        <v>920</v>
      </c>
      <c r="B422" s="25" t="s">
        <v>921</v>
      </c>
      <c r="C422" s="25" t="s">
        <v>226</v>
      </c>
      <c r="D422" s="31">
        <f t="shared" si="192"/>
        <v>7831260</v>
      </c>
      <c r="E422" s="31">
        <f t="shared" si="208"/>
        <v>2853563</v>
      </c>
      <c r="F422" s="39">
        <f t="shared" si="209"/>
        <v>0.36438108299303051</v>
      </c>
      <c r="G422" s="31">
        <f t="shared" si="193"/>
        <v>7898421</v>
      </c>
      <c r="H422" s="31">
        <f t="shared" si="210"/>
        <v>3029913</v>
      </c>
      <c r="I422" s="39">
        <f t="shared" si="211"/>
        <v>0.38360996457393193</v>
      </c>
      <c r="J422" s="24">
        <f t="shared" si="194"/>
        <v>7913852</v>
      </c>
      <c r="K422" s="24">
        <f t="shared" si="212"/>
        <v>3436897</v>
      </c>
      <c r="L422" s="22">
        <f t="shared" si="213"/>
        <v>0.43428876355029133</v>
      </c>
      <c r="M422" s="24">
        <f t="shared" si="214"/>
        <v>8598033</v>
      </c>
      <c r="N422" s="24">
        <f t="shared" si="215"/>
        <v>3256575</v>
      </c>
      <c r="O422" s="22">
        <f t="shared" si="216"/>
        <v>0.37875814154237369</v>
      </c>
      <c r="P422" s="24">
        <f t="shared" si="195"/>
        <v>8650304</v>
      </c>
      <c r="Q422" s="24">
        <f t="shared" si="203"/>
        <v>3358810</v>
      </c>
      <c r="R422" s="22">
        <f t="shared" si="196"/>
        <v>0.38828808790997404</v>
      </c>
      <c r="S422" s="24">
        <f t="shared" si="217"/>
        <v>9685114</v>
      </c>
      <c r="T422" s="24">
        <f t="shared" si="218"/>
        <v>2410656</v>
      </c>
      <c r="U422" s="22">
        <f t="shared" si="219"/>
        <v>0.24890321373604896</v>
      </c>
      <c r="V422" s="101">
        <f t="shared" si="197"/>
        <v>9041620</v>
      </c>
      <c r="W422" s="101">
        <f t="shared" si="198"/>
        <v>2346742</v>
      </c>
      <c r="X422" s="22">
        <f t="shared" si="199"/>
        <v>0.25954884191107347</v>
      </c>
      <c r="Y422" s="76">
        <f t="shared" si="200"/>
        <v>9209264</v>
      </c>
      <c r="Z422" s="76">
        <f t="shared" si="201"/>
        <v>1633810</v>
      </c>
      <c r="AA422" s="22">
        <f t="shared" si="202"/>
        <v>0.177409399925988</v>
      </c>
      <c r="AB422" s="22">
        <f t="shared" si="204"/>
        <v>0.29058153700509159</v>
      </c>
      <c r="AC422" s="32" t="s">
        <v>1477</v>
      </c>
    </row>
    <row r="423" spans="1:29" ht="12.75" customHeight="1" x14ac:dyDescent="0.25">
      <c r="A423" s="25" t="s">
        <v>922</v>
      </c>
      <c r="B423" s="25" t="s">
        <v>923</v>
      </c>
      <c r="C423" s="25" t="s">
        <v>226</v>
      </c>
      <c r="D423" s="31">
        <f t="shared" si="192"/>
        <v>15188278</v>
      </c>
      <c r="E423" s="31">
        <f t="shared" si="208"/>
        <v>2356765</v>
      </c>
      <c r="F423" s="39">
        <f t="shared" si="209"/>
        <v>0.15516999359637743</v>
      </c>
      <c r="G423" s="31">
        <f t="shared" si="193"/>
        <v>16204353</v>
      </c>
      <c r="H423" s="31">
        <f t="shared" si="210"/>
        <v>2113265</v>
      </c>
      <c r="I423" s="39">
        <f t="shared" si="211"/>
        <v>0.13041341422270916</v>
      </c>
      <c r="J423" s="24">
        <f t="shared" si="194"/>
        <v>16119859</v>
      </c>
      <c r="K423" s="24">
        <f t="shared" si="212"/>
        <v>3155344</v>
      </c>
      <c r="L423" s="22">
        <f t="shared" si="213"/>
        <v>0.19574265506912933</v>
      </c>
      <c r="M423" s="24">
        <f t="shared" si="214"/>
        <v>17440794</v>
      </c>
      <c r="N423" s="24">
        <f t="shared" si="215"/>
        <v>3404855</v>
      </c>
      <c r="O423" s="22">
        <f t="shared" si="216"/>
        <v>0.19522362341989705</v>
      </c>
      <c r="P423" s="24">
        <f t="shared" si="195"/>
        <v>18856235</v>
      </c>
      <c r="Q423" s="24">
        <f t="shared" si="203"/>
        <v>3596306</v>
      </c>
      <c r="R423" s="22">
        <f t="shared" si="196"/>
        <v>0.19072237909635725</v>
      </c>
      <c r="S423" s="24">
        <f t="shared" si="217"/>
        <v>19462687</v>
      </c>
      <c r="T423" s="24">
        <f t="shared" si="218"/>
        <v>3666798</v>
      </c>
      <c r="U423" s="22">
        <f t="shared" si="219"/>
        <v>0.18840142679168606</v>
      </c>
      <c r="V423" s="101">
        <f t="shared" si="197"/>
        <v>20237556</v>
      </c>
      <c r="W423" s="101">
        <f t="shared" si="198"/>
        <v>2882264</v>
      </c>
      <c r="X423" s="22">
        <f t="shared" si="199"/>
        <v>0.14242154536842294</v>
      </c>
      <c r="Y423" s="76">
        <f t="shared" si="200"/>
        <v>19917797</v>
      </c>
      <c r="Z423" s="76">
        <f t="shared" si="201"/>
        <v>2018607</v>
      </c>
      <c r="AA423" s="22">
        <f t="shared" si="202"/>
        <v>0.101346900965001</v>
      </c>
      <c r="AB423" s="22">
        <f t="shared" si="204"/>
        <v>0.16362317512827285</v>
      </c>
      <c r="AC423" s="32" t="s">
        <v>1483</v>
      </c>
    </row>
    <row r="424" spans="1:29" ht="12.75" customHeight="1" x14ac:dyDescent="0.25">
      <c r="A424" s="25" t="s">
        <v>924</v>
      </c>
      <c r="B424" s="25" t="s">
        <v>925</v>
      </c>
      <c r="C424" s="25" t="s">
        <v>56</v>
      </c>
      <c r="D424" s="31">
        <f t="shared" si="192"/>
        <v>11449405</v>
      </c>
      <c r="E424" s="31">
        <f t="shared" si="208"/>
        <v>300627</v>
      </c>
      <c r="F424" s="39">
        <f t="shared" si="209"/>
        <v>2.6256997634374887E-2</v>
      </c>
      <c r="G424" s="31">
        <f t="shared" si="193"/>
        <v>12070643</v>
      </c>
      <c r="H424" s="31">
        <f t="shared" si="210"/>
        <v>1212799</v>
      </c>
      <c r="I424" s="39">
        <f t="shared" si="211"/>
        <v>0.1004750948230347</v>
      </c>
      <c r="J424" s="24">
        <f t="shared" si="194"/>
        <v>13091850</v>
      </c>
      <c r="K424" s="24">
        <f t="shared" si="212"/>
        <v>2783639</v>
      </c>
      <c r="L424" s="22">
        <f t="shared" si="213"/>
        <v>0.21262380794158198</v>
      </c>
      <c r="M424" s="24">
        <f t="shared" si="214"/>
        <v>14117216</v>
      </c>
      <c r="N424" s="24">
        <f t="shared" si="215"/>
        <v>2800977</v>
      </c>
      <c r="O424" s="22">
        <f t="shared" si="216"/>
        <v>0.19840859557578491</v>
      </c>
      <c r="P424" s="24">
        <f t="shared" si="195"/>
        <v>13867079</v>
      </c>
      <c r="Q424" s="24">
        <f t="shared" si="203"/>
        <v>3280470</v>
      </c>
      <c r="R424" s="22">
        <f t="shared" si="196"/>
        <v>0.23656532136292005</v>
      </c>
      <c r="S424" s="24">
        <f t="shared" si="217"/>
        <v>15333980</v>
      </c>
      <c r="T424" s="24">
        <f t="shared" si="218"/>
        <v>2639557</v>
      </c>
      <c r="U424" s="22">
        <f t="shared" si="219"/>
        <v>0.17213776201612366</v>
      </c>
      <c r="V424" s="101">
        <f t="shared" si="197"/>
        <v>15110250</v>
      </c>
      <c r="W424" s="101">
        <f t="shared" si="198"/>
        <v>2464943</v>
      </c>
      <c r="X424" s="22">
        <f t="shared" si="199"/>
        <v>0.16313052398206515</v>
      </c>
      <c r="Y424" s="76">
        <f t="shared" si="200"/>
        <v>15558816</v>
      </c>
      <c r="Z424" s="76">
        <f t="shared" si="201"/>
        <v>2107673</v>
      </c>
      <c r="AA424" s="22">
        <f t="shared" si="202"/>
        <v>0.135464870848784</v>
      </c>
      <c r="AB424" s="22">
        <f t="shared" si="204"/>
        <v>0.18114141475713558</v>
      </c>
      <c r="AC424" s="32" t="s">
        <v>1484</v>
      </c>
    </row>
    <row r="425" spans="1:29" ht="12.75" customHeight="1" x14ac:dyDescent="0.25">
      <c r="A425" s="25" t="s">
        <v>926</v>
      </c>
      <c r="B425" s="25" t="s">
        <v>540</v>
      </c>
      <c r="C425" s="25" t="s">
        <v>56</v>
      </c>
      <c r="D425" s="31">
        <f t="shared" si="192"/>
        <v>17484480</v>
      </c>
      <c r="E425" s="31">
        <f t="shared" si="208"/>
        <v>1812579</v>
      </c>
      <c r="F425" s="39">
        <f t="shared" si="209"/>
        <v>0.10366788145829901</v>
      </c>
      <c r="G425" s="31">
        <f t="shared" si="193"/>
        <v>18344317</v>
      </c>
      <c r="H425" s="31">
        <f t="shared" si="210"/>
        <v>4363145</v>
      </c>
      <c r="I425" s="39">
        <f t="shared" si="211"/>
        <v>0.23784723083448678</v>
      </c>
      <c r="J425" s="24">
        <f t="shared" si="194"/>
        <v>18959736</v>
      </c>
      <c r="K425" s="24">
        <f t="shared" si="212"/>
        <v>7424870</v>
      </c>
      <c r="L425" s="22">
        <f t="shared" si="213"/>
        <v>0.39161252034311028</v>
      </c>
      <c r="M425" s="24">
        <f t="shared" si="214"/>
        <v>19577291</v>
      </c>
      <c r="N425" s="24">
        <f t="shared" si="215"/>
        <v>10400595</v>
      </c>
      <c r="O425" s="22">
        <f t="shared" si="216"/>
        <v>0.53125812963601549</v>
      </c>
      <c r="P425" s="24">
        <f t="shared" si="195"/>
        <v>20377299</v>
      </c>
      <c r="Q425" s="24">
        <f t="shared" si="203"/>
        <v>12676758</v>
      </c>
      <c r="R425" s="22">
        <f t="shared" si="196"/>
        <v>0.62210197730327266</v>
      </c>
      <c r="S425" s="24">
        <f t="shared" si="217"/>
        <v>21140561</v>
      </c>
      <c r="T425" s="24">
        <f t="shared" si="218"/>
        <v>14750149</v>
      </c>
      <c r="U425" s="22">
        <f t="shared" si="219"/>
        <v>0.69771795554526672</v>
      </c>
      <c r="V425" s="101">
        <f t="shared" si="197"/>
        <v>21808537</v>
      </c>
      <c r="W425" s="101">
        <f t="shared" si="198"/>
        <v>16408862</v>
      </c>
      <c r="X425" s="22">
        <f t="shared" si="199"/>
        <v>0.75240544562892964</v>
      </c>
      <c r="Y425" s="76">
        <f t="shared" si="200"/>
        <v>22360202</v>
      </c>
      <c r="Z425" s="76">
        <f t="shared" si="201"/>
        <v>18019809</v>
      </c>
      <c r="AA425" s="22">
        <f t="shared" si="202"/>
        <v>0.80588757650758303</v>
      </c>
      <c r="AB425" s="22">
        <f t="shared" si="204"/>
        <v>0.68187421692421357</v>
      </c>
      <c r="AC425" s="32" t="s">
        <v>1483</v>
      </c>
    </row>
    <row r="426" spans="1:29" ht="12.75" customHeight="1" x14ac:dyDescent="0.25">
      <c r="A426" s="25" t="s">
        <v>927</v>
      </c>
      <c r="B426" s="25" t="s">
        <v>928</v>
      </c>
      <c r="C426" s="25" t="s">
        <v>56</v>
      </c>
      <c r="D426" s="31">
        <f t="shared" si="192"/>
        <v>24647355</v>
      </c>
      <c r="E426" s="31">
        <f t="shared" ref="E426:E457" si="220">VLOOKUP(A426, Master, 11, FALSE)</f>
        <v>2218847</v>
      </c>
      <c r="F426" s="39">
        <f t="shared" ref="F426:F457" si="221">VLOOKUP(A426, Master, 12, FALSE)</f>
        <v>9.0023736826933362E-2</v>
      </c>
      <c r="G426" s="31">
        <f t="shared" si="193"/>
        <v>24436684</v>
      </c>
      <c r="H426" s="31">
        <f t="shared" ref="H426:H457" si="222">VLOOKUP(A426, Master, 14, FALSE)</f>
        <v>3654035</v>
      </c>
      <c r="I426" s="39">
        <f t="shared" ref="I426:I457" si="223">VLOOKUP(A426, Master, 15, FALSE)</f>
        <v>0.14953072192610095</v>
      </c>
      <c r="J426" s="24">
        <f t="shared" si="194"/>
        <v>24640924</v>
      </c>
      <c r="K426" s="24">
        <f t="shared" ref="K426:K457" si="224">VLOOKUP(A426, Master, 17, FALSE)</f>
        <v>6775308</v>
      </c>
      <c r="L426" s="22">
        <f t="shared" ref="L426:L457" si="225">VLOOKUP(A426, Master, 18, FALSE)</f>
        <v>0.27496160452424595</v>
      </c>
      <c r="M426" s="24">
        <f t="shared" si="214"/>
        <v>25750557</v>
      </c>
      <c r="N426" s="24">
        <f t="shared" si="215"/>
        <v>11519413</v>
      </c>
      <c r="O426" s="22">
        <f t="shared" si="216"/>
        <v>0.44734616808483019</v>
      </c>
      <c r="P426" s="24">
        <f t="shared" si="195"/>
        <v>27352570</v>
      </c>
      <c r="Q426" s="24">
        <f t="shared" si="203"/>
        <v>16436951</v>
      </c>
      <c r="R426" s="22">
        <f t="shared" si="196"/>
        <v>0.60092894378846307</v>
      </c>
      <c r="S426" s="24">
        <f t="shared" si="217"/>
        <v>27959427</v>
      </c>
      <c r="T426" s="24">
        <f t="shared" si="218"/>
        <v>21326695</v>
      </c>
      <c r="U426" s="22">
        <f t="shared" si="219"/>
        <v>0.76277296383792126</v>
      </c>
      <c r="V426" s="101">
        <f t="shared" si="197"/>
        <v>28705543</v>
      </c>
      <c r="W426" s="101">
        <f t="shared" si="198"/>
        <v>25352726</v>
      </c>
      <c r="X426" s="22">
        <f t="shared" si="199"/>
        <v>0.88319966635015401</v>
      </c>
      <c r="Y426" s="76">
        <f t="shared" si="200"/>
        <v>32323064</v>
      </c>
      <c r="Z426" s="76">
        <f t="shared" si="201"/>
        <v>27864088</v>
      </c>
      <c r="AA426" s="22">
        <f t="shared" si="202"/>
        <v>0.86204971162387301</v>
      </c>
      <c r="AB426" s="22">
        <f t="shared" si="204"/>
        <v>0.71125949073704831</v>
      </c>
      <c r="AC426" s="32" t="s">
        <v>1483</v>
      </c>
    </row>
    <row r="427" spans="1:29" ht="12.75" customHeight="1" x14ac:dyDescent="0.25">
      <c r="A427" s="25" t="s">
        <v>929</v>
      </c>
      <c r="B427" s="25" t="s">
        <v>930</v>
      </c>
      <c r="C427" s="25" t="s">
        <v>56</v>
      </c>
      <c r="D427" s="31">
        <f t="shared" si="192"/>
        <v>25513650</v>
      </c>
      <c r="E427" s="31">
        <f t="shared" si="220"/>
        <v>9855201</v>
      </c>
      <c r="F427" s="39">
        <f t="shared" si="221"/>
        <v>0.38627170161854535</v>
      </c>
      <c r="G427" s="31">
        <f t="shared" si="193"/>
        <v>26586344</v>
      </c>
      <c r="H427" s="31">
        <f t="shared" si="222"/>
        <v>12754469</v>
      </c>
      <c r="I427" s="39">
        <f t="shared" si="223"/>
        <v>0.47973760514044356</v>
      </c>
      <c r="J427" s="24">
        <f t="shared" si="194"/>
        <v>28901813</v>
      </c>
      <c r="K427" s="24">
        <f t="shared" si="224"/>
        <v>15089407</v>
      </c>
      <c r="L427" s="22">
        <f t="shared" si="225"/>
        <v>0.52209205699310279</v>
      </c>
      <c r="M427" s="24">
        <f t="shared" si="214"/>
        <v>28812898</v>
      </c>
      <c r="N427" s="24">
        <f t="shared" si="215"/>
        <v>17681150</v>
      </c>
      <c r="O427" s="22">
        <f t="shared" si="216"/>
        <v>0.61365399620683769</v>
      </c>
      <c r="P427" s="24">
        <f t="shared" si="195"/>
        <v>29293288</v>
      </c>
      <c r="Q427" s="24">
        <f t="shared" si="203"/>
        <v>20353231</v>
      </c>
      <c r="R427" s="22">
        <f t="shared" si="196"/>
        <v>0.69480868791512918</v>
      </c>
      <c r="S427" s="24">
        <f t="shared" si="217"/>
        <v>32518857</v>
      </c>
      <c r="T427" s="24">
        <f t="shared" si="218"/>
        <v>21453852</v>
      </c>
      <c r="U427" s="22">
        <f t="shared" si="219"/>
        <v>0.65973573425412835</v>
      </c>
      <c r="V427" s="101">
        <f t="shared" si="197"/>
        <v>32293768</v>
      </c>
      <c r="W427" s="101">
        <f t="shared" si="198"/>
        <v>22013929</v>
      </c>
      <c r="X427" s="22">
        <f t="shared" si="199"/>
        <v>0.6816773130964463</v>
      </c>
      <c r="Y427" s="76">
        <f t="shared" si="200"/>
        <v>33420498</v>
      </c>
      <c r="Z427" s="76">
        <f t="shared" si="201"/>
        <v>22055358</v>
      </c>
      <c r="AA427" s="22">
        <f t="shared" si="202"/>
        <v>0.65993504944181303</v>
      </c>
      <c r="AB427" s="22">
        <f t="shared" si="204"/>
        <v>0.6619621561828708</v>
      </c>
      <c r="AC427" s="32" t="s">
        <v>1482</v>
      </c>
    </row>
    <row r="428" spans="1:29" ht="12.75" customHeight="1" x14ac:dyDescent="0.25">
      <c r="A428" s="25" t="s">
        <v>931</v>
      </c>
      <c r="B428" s="25" t="s">
        <v>568</v>
      </c>
      <c r="C428" s="25" t="s">
        <v>932</v>
      </c>
      <c r="D428" s="31">
        <f t="shared" si="192"/>
        <v>7689178</v>
      </c>
      <c r="E428" s="31">
        <f t="shared" si="220"/>
        <v>987978</v>
      </c>
      <c r="F428" s="39">
        <f t="shared" si="221"/>
        <v>0.12848941720428372</v>
      </c>
      <c r="G428" s="31">
        <f t="shared" si="193"/>
        <v>7505526</v>
      </c>
      <c r="H428" s="31">
        <f t="shared" si="222"/>
        <v>1176220</v>
      </c>
      <c r="I428" s="39">
        <f t="shared" si="223"/>
        <v>0.15671386655645453</v>
      </c>
      <c r="J428" s="24">
        <f t="shared" si="194"/>
        <v>7786903</v>
      </c>
      <c r="K428" s="24">
        <f t="shared" si="224"/>
        <v>1165161</v>
      </c>
      <c r="L428" s="22">
        <f t="shared" si="225"/>
        <v>0.1496308609469002</v>
      </c>
      <c r="M428" s="24">
        <f t="shared" si="214"/>
        <v>8561318</v>
      </c>
      <c r="N428" s="24">
        <f t="shared" si="215"/>
        <v>1531977</v>
      </c>
      <c r="O428" s="22">
        <f t="shared" si="216"/>
        <v>0.1789417236925436</v>
      </c>
      <c r="P428" s="24">
        <f t="shared" si="195"/>
        <v>8639310</v>
      </c>
      <c r="Q428" s="24">
        <f t="shared" si="203"/>
        <v>2103234</v>
      </c>
      <c r="R428" s="22">
        <f t="shared" si="196"/>
        <v>0.24344930324296732</v>
      </c>
      <c r="S428" s="24">
        <f t="shared" si="217"/>
        <v>8867220</v>
      </c>
      <c r="T428" s="24">
        <f t="shared" si="218"/>
        <v>2913956</v>
      </c>
      <c r="U428" s="22">
        <f t="shared" si="219"/>
        <v>0.32862114619914695</v>
      </c>
      <c r="V428" s="101">
        <f t="shared" si="197"/>
        <v>9546750</v>
      </c>
      <c r="W428" s="101">
        <f t="shared" si="198"/>
        <v>3112157</v>
      </c>
      <c r="X428" s="22">
        <f t="shared" si="199"/>
        <v>0.32599125356796815</v>
      </c>
      <c r="Y428" s="76">
        <f t="shared" si="200"/>
        <v>9241347</v>
      </c>
      <c r="Z428" s="76">
        <f t="shared" si="201"/>
        <v>3593115</v>
      </c>
      <c r="AA428" s="22">
        <f t="shared" si="202"/>
        <v>0.38880857952850401</v>
      </c>
      <c r="AB428" s="22">
        <f t="shared" si="204"/>
        <v>0.293162401246226</v>
      </c>
      <c r="AC428" s="32" t="s">
        <v>1484</v>
      </c>
    </row>
    <row r="429" spans="1:29" ht="12.75" customHeight="1" x14ac:dyDescent="0.25">
      <c r="A429" s="25" t="s">
        <v>933</v>
      </c>
      <c r="B429" s="25" t="s">
        <v>934</v>
      </c>
      <c r="C429" s="25" t="s">
        <v>932</v>
      </c>
      <c r="D429" s="31">
        <f t="shared" ref="D429:D492" si="226">VLOOKUP(A429, Master, 10, FALSE)</f>
        <v>18276182</v>
      </c>
      <c r="E429" s="31">
        <f t="shared" si="220"/>
        <v>515553</v>
      </c>
      <c r="F429" s="39">
        <f t="shared" si="221"/>
        <v>2.8209009956237031E-2</v>
      </c>
      <c r="G429" s="31">
        <f t="shared" ref="G429:G492" si="227">VLOOKUP(A429, Master, 13, FALSE)</f>
        <v>17744859</v>
      </c>
      <c r="H429" s="31">
        <f t="shared" si="222"/>
        <v>1870034</v>
      </c>
      <c r="I429" s="39">
        <f t="shared" si="223"/>
        <v>0.10538455109730654</v>
      </c>
      <c r="J429" s="24">
        <f t="shared" ref="J429:J492" si="228">VLOOKUP(A429, Master, 16, FALSE)</f>
        <v>19295958</v>
      </c>
      <c r="K429" s="24">
        <f t="shared" si="224"/>
        <v>2730672</v>
      </c>
      <c r="L429" s="22">
        <f t="shared" si="225"/>
        <v>0.14151523339758512</v>
      </c>
      <c r="M429" s="24">
        <f t="shared" si="214"/>
        <v>20271957</v>
      </c>
      <c r="N429" s="24">
        <f t="shared" si="215"/>
        <v>3580639</v>
      </c>
      <c r="O429" s="22">
        <f t="shared" si="216"/>
        <v>0.17663015958449399</v>
      </c>
      <c r="P429" s="24">
        <f t="shared" si="195"/>
        <v>20896414</v>
      </c>
      <c r="Q429" s="24">
        <f t="shared" si="203"/>
        <v>4175319</v>
      </c>
      <c r="R429" s="22">
        <f t="shared" si="196"/>
        <v>0.19981031195113191</v>
      </c>
      <c r="S429" s="24">
        <f t="shared" si="217"/>
        <v>21737097</v>
      </c>
      <c r="T429" s="24">
        <f t="shared" si="218"/>
        <v>4365304</v>
      </c>
      <c r="U429" s="22">
        <f t="shared" si="219"/>
        <v>0.20082276856012557</v>
      </c>
      <c r="V429" s="101">
        <f t="shared" si="197"/>
        <v>22141938</v>
      </c>
      <c r="W429" s="101">
        <f t="shared" si="198"/>
        <v>4512304</v>
      </c>
      <c r="X429" s="22">
        <f t="shared" si="199"/>
        <v>0.20378993022200675</v>
      </c>
      <c r="Y429" s="76">
        <f t="shared" si="200"/>
        <v>22084035</v>
      </c>
      <c r="Z429" s="76">
        <f t="shared" si="201"/>
        <v>4824604</v>
      </c>
      <c r="AA429" s="22">
        <f t="shared" si="202"/>
        <v>0.218465692524034</v>
      </c>
      <c r="AB429" s="22">
        <f t="shared" si="204"/>
        <v>0.19990377256835845</v>
      </c>
      <c r="AC429" s="32" t="s">
        <v>1477</v>
      </c>
    </row>
    <row r="430" spans="1:29" ht="12.75" customHeight="1" x14ac:dyDescent="0.25">
      <c r="A430" s="25" t="s">
        <v>935</v>
      </c>
      <c r="B430" s="25" t="s">
        <v>634</v>
      </c>
      <c r="C430" s="25" t="s">
        <v>932</v>
      </c>
      <c r="D430" s="31">
        <f t="shared" si="226"/>
        <v>7111790</v>
      </c>
      <c r="E430" s="31">
        <f t="shared" si="220"/>
        <v>1396958</v>
      </c>
      <c r="F430" s="39">
        <f t="shared" si="221"/>
        <v>0.19642846596988944</v>
      </c>
      <c r="G430" s="31">
        <f t="shared" si="227"/>
        <v>7163015</v>
      </c>
      <c r="H430" s="31">
        <f t="shared" si="222"/>
        <v>1072111</v>
      </c>
      <c r="I430" s="39">
        <f t="shared" si="223"/>
        <v>0.14967314741069229</v>
      </c>
      <c r="J430" s="24">
        <f t="shared" si="228"/>
        <v>6959075</v>
      </c>
      <c r="K430" s="24">
        <f t="shared" si="224"/>
        <v>1402065</v>
      </c>
      <c r="L430" s="22">
        <f t="shared" si="225"/>
        <v>0.20147289690080938</v>
      </c>
      <c r="M430" s="24">
        <f t="shared" si="214"/>
        <v>7695662</v>
      </c>
      <c r="N430" s="24">
        <f t="shared" si="215"/>
        <v>1530290</v>
      </c>
      <c r="O430" s="22">
        <f t="shared" si="216"/>
        <v>0.19885098903772022</v>
      </c>
      <c r="P430" s="24">
        <f t="shared" si="195"/>
        <v>7674313</v>
      </c>
      <c r="Q430" s="24">
        <f t="shared" si="203"/>
        <v>2233400</v>
      </c>
      <c r="R430" s="22">
        <f t="shared" si="196"/>
        <v>0.29102279252879054</v>
      </c>
      <c r="S430" s="24">
        <f t="shared" si="217"/>
        <v>7828227</v>
      </c>
      <c r="T430" s="24">
        <f t="shared" si="218"/>
        <v>2913468</v>
      </c>
      <c r="U430" s="22">
        <f t="shared" si="219"/>
        <v>0.37217469549618326</v>
      </c>
      <c r="V430" s="101">
        <f t="shared" si="197"/>
        <v>8107678</v>
      </c>
      <c r="W430" s="101">
        <f t="shared" si="198"/>
        <v>3366546</v>
      </c>
      <c r="X430" s="22">
        <f t="shared" si="199"/>
        <v>0.41522936653379672</v>
      </c>
      <c r="Y430" s="76">
        <f t="shared" si="200"/>
        <v>8027647</v>
      </c>
      <c r="Z430" s="76">
        <f t="shared" si="201"/>
        <v>3990258</v>
      </c>
      <c r="AA430" s="22">
        <f t="shared" si="202"/>
        <v>0.497064457368392</v>
      </c>
      <c r="AB430" s="22">
        <f t="shared" si="204"/>
        <v>0.35486846019297652</v>
      </c>
      <c r="AC430" s="32" t="s">
        <v>1477</v>
      </c>
    </row>
    <row r="431" spans="1:29" ht="12.75" customHeight="1" x14ac:dyDescent="0.25">
      <c r="A431" s="25" t="s">
        <v>936</v>
      </c>
      <c r="B431" s="25" t="s">
        <v>937</v>
      </c>
      <c r="C431" s="25" t="s">
        <v>73</v>
      </c>
      <c r="D431" s="31">
        <f t="shared" si="226"/>
        <v>7301126</v>
      </c>
      <c r="E431" s="31">
        <f t="shared" si="220"/>
        <v>1254364</v>
      </c>
      <c r="F431" s="39">
        <f t="shared" si="221"/>
        <v>0.17180418472438361</v>
      </c>
      <c r="G431" s="31">
        <f t="shared" si="227"/>
        <v>7622365</v>
      </c>
      <c r="H431" s="31">
        <f t="shared" si="222"/>
        <v>1424565</v>
      </c>
      <c r="I431" s="39">
        <f t="shared" si="223"/>
        <v>0.1868927819646527</v>
      </c>
      <c r="J431" s="24">
        <f t="shared" si="228"/>
        <v>7243287</v>
      </c>
      <c r="K431" s="24">
        <f t="shared" si="224"/>
        <v>2600075</v>
      </c>
      <c r="L431" s="22">
        <f t="shared" si="225"/>
        <v>0.35896340984417707</v>
      </c>
      <c r="M431" s="24">
        <f t="shared" si="214"/>
        <v>8181075</v>
      </c>
      <c r="N431" s="24">
        <f t="shared" si="215"/>
        <v>3428724</v>
      </c>
      <c r="O431" s="22">
        <f t="shared" si="216"/>
        <v>0.41910433531045738</v>
      </c>
      <c r="P431" s="24">
        <f t="shared" si="195"/>
        <v>8153914</v>
      </c>
      <c r="Q431" s="24">
        <f t="shared" si="203"/>
        <v>4585804</v>
      </c>
      <c r="R431" s="22">
        <f t="shared" si="196"/>
        <v>0.56240524489220756</v>
      </c>
      <c r="S431" s="24">
        <f t="shared" si="217"/>
        <v>8630093</v>
      </c>
      <c r="T431" s="24">
        <f t="shared" si="218"/>
        <v>5467850</v>
      </c>
      <c r="U431" s="22">
        <f t="shared" si="219"/>
        <v>0.63357949908535172</v>
      </c>
      <c r="V431" s="101">
        <f t="shared" si="197"/>
        <v>8985788</v>
      </c>
      <c r="W431" s="101">
        <f t="shared" si="198"/>
        <v>5994535</v>
      </c>
      <c r="X431" s="22">
        <f t="shared" si="199"/>
        <v>0.66711288982112638</v>
      </c>
      <c r="Y431" s="76">
        <f t="shared" si="200"/>
        <v>8840272</v>
      </c>
      <c r="Z431" s="76">
        <f t="shared" si="201"/>
        <v>6513388</v>
      </c>
      <c r="AA431" s="22">
        <f t="shared" si="202"/>
        <v>0.73678592694885403</v>
      </c>
      <c r="AB431" s="22">
        <f t="shared" si="204"/>
        <v>0.60379757921159949</v>
      </c>
      <c r="AC431" s="32" t="s">
        <v>1484</v>
      </c>
    </row>
    <row r="432" spans="1:29" ht="12.75" customHeight="1" x14ac:dyDescent="0.25">
      <c r="A432" s="25" t="s">
        <v>938</v>
      </c>
      <c r="B432" s="25" t="s">
        <v>939</v>
      </c>
      <c r="C432" s="25" t="s">
        <v>73</v>
      </c>
      <c r="D432" s="31">
        <f t="shared" si="226"/>
        <v>10138642</v>
      </c>
      <c r="E432" s="31">
        <f t="shared" si="220"/>
        <v>3333457</v>
      </c>
      <c r="F432" s="39">
        <f t="shared" si="221"/>
        <v>0.32878732674454825</v>
      </c>
      <c r="G432" s="31">
        <f t="shared" si="227"/>
        <v>10369536</v>
      </c>
      <c r="H432" s="31">
        <f t="shared" si="222"/>
        <v>3491891</v>
      </c>
      <c r="I432" s="39">
        <f t="shared" si="223"/>
        <v>0.33674515426726903</v>
      </c>
      <c r="J432" s="24">
        <f t="shared" si="228"/>
        <v>10591651</v>
      </c>
      <c r="K432" s="24">
        <f t="shared" si="224"/>
        <v>4169841</v>
      </c>
      <c r="L432" s="22">
        <f t="shared" si="225"/>
        <v>0.39369131403593266</v>
      </c>
      <c r="M432" s="24">
        <f t="shared" si="214"/>
        <v>11018025</v>
      </c>
      <c r="N432" s="24">
        <f t="shared" si="215"/>
        <v>4965302</v>
      </c>
      <c r="O432" s="22">
        <f t="shared" si="216"/>
        <v>0.45065263511382486</v>
      </c>
      <c r="P432" s="24">
        <f t="shared" si="195"/>
        <v>12011294</v>
      </c>
      <c r="Q432" s="24">
        <f t="shared" si="203"/>
        <v>4821590</v>
      </c>
      <c r="R432" s="22">
        <f t="shared" si="196"/>
        <v>0.4014213622612185</v>
      </c>
      <c r="S432" s="24">
        <f t="shared" si="217"/>
        <v>12166995</v>
      </c>
      <c r="T432" s="24">
        <f t="shared" si="218"/>
        <v>4436242</v>
      </c>
      <c r="U432" s="22">
        <f t="shared" si="219"/>
        <v>0.36461279058633622</v>
      </c>
      <c r="V432" s="101">
        <f t="shared" si="197"/>
        <v>11221658</v>
      </c>
      <c r="W432" s="101">
        <f t="shared" si="198"/>
        <v>5284801</v>
      </c>
      <c r="X432" s="22">
        <f t="shared" si="199"/>
        <v>0.47094653927253888</v>
      </c>
      <c r="Y432" s="76">
        <f t="shared" si="200"/>
        <v>11252730</v>
      </c>
      <c r="Z432" s="76">
        <f t="shared" si="201"/>
        <v>6084167</v>
      </c>
      <c r="AA432" s="22">
        <f t="shared" si="202"/>
        <v>0.54068363854815704</v>
      </c>
      <c r="AB432" s="22">
        <f t="shared" si="204"/>
        <v>0.44566339315641501</v>
      </c>
      <c r="AC432" s="32" t="s">
        <v>1484</v>
      </c>
    </row>
    <row r="433" spans="1:29" ht="12.75" customHeight="1" x14ac:dyDescent="0.25">
      <c r="A433" s="25" t="s">
        <v>940</v>
      </c>
      <c r="B433" s="25" t="s">
        <v>941</v>
      </c>
      <c r="C433" s="25" t="s">
        <v>73</v>
      </c>
      <c r="D433" s="31">
        <f t="shared" si="226"/>
        <v>8498633</v>
      </c>
      <c r="E433" s="31">
        <f t="shared" si="220"/>
        <v>3528488</v>
      </c>
      <c r="F433" s="39">
        <f t="shared" si="221"/>
        <v>0.41518300649057327</v>
      </c>
      <c r="G433" s="31">
        <f t="shared" si="227"/>
        <v>8520382</v>
      </c>
      <c r="H433" s="31">
        <f t="shared" si="222"/>
        <v>3817811</v>
      </c>
      <c r="I433" s="39">
        <f t="shared" si="223"/>
        <v>0.44807979266657294</v>
      </c>
      <c r="J433" s="24">
        <f t="shared" si="228"/>
        <v>8736108</v>
      </c>
      <c r="K433" s="24">
        <f t="shared" si="224"/>
        <v>4328398</v>
      </c>
      <c r="L433" s="22">
        <f t="shared" si="225"/>
        <v>0.49546067882860423</v>
      </c>
      <c r="M433" s="24">
        <f t="shared" si="214"/>
        <v>8917991</v>
      </c>
      <c r="N433" s="24">
        <f t="shared" si="215"/>
        <v>5111368</v>
      </c>
      <c r="O433" s="22">
        <f t="shared" si="216"/>
        <v>0.57315240618655028</v>
      </c>
      <c r="P433" s="24">
        <f t="shared" si="195"/>
        <v>9029422</v>
      </c>
      <c r="Q433" s="24">
        <f t="shared" si="203"/>
        <v>5967230</v>
      </c>
      <c r="R433" s="22">
        <f t="shared" si="196"/>
        <v>0.66086511406820947</v>
      </c>
      <c r="S433" s="24">
        <f t="shared" si="217"/>
        <v>9224274</v>
      </c>
      <c r="T433" s="24">
        <f t="shared" si="218"/>
        <v>6657946</v>
      </c>
      <c r="U433" s="22">
        <f t="shared" si="219"/>
        <v>0.72178536760725021</v>
      </c>
      <c r="V433" s="101">
        <f t="shared" si="197"/>
        <v>9328521</v>
      </c>
      <c r="W433" s="101">
        <f t="shared" si="198"/>
        <v>7205682</v>
      </c>
      <c r="X433" s="22">
        <f t="shared" si="199"/>
        <v>0.77243563047132557</v>
      </c>
      <c r="Y433" s="76">
        <f t="shared" si="200"/>
        <v>9869646</v>
      </c>
      <c r="Z433" s="76">
        <f t="shared" si="201"/>
        <v>7105229</v>
      </c>
      <c r="AA433" s="22">
        <f t="shared" si="202"/>
        <v>0.71990717802847204</v>
      </c>
      <c r="AB433" s="22">
        <f t="shared" si="204"/>
        <v>0.68962913927236147</v>
      </c>
      <c r="AC433" s="32" t="s">
        <v>1484</v>
      </c>
    </row>
    <row r="434" spans="1:29" ht="12.75" customHeight="1" x14ac:dyDescent="0.25">
      <c r="A434" s="25" t="s">
        <v>942</v>
      </c>
      <c r="B434" s="25" t="s">
        <v>943</v>
      </c>
      <c r="C434" s="25" t="s">
        <v>73</v>
      </c>
      <c r="D434" s="31">
        <f t="shared" si="226"/>
        <v>8700095</v>
      </c>
      <c r="E434" s="31">
        <f t="shared" si="220"/>
        <v>2707647</v>
      </c>
      <c r="F434" s="39">
        <f t="shared" si="221"/>
        <v>0.31122039471982776</v>
      </c>
      <c r="G434" s="31">
        <f t="shared" si="227"/>
        <v>9117282</v>
      </c>
      <c r="H434" s="31">
        <f t="shared" si="222"/>
        <v>3148946</v>
      </c>
      <c r="I434" s="39">
        <f t="shared" si="223"/>
        <v>0.34538209962135646</v>
      </c>
      <c r="J434" s="24">
        <f t="shared" si="228"/>
        <v>9410346</v>
      </c>
      <c r="K434" s="24">
        <f t="shared" si="224"/>
        <v>3758795</v>
      </c>
      <c r="L434" s="22">
        <f t="shared" si="225"/>
        <v>0.39943217815795506</v>
      </c>
      <c r="M434" s="24">
        <f t="shared" si="214"/>
        <v>9378060</v>
      </c>
      <c r="N434" s="24">
        <f t="shared" si="215"/>
        <v>4811078</v>
      </c>
      <c r="O434" s="22">
        <f t="shared" si="216"/>
        <v>0.51301420549665921</v>
      </c>
      <c r="P434" s="24">
        <f t="shared" si="195"/>
        <v>9784330</v>
      </c>
      <c r="Q434" s="24">
        <f t="shared" si="203"/>
        <v>5350974</v>
      </c>
      <c r="R434" s="22">
        <f t="shared" si="196"/>
        <v>0.54689222460812337</v>
      </c>
      <c r="S434" s="24">
        <f t="shared" si="217"/>
        <v>9554361</v>
      </c>
      <c r="T434" s="24">
        <f t="shared" si="218"/>
        <v>6362575</v>
      </c>
      <c r="U434" s="22">
        <f t="shared" si="219"/>
        <v>0.66593412160164345</v>
      </c>
      <c r="V434" s="101">
        <f t="shared" si="197"/>
        <v>10516520</v>
      </c>
      <c r="W434" s="101">
        <f t="shared" si="198"/>
        <v>6502088</v>
      </c>
      <c r="X434" s="22">
        <f t="shared" si="199"/>
        <v>0.6182737255289773</v>
      </c>
      <c r="Y434" s="76">
        <f t="shared" si="200"/>
        <v>10359937</v>
      </c>
      <c r="Z434" s="76">
        <f t="shared" si="201"/>
        <v>6853310</v>
      </c>
      <c r="AA434" s="22">
        <f t="shared" si="202"/>
        <v>0.66152043202579303</v>
      </c>
      <c r="AB434" s="22">
        <f t="shared" si="204"/>
        <v>0.60112694185223925</v>
      </c>
      <c r="AC434" s="32" t="s">
        <v>1484</v>
      </c>
    </row>
    <row r="435" spans="1:29" ht="12.75" customHeight="1" x14ac:dyDescent="0.25">
      <c r="A435" s="25" t="s">
        <v>944</v>
      </c>
      <c r="B435" s="25" t="s">
        <v>945</v>
      </c>
      <c r="C435" s="25" t="s">
        <v>296</v>
      </c>
      <c r="D435" s="31">
        <f t="shared" si="226"/>
        <v>7755395</v>
      </c>
      <c r="E435" s="31">
        <f t="shared" si="220"/>
        <v>1277899</v>
      </c>
      <c r="F435" s="39">
        <f t="shared" si="221"/>
        <v>0.16477548854700502</v>
      </c>
      <c r="G435" s="31">
        <f t="shared" si="227"/>
        <v>7800716</v>
      </c>
      <c r="H435" s="31">
        <f t="shared" si="222"/>
        <v>2631342</v>
      </c>
      <c r="I435" s="39">
        <f t="shared" si="223"/>
        <v>0.33732057416267941</v>
      </c>
      <c r="J435" s="24">
        <f t="shared" si="228"/>
        <v>8548838</v>
      </c>
      <c r="K435" s="24">
        <f t="shared" si="224"/>
        <v>3246937</v>
      </c>
      <c r="L435" s="22">
        <f t="shared" si="225"/>
        <v>0.37981033211765153</v>
      </c>
      <c r="M435" s="24">
        <f t="shared" si="214"/>
        <v>9935624</v>
      </c>
      <c r="N435" s="24">
        <f t="shared" si="215"/>
        <v>3333964</v>
      </c>
      <c r="O435" s="22">
        <f t="shared" si="216"/>
        <v>0.33555657903318403</v>
      </c>
      <c r="P435" s="24">
        <f t="shared" si="195"/>
        <v>11669614</v>
      </c>
      <c r="Q435" s="24">
        <f t="shared" si="203"/>
        <v>2835233</v>
      </c>
      <c r="R435" s="22">
        <f t="shared" si="196"/>
        <v>0.24295859314626858</v>
      </c>
      <c r="S435" s="24">
        <f t="shared" si="217"/>
        <v>12182829</v>
      </c>
      <c r="T435" s="24">
        <f t="shared" si="218"/>
        <v>2902531</v>
      </c>
      <c r="U435" s="22">
        <f t="shared" si="219"/>
        <v>0.23824770092398079</v>
      </c>
      <c r="V435" s="101">
        <f t="shared" si="197"/>
        <v>12227669</v>
      </c>
      <c r="W435" s="101">
        <f t="shared" si="198"/>
        <v>3499682</v>
      </c>
      <c r="X435" s="22">
        <f t="shared" si="199"/>
        <v>0.28621006996509313</v>
      </c>
      <c r="Y435" s="76">
        <f t="shared" si="200"/>
        <v>12928312</v>
      </c>
      <c r="Z435" s="76">
        <f t="shared" si="201"/>
        <v>4114462</v>
      </c>
      <c r="AA435" s="22">
        <f t="shared" si="202"/>
        <v>0.31825206569891001</v>
      </c>
      <c r="AB435" s="22">
        <f t="shared" si="204"/>
        <v>0.28424500175348733</v>
      </c>
      <c r="AC435" s="32" t="s">
        <v>1483</v>
      </c>
    </row>
    <row r="436" spans="1:29" ht="12.75" customHeight="1" x14ac:dyDescent="0.25">
      <c r="A436" s="25" t="s">
        <v>946</v>
      </c>
      <c r="B436" s="25" t="s">
        <v>947</v>
      </c>
      <c r="C436" s="25" t="s">
        <v>296</v>
      </c>
      <c r="D436" s="31">
        <f t="shared" si="226"/>
        <v>11026387</v>
      </c>
      <c r="E436" s="31">
        <f t="shared" si="220"/>
        <v>1561620</v>
      </c>
      <c r="F436" s="39">
        <f t="shared" si="221"/>
        <v>0.14162572019284286</v>
      </c>
      <c r="G436" s="31">
        <f t="shared" si="227"/>
        <v>11852737</v>
      </c>
      <c r="H436" s="31">
        <f t="shared" si="222"/>
        <v>2244320</v>
      </c>
      <c r="I436" s="39">
        <f t="shared" si="223"/>
        <v>0.18935035848682039</v>
      </c>
      <c r="J436" s="24">
        <f t="shared" si="228"/>
        <v>11581495</v>
      </c>
      <c r="K436" s="24">
        <f t="shared" si="224"/>
        <v>3615807</v>
      </c>
      <c r="L436" s="22">
        <f t="shared" si="225"/>
        <v>0.31220554859281985</v>
      </c>
      <c r="M436" s="24">
        <f t="shared" si="214"/>
        <v>12010270</v>
      </c>
      <c r="N436" s="24">
        <f t="shared" si="215"/>
        <v>5102935</v>
      </c>
      <c r="O436" s="22">
        <f t="shared" si="216"/>
        <v>0.42488095604844855</v>
      </c>
      <c r="P436" s="24">
        <f t="shared" si="195"/>
        <v>13089852</v>
      </c>
      <c r="Q436" s="24">
        <f t="shared" si="203"/>
        <v>6574613</v>
      </c>
      <c r="R436" s="22">
        <f t="shared" si="196"/>
        <v>0.50226794008060593</v>
      </c>
      <c r="S436" s="24">
        <f t="shared" si="217"/>
        <v>13485890</v>
      </c>
      <c r="T436" s="24">
        <f t="shared" si="218"/>
        <v>8196899</v>
      </c>
      <c r="U436" s="22">
        <f t="shared" si="219"/>
        <v>0.60781298082662694</v>
      </c>
      <c r="V436" s="101">
        <f t="shared" si="197"/>
        <v>14015193</v>
      </c>
      <c r="W436" s="101">
        <f t="shared" si="198"/>
        <v>9339578</v>
      </c>
      <c r="X436" s="22">
        <f t="shared" si="199"/>
        <v>0.66638953883831642</v>
      </c>
      <c r="Y436" s="76">
        <f t="shared" si="200"/>
        <v>14217915</v>
      </c>
      <c r="Z436" s="76">
        <f t="shared" si="201"/>
        <v>10488205</v>
      </c>
      <c r="AA436" s="22">
        <f t="shared" si="202"/>
        <v>0.73767532018583604</v>
      </c>
      <c r="AB436" s="22">
        <f t="shared" si="204"/>
        <v>0.58780534719596678</v>
      </c>
      <c r="AC436" s="32" t="s">
        <v>1484</v>
      </c>
    </row>
    <row r="437" spans="1:29" ht="12.75" customHeight="1" x14ac:dyDescent="0.25">
      <c r="A437" s="25" t="s">
        <v>948</v>
      </c>
      <c r="B437" s="25" t="s">
        <v>949</v>
      </c>
      <c r="C437" s="25" t="s">
        <v>296</v>
      </c>
      <c r="D437" s="31">
        <f t="shared" si="226"/>
        <v>5373087</v>
      </c>
      <c r="E437" s="31">
        <f t="shared" si="220"/>
        <v>1717409</v>
      </c>
      <c r="F437" s="39">
        <f t="shared" si="221"/>
        <v>0.3196317126448911</v>
      </c>
      <c r="G437" s="31">
        <f t="shared" si="227"/>
        <v>5374162</v>
      </c>
      <c r="H437" s="31">
        <f t="shared" si="222"/>
        <v>1888226</v>
      </c>
      <c r="I437" s="39">
        <f t="shared" si="223"/>
        <v>0.35135263879280154</v>
      </c>
      <c r="J437" s="24">
        <f t="shared" si="228"/>
        <v>5616813</v>
      </c>
      <c r="K437" s="24">
        <f t="shared" si="224"/>
        <v>2030690</v>
      </c>
      <c r="L437" s="22">
        <f t="shared" si="225"/>
        <v>0.36153776171647517</v>
      </c>
      <c r="M437" s="24">
        <f t="shared" si="214"/>
        <v>6464374</v>
      </c>
      <c r="N437" s="24">
        <f t="shared" si="215"/>
        <v>2251175</v>
      </c>
      <c r="O437" s="22">
        <f t="shared" si="216"/>
        <v>0.34824331017976373</v>
      </c>
      <c r="P437" s="24">
        <f t="shared" si="195"/>
        <v>6415242</v>
      </c>
      <c r="Q437" s="24">
        <f t="shared" si="203"/>
        <v>2632110</v>
      </c>
      <c r="R437" s="22">
        <f t="shared" si="196"/>
        <v>0.41029005608829722</v>
      </c>
      <c r="S437" s="24">
        <f t="shared" si="217"/>
        <v>6913206</v>
      </c>
      <c r="T437" s="24">
        <f t="shared" si="218"/>
        <v>2935118</v>
      </c>
      <c r="U437" s="22">
        <f t="shared" si="219"/>
        <v>0.42456683628406272</v>
      </c>
      <c r="V437" s="101">
        <f t="shared" si="197"/>
        <v>7916129</v>
      </c>
      <c r="W437" s="101">
        <f t="shared" si="198"/>
        <v>2414270</v>
      </c>
      <c r="X437" s="22">
        <f t="shared" si="199"/>
        <v>0.30498113408712768</v>
      </c>
      <c r="Y437" s="76">
        <f t="shared" si="200"/>
        <v>7951437</v>
      </c>
      <c r="Z437" s="76">
        <f t="shared" si="201"/>
        <v>2298661</v>
      </c>
      <c r="AA437" s="22">
        <f t="shared" si="202"/>
        <v>0.289087494499422</v>
      </c>
      <c r="AB437" s="22">
        <f t="shared" si="204"/>
        <v>0.35543376622773465</v>
      </c>
      <c r="AC437" s="32" t="s">
        <v>1484</v>
      </c>
    </row>
    <row r="438" spans="1:29" ht="12.75" customHeight="1" x14ac:dyDescent="0.25">
      <c r="A438" s="25" t="s">
        <v>950</v>
      </c>
      <c r="B438" s="25" t="s">
        <v>951</v>
      </c>
      <c r="C438" s="25" t="s">
        <v>952</v>
      </c>
      <c r="D438" s="31">
        <f t="shared" si="226"/>
        <v>25143693</v>
      </c>
      <c r="E438" s="31">
        <f t="shared" si="220"/>
        <v>598495</v>
      </c>
      <c r="F438" s="39">
        <f t="shared" si="221"/>
        <v>2.3802987095014244E-2</v>
      </c>
      <c r="G438" s="31">
        <f t="shared" si="227"/>
        <v>27858156</v>
      </c>
      <c r="H438" s="31">
        <f t="shared" si="222"/>
        <v>3893699</v>
      </c>
      <c r="I438" s="39">
        <f t="shared" si="223"/>
        <v>0.13976872697532458</v>
      </c>
      <c r="J438" s="24">
        <f t="shared" si="228"/>
        <v>25275147</v>
      </c>
      <c r="K438" s="24">
        <f t="shared" si="224"/>
        <v>5957347</v>
      </c>
      <c r="L438" s="22">
        <f t="shared" si="225"/>
        <v>0.23569979632561583</v>
      </c>
      <c r="M438" s="24">
        <f t="shared" si="214"/>
        <v>26730127</v>
      </c>
      <c r="N438" s="24">
        <f t="shared" si="215"/>
        <v>8626265</v>
      </c>
      <c r="O438" s="22">
        <f t="shared" si="216"/>
        <v>0.32271694780948851</v>
      </c>
      <c r="P438" s="24">
        <f t="shared" si="195"/>
        <v>32518433</v>
      </c>
      <c r="Q438" s="24">
        <f t="shared" si="203"/>
        <v>8453536</v>
      </c>
      <c r="R438" s="22">
        <f t="shared" si="196"/>
        <v>0.25996135791660074</v>
      </c>
      <c r="S438" s="24">
        <f t="shared" si="217"/>
        <v>35588857</v>
      </c>
      <c r="T438" s="24">
        <f t="shared" si="218"/>
        <v>11742984</v>
      </c>
      <c r="U438" s="22">
        <f t="shared" si="219"/>
        <v>0.32996238120263316</v>
      </c>
      <c r="V438" s="101">
        <f t="shared" si="197"/>
        <v>41680700</v>
      </c>
      <c r="W438" s="101">
        <f t="shared" si="198"/>
        <v>17800675</v>
      </c>
      <c r="X438" s="22">
        <f t="shared" si="199"/>
        <v>0.42707236202846882</v>
      </c>
      <c r="Y438" s="76">
        <f t="shared" si="200"/>
        <v>46028478</v>
      </c>
      <c r="Z438" s="76">
        <f t="shared" si="201"/>
        <v>27325759</v>
      </c>
      <c r="AA438" s="22">
        <f t="shared" si="202"/>
        <v>0.59367070534028998</v>
      </c>
      <c r="AB438" s="22">
        <f t="shared" si="204"/>
        <v>0.38667675085949627</v>
      </c>
      <c r="AC438" s="32" t="s">
        <v>1477</v>
      </c>
    </row>
    <row r="439" spans="1:29" ht="12.75" customHeight="1" x14ac:dyDescent="0.25">
      <c r="A439" s="25" t="s">
        <v>953</v>
      </c>
      <c r="B439" s="25" t="s">
        <v>954</v>
      </c>
      <c r="C439" s="25" t="s">
        <v>76</v>
      </c>
      <c r="D439" s="31">
        <f t="shared" si="226"/>
        <v>12354218</v>
      </c>
      <c r="E439" s="31">
        <f t="shared" si="220"/>
        <v>3563208</v>
      </c>
      <c r="F439" s="39">
        <f t="shared" si="221"/>
        <v>0.28842035975081548</v>
      </c>
      <c r="G439" s="31">
        <f t="shared" si="227"/>
        <v>13811125</v>
      </c>
      <c r="H439" s="31">
        <f t="shared" si="222"/>
        <v>3694966</v>
      </c>
      <c r="I439" s="39">
        <f t="shared" si="223"/>
        <v>0.26753548317027032</v>
      </c>
      <c r="J439" s="24">
        <f t="shared" si="228"/>
        <v>12415975</v>
      </c>
      <c r="K439" s="24">
        <f t="shared" si="224"/>
        <v>4611710</v>
      </c>
      <c r="L439" s="22">
        <f t="shared" si="225"/>
        <v>0.37143357650124137</v>
      </c>
      <c r="M439" s="24">
        <f t="shared" si="214"/>
        <v>12692299</v>
      </c>
      <c r="N439" s="24">
        <f t="shared" si="215"/>
        <v>5856666</v>
      </c>
      <c r="O439" s="22">
        <f t="shared" si="216"/>
        <v>0.46143460692188232</v>
      </c>
      <c r="P439" s="24">
        <f t="shared" si="195"/>
        <v>12748869</v>
      </c>
      <c r="Q439" s="24">
        <f t="shared" si="203"/>
        <v>7161342</v>
      </c>
      <c r="R439" s="22">
        <f t="shared" si="196"/>
        <v>0.56172371055032411</v>
      </c>
      <c r="S439" s="24">
        <f t="shared" si="217"/>
        <v>13111975</v>
      </c>
      <c r="T439" s="24">
        <f t="shared" si="218"/>
        <v>8283590</v>
      </c>
      <c r="U439" s="22">
        <f t="shared" si="219"/>
        <v>0.63175761088623184</v>
      </c>
      <c r="V439" s="101">
        <f t="shared" si="197"/>
        <v>13467546</v>
      </c>
      <c r="W439" s="101">
        <f t="shared" si="198"/>
        <v>9237502</v>
      </c>
      <c r="X439" s="22">
        <f t="shared" si="199"/>
        <v>0.68590833103521609</v>
      </c>
      <c r="Y439" s="76">
        <f t="shared" si="200"/>
        <v>14496817</v>
      </c>
      <c r="Z439" s="76">
        <f t="shared" si="201"/>
        <v>9246825</v>
      </c>
      <c r="AA439" s="22">
        <f t="shared" si="202"/>
        <v>0.63785208849639197</v>
      </c>
      <c r="AB439" s="22">
        <f t="shared" si="204"/>
        <v>0.59573526957800926</v>
      </c>
      <c r="AC439" s="32" t="s">
        <v>1483</v>
      </c>
    </row>
    <row r="440" spans="1:29" ht="12.75" customHeight="1" x14ac:dyDescent="0.25">
      <c r="A440" s="25" t="s">
        <v>955</v>
      </c>
      <c r="B440" s="25" t="s">
        <v>956</v>
      </c>
      <c r="C440" s="25" t="s">
        <v>76</v>
      </c>
      <c r="D440" s="31">
        <f t="shared" si="226"/>
        <v>6718015</v>
      </c>
      <c r="E440" s="31">
        <f t="shared" si="220"/>
        <v>3750643</v>
      </c>
      <c r="F440" s="39">
        <f t="shared" si="221"/>
        <v>0.55829631222913312</v>
      </c>
      <c r="G440" s="31">
        <f t="shared" si="227"/>
        <v>6719786</v>
      </c>
      <c r="H440" s="31">
        <f t="shared" si="222"/>
        <v>4434244</v>
      </c>
      <c r="I440" s="39">
        <f t="shared" si="223"/>
        <v>0.65987875209121238</v>
      </c>
      <c r="J440" s="24">
        <f t="shared" si="228"/>
        <v>6672871</v>
      </c>
      <c r="K440" s="24">
        <f t="shared" si="224"/>
        <v>5118443</v>
      </c>
      <c r="L440" s="22">
        <f t="shared" si="225"/>
        <v>0.76705259250478541</v>
      </c>
      <c r="M440" s="24">
        <f t="shared" si="214"/>
        <v>7147046</v>
      </c>
      <c r="N440" s="24">
        <f t="shared" si="215"/>
        <v>5303578</v>
      </c>
      <c r="O440" s="22">
        <f t="shared" si="216"/>
        <v>0.74206574296569516</v>
      </c>
      <c r="P440" s="24">
        <f t="shared" si="195"/>
        <v>6494972</v>
      </c>
      <c r="Q440" s="24">
        <f t="shared" si="203"/>
        <v>6130164</v>
      </c>
      <c r="R440" s="22">
        <f t="shared" si="196"/>
        <v>0.9438322443884285</v>
      </c>
      <c r="S440" s="24">
        <f t="shared" si="217"/>
        <v>6637413</v>
      </c>
      <c r="T440" s="24">
        <f t="shared" si="218"/>
        <v>6856075</v>
      </c>
      <c r="U440" s="22">
        <f t="shared" si="219"/>
        <v>1.0329438593018092</v>
      </c>
      <c r="V440" s="101">
        <f t="shared" si="197"/>
        <v>6771015</v>
      </c>
      <c r="W440" s="101">
        <f t="shared" si="198"/>
        <v>7378777</v>
      </c>
      <c r="X440" s="22">
        <f t="shared" si="199"/>
        <v>1.0897593639949106</v>
      </c>
      <c r="Y440" s="76">
        <f t="shared" si="200"/>
        <v>8051128</v>
      </c>
      <c r="Z440" s="76">
        <f t="shared" si="201"/>
        <v>6574975</v>
      </c>
      <c r="AA440" s="22">
        <f t="shared" si="202"/>
        <v>0.81665264792709802</v>
      </c>
      <c r="AB440" s="22">
        <f t="shared" si="204"/>
        <v>0.92505077171558825</v>
      </c>
      <c r="AC440" s="32" t="s">
        <v>1480</v>
      </c>
    </row>
    <row r="441" spans="1:29" ht="12.75" customHeight="1" x14ac:dyDescent="0.25">
      <c r="A441" s="25" t="s">
        <v>957</v>
      </c>
      <c r="B441" s="25" t="s">
        <v>958</v>
      </c>
      <c r="C441" s="25" t="s">
        <v>76</v>
      </c>
      <c r="D441" s="31">
        <f t="shared" si="226"/>
        <v>27386275</v>
      </c>
      <c r="E441" s="31">
        <f t="shared" si="220"/>
        <v>19487362</v>
      </c>
      <c r="F441" s="39">
        <f t="shared" si="221"/>
        <v>0.71157402750100185</v>
      </c>
      <c r="G441" s="31">
        <f t="shared" si="227"/>
        <v>32153083</v>
      </c>
      <c r="H441" s="31">
        <f t="shared" si="222"/>
        <v>23935756</v>
      </c>
      <c r="I441" s="39">
        <f t="shared" si="223"/>
        <v>0.74443113277815376</v>
      </c>
      <c r="J441" s="24">
        <f t="shared" si="228"/>
        <v>31975902</v>
      </c>
      <c r="K441" s="24">
        <f t="shared" si="224"/>
        <v>27798086</v>
      </c>
      <c r="L441" s="22">
        <f t="shared" si="225"/>
        <v>0.86934485851251353</v>
      </c>
      <c r="M441" s="24">
        <f t="shared" si="214"/>
        <v>34673054</v>
      </c>
      <c r="N441" s="24">
        <f t="shared" si="215"/>
        <v>28679690</v>
      </c>
      <c r="O441" s="22">
        <f t="shared" si="216"/>
        <v>0.8271463482853284</v>
      </c>
      <c r="P441" s="24">
        <f t="shared" si="195"/>
        <v>34518645</v>
      </c>
      <c r="Q441" s="24">
        <f t="shared" si="203"/>
        <v>32174424</v>
      </c>
      <c r="R441" s="22">
        <f t="shared" si="196"/>
        <v>0.93208826708000847</v>
      </c>
      <c r="S441" s="24">
        <f t="shared" si="217"/>
        <v>37849062</v>
      </c>
      <c r="T441" s="24">
        <f t="shared" si="218"/>
        <v>33555100</v>
      </c>
      <c r="U441" s="22">
        <f t="shared" si="219"/>
        <v>0.88655037210697585</v>
      </c>
      <c r="V441" s="101">
        <f t="shared" si="197"/>
        <v>43875666</v>
      </c>
      <c r="W441" s="101">
        <f t="shared" si="198"/>
        <v>29817265</v>
      </c>
      <c r="X441" s="22">
        <f t="shared" si="199"/>
        <v>0.67958546771688888</v>
      </c>
      <c r="Y441" s="76">
        <f t="shared" si="200"/>
        <v>42036111</v>
      </c>
      <c r="Z441" s="76">
        <f t="shared" si="201"/>
        <v>29185693</v>
      </c>
      <c r="AA441" s="22">
        <f t="shared" si="202"/>
        <v>0.69430050272728605</v>
      </c>
      <c r="AB441" s="22">
        <f t="shared" si="204"/>
        <v>0.80393419158329738</v>
      </c>
      <c r="AC441" s="32" t="s">
        <v>1479</v>
      </c>
    </row>
    <row r="442" spans="1:29" ht="12.75" customHeight="1" x14ac:dyDescent="0.25">
      <c r="A442" s="25" t="s">
        <v>959</v>
      </c>
      <c r="B442" s="25" t="s">
        <v>960</v>
      </c>
      <c r="C442" s="25" t="s">
        <v>76</v>
      </c>
      <c r="D442" s="31">
        <f t="shared" si="226"/>
        <v>34082221</v>
      </c>
      <c r="E442" s="31">
        <f t="shared" si="220"/>
        <v>11033144</v>
      </c>
      <c r="F442" s="39">
        <f t="shared" si="221"/>
        <v>0.32372139127904842</v>
      </c>
      <c r="G442" s="31">
        <f t="shared" si="227"/>
        <v>34783074</v>
      </c>
      <c r="H442" s="31">
        <f t="shared" si="222"/>
        <v>14647558</v>
      </c>
      <c r="I442" s="39">
        <f t="shared" si="223"/>
        <v>0.42111165907878068</v>
      </c>
      <c r="J442" s="24">
        <f t="shared" si="228"/>
        <v>38584688</v>
      </c>
      <c r="K442" s="24">
        <f t="shared" si="224"/>
        <v>16977367</v>
      </c>
      <c r="L442" s="22">
        <f t="shared" si="225"/>
        <v>0.44000270262649266</v>
      </c>
      <c r="M442" s="24">
        <f t="shared" si="214"/>
        <v>40966126</v>
      </c>
      <c r="N442" s="24">
        <f t="shared" si="215"/>
        <v>18856898</v>
      </c>
      <c r="O442" s="22">
        <f t="shared" si="216"/>
        <v>0.46030464291400169</v>
      </c>
      <c r="P442" s="24">
        <f t="shared" si="195"/>
        <v>42584919</v>
      </c>
      <c r="Q442" s="24">
        <f t="shared" si="203"/>
        <v>19717892</v>
      </c>
      <c r="R442" s="22">
        <f t="shared" si="196"/>
        <v>0.46302523200760343</v>
      </c>
      <c r="S442" s="24">
        <f t="shared" si="217"/>
        <v>44250099</v>
      </c>
      <c r="T442" s="24">
        <f t="shared" si="218"/>
        <v>19352711</v>
      </c>
      <c r="U442" s="22">
        <f t="shared" si="219"/>
        <v>0.43734842265550639</v>
      </c>
      <c r="V442" s="101">
        <f t="shared" si="197"/>
        <v>45529249</v>
      </c>
      <c r="W442" s="101">
        <f t="shared" si="198"/>
        <v>19116953</v>
      </c>
      <c r="X442" s="22">
        <f t="shared" si="199"/>
        <v>0.41988289769506193</v>
      </c>
      <c r="Y442" s="76">
        <f t="shared" si="200"/>
        <v>46777571</v>
      </c>
      <c r="Z442" s="76">
        <f t="shared" si="201"/>
        <v>17564787</v>
      </c>
      <c r="AA442" s="22">
        <f t="shared" si="202"/>
        <v>0.37549591875986899</v>
      </c>
      <c r="AB442" s="22">
        <f t="shared" si="204"/>
        <v>0.43121142280640845</v>
      </c>
      <c r="AC442" s="32" t="s">
        <v>1479</v>
      </c>
    </row>
    <row r="443" spans="1:29" ht="12.75" customHeight="1" x14ac:dyDescent="0.25">
      <c r="A443" s="25" t="s">
        <v>961</v>
      </c>
      <c r="B443" s="25" t="s">
        <v>962</v>
      </c>
      <c r="C443" s="25" t="s">
        <v>76</v>
      </c>
      <c r="D443" s="31">
        <f t="shared" si="226"/>
        <v>10270120</v>
      </c>
      <c r="E443" s="31">
        <f t="shared" si="220"/>
        <v>6003432</v>
      </c>
      <c r="F443" s="39">
        <f t="shared" si="221"/>
        <v>0.58455324767383443</v>
      </c>
      <c r="G443" s="31">
        <f t="shared" si="227"/>
        <v>10556289</v>
      </c>
      <c r="H443" s="31">
        <f t="shared" si="222"/>
        <v>6955989</v>
      </c>
      <c r="I443" s="39">
        <f t="shared" si="223"/>
        <v>0.65894264546944481</v>
      </c>
      <c r="J443" s="24">
        <f t="shared" si="228"/>
        <v>10544878</v>
      </c>
      <c r="K443" s="24">
        <f t="shared" si="224"/>
        <v>7969246</v>
      </c>
      <c r="L443" s="22">
        <f t="shared" si="225"/>
        <v>0.75574568050953272</v>
      </c>
      <c r="M443" s="24">
        <f t="shared" si="214"/>
        <v>10521977</v>
      </c>
      <c r="N443" s="24">
        <f t="shared" si="215"/>
        <v>10220160</v>
      </c>
      <c r="O443" s="22">
        <f t="shared" si="216"/>
        <v>0.97131556170480127</v>
      </c>
      <c r="P443" s="24">
        <f t="shared" si="195"/>
        <v>10998269</v>
      </c>
      <c r="Q443" s="24">
        <f t="shared" si="203"/>
        <v>12168647</v>
      </c>
      <c r="R443" s="22">
        <f t="shared" si="196"/>
        <v>1.1064147458113636</v>
      </c>
      <c r="S443" s="24">
        <f t="shared" si="217"/>
        <v>11413104</v>
      </c>
      <c r="T443" s="24">
        <f t="shared" si="218"/>
        <v>14088738</v>
      </c>
      <c r="U443" s="22">
        <f t="shared" si="219"/>
        <v>1.2344352596804515</v>
      </c>
      <c r="V443" s="101">
        <f t="shared" si="197"/>
        <v>12331193</v>
      </c>
      <c r="W443" s="101">
        <f t="shared" si="198"/>
        <v>15484010</v>
      </c>
      <c r="X443" s="22">
        <f t="shared" si="199"/>
        <v>1.255678181340605</v>
      </c>
      <c r="Y443" s="76">
        <f t="shared" si="200"/>
        <v>12097424</v>
      </c>
      <c r="Z443" s="76">
        <f t="shared" si="201"/>
        <v>17189274</v>
      </c>
      <c r="AA443" s="22">
        <f t="shared" si="202"/>
        <v>1.42090365684463</v>
      </c>
      <c r="AB443" s="22">
        <f t="shared" si="204"/>
        <v>1.1977494810763702</v>
      </c>
      <c r="AC443" s="32" t="s">
        <v>1477</v>
      </c>
    </row>
    <row r="444" spans="1:29" ht="12.75" customHeight="1" x14ac:dyDescent="0.25">
      <c r="A444" s="25" t="s">
        <v>963</v>
      </c>
      <c r="B444" s="25" t="s">
        <v>964</v>
      </c>
      <c r="C444" s="25" t="s">
        <v>76</v>
      </c>
      <c r="D444" s="31">
        <f t="shared" si="226"/>
        <v>48133749</v>
      </c>
      <c r="E444" s="31">
        <f t="shared" si="220"/>
        <v>10857459</v>
      </c>
      <c r="F444" s="39">
        <f t="shared" si="221"/>
        <v>0.22556852988949605</v>
      </c>
      <c r="G444" s="31">
        <f t="shared" si="227"/>
        <v>49906367</v>
      </c>
      <c r="H444" s="31">
        <f t="shared" si="222"/>
        <v>9263188</v>
      </c>
      <c r="I444" s="39">
        <f t="shared" si="223"/>
        <v>0.18561134694496997</v>
      </c>
      <c r="J444" s="24">
        <f t="shared" si="228"/>
        <v>48218437</v>
      </c>
      <c r="K444" s="24">
        <f t="shared" si="224"/>
        <v>10251675</v>
      </c>
      <c r="L444" s="22">
        <f t="shared" si="225"/>
        <v>0.21260902753857408</v>
      </c>
      <c r="M444" s="24">
        <f t="shared" si="214"/>
        <v>52067422</v>
      </c>
      <c r="N444" s="24">
        <f t="shared" si="215"/>
        <v>13673638</v>
      </c>
      <c r="O444" s="22">
        <f t="shared" si="216"/>
        <v>0.26261407757042399</v>
      </c>
      <c r="P444" s="24">
        <f t="shared" si="195"/>
        <v>52584940</v>
      </c>
      <c r="Q444" s="24">
        <f t="shared" si="203"/>
        <v>17025380</v>
      </c>
      <c r="R444" s="22">
        <f t="shared" si="196"/>
        <v>0.32376912477222564</v>
      </c>
      <c r="S444" s="24">
        <f t="shared" si="217"/>
        <v>52862577</v>
      </c>
      <c r="T444" s="24">
        <f t="shared" si="218"/>
        <v>23635879</v>
      </c>
      <c r="U444" s="22">
        <f t="shared" si="219"/>
        <v>0.44711931088792739</v>
      </c>
      <c r="V444" s="101">
        <f t="shared" si="197"/>
        <v>55736985</v>
      </c>
      <c r="W444" s="101">
        <f t="shared" si="198"/>
        <v>27791087</v>
      </c>
      <c r="X444" s="22">
        <f t="shared" si="199"/>
        <v>0.49861123632718923</v>
      </c>
      <c r="Y444" s="76">
        <f t="shared" si="200"/>
        <v>58210735</v>
      </c>
      <c r="Z444" s="76">
        <f t="shared" si="201"/>
        <v>29122554</v>
      </c>
      <c r="AA444" s="22">
        <f t="shared" si="202"/>
        <v>0.50029524622906796</v>
      </c>
      <c r="AB444" s="22">
        <f t="shared" si="204"/>
        <v>0.40648179915736693</v>
      </c>
      <c r="AC444" s="32" t="s">
        <v>1481</v>
      </c>
    </row>
    <row r="445" spans="1:29" ht="12.75" customHeight="1" x14ac:dyDescent="0.25">
      <c r="A445" s="25" t="s">
        <v>965</v>
      </c>
      <c r="B445" s="25" t="s">
        <v>860</v>
      </c>
      <c r="C445" s="25" t="s">
        <v>76</v>
      </c>
      <c r="D445" s="31">
        <f t="shared" si="226"/>
        <v>19170284</v>
      </c>
      <c r="E445" s="31">
        <f t="shared" si="220"/>
        <v>6341139</v>
      </c>
      <c r="F445" s="39">
        <f t="shared" si="221"/>
        <v>0.33077960660363714</v>
      </c>
      <c r="G445" s="31">
        <f t="shared" si="227"/>
        <v>19735761</v>
      </c>
      <c r="H445" s="31">
        <f t="shared" si="222"/>
        <v>6822416</v>
      </c>
      <c r="I445" s="39">
        <f t="shared" si="223"/>
        <v>0.34568801273991917</v>
      </c>
      <c r="J445" s="24">
        <f t="shared" si="228"/>
        <v>19818689</v>
      </c>
      <c r="K445" s="24">
        <f t="shared" si="224"/>
        <v>9061570</v>
      </c>
      <c r="L445" s="22">
        <f t="shared" si="225"/>
        <v>0.45722348234033039</v>
      </c>
      <c r="M445" s="24">
        <f t="shared" si="214"/>
        <v>19973497</v>
      </c>
      <c r="N445" s="24">
        <f t="shared" si="215"/>
        <v>11328078</v>
      </c>
      <c r="O445" s="22">
        <f t="shared" si="216"/>
        <v>0.56715546606585721</v>
      </c>
      <c r="P445" s="24">
        <f t="shared" si="195"/>
        <v>22736514</v>
      </c>
      <c r="Q445" s="24">
        <f t="shared" si="203"/>
        <v>11929122</v>
      </c>
      <c r="R445" s="22">
        <f t="shared" si="196"/>
        <v>0.52466802958448244</v>
      </c>
      <c r="S445" s="24">
        <f t="shared" si="217"/>
        <v>21754445</v>
      </c>
      <c r="T445" s="24">
        <f t="shared" si="218"/>
        <v>13157339</v>
      </c>
      <c r="U445" s="22">
        <f t="shared" si="219"/>
        <v>0.60481152242679603</v>
      </c>
      <c r="V445" s="101">
        <f t="shared" si="197"/>
        <v>22698338</v>
      </c>
      <c r="W445" s="101">
        <f t="shared" si="198"/>
        <v>14870121</v>
      </c>
      <c r="X445" s="22">
        <f t="shared" si="199"/>
        <v>0.65511937481942506</v>
      </c>
      <c r="Y445" s="76">
        <f t="shared" si="200"/>
        <v>24100346</v>
      </c>
      <c r="Z445" s="76">
        <f t="shared" si="201"/>
        <v>14903122</v>
      </c>
      <c r="AA445" s="22">
        <f t="shared" si="202"/>
        <v>0.61837792702229299</v>
      </c>
      <c r="AB445" s="22">
        <f t="shared" si="204"/>
        <v>0.59402646398377068</v>
      </c>
      <c r="AC445" s="32" t="s">
        <v>1480</v>
      </c>
    </row>
    <row r="446" spans="1:29" ht="12.75" customHeight="1" x14ac:dyDescent="0.25">
      <c r="A446" s="25" t="s">
        <v>966</v>
      </c>
      <c r="B446" s="25" t="s">
        <v>967</v>
      </c>
      <c r="C446" s="25" t="s">
        <v>76</v>
      </c>
      <c r="D446" s="31">
        <f t="shared" si="226"/>
        <v>19107004</v>
      </c>
      <c r="E446" s="31">
        <f t="shared" si="220"/>
        <v>2098858</v>
      </c>
      <c r="F446" s="39">
        <f t="shared" si="221"/>
        <v>0.10984757212590733</v>
      </c>
      <c r="G446" s="31">
        <f t="shared" si="227"/>
        <v>18131783</v>
      </c>
      <c r="H446" s="31">
        <f t="shared" si="222"/>
        <v>1206436</v>
      </c>
      <c r="I446" s="39">
        <f t="shared" si="223"/>
        <v>6.6537085735032239E-2</v>
      </c>
      <c r="J446" s="24">
        <f t="shared" si="228"/>
        <v>16930235</v>
      </c>
      <c r="K446" s="24">
        <f t="shared" si="224"/>
        <v>463801</v>
      </c>
      <c r="L446" s="22">
        <f t="shared" si="225"/>
        <v>2.7394835334536113E-2</v>
      </c>
      <c r="M446" s="24">
        <f t="shared" si="214"/>
        <v>18291479</v>
      </c>
      <c r="N446" s="24">
        <f t="shared" si="215"/>
        <v>4076068</v>
      </c>
      <c r="O446" s="22">
        <f t="shared" si="216"/>
        <v>0.22283971678834719</v>
      </c>
      <c r="P446" s="24">
        <f t="shared" si="195"/>
        <v>19086822</v>
      </c>
      <c r="Q446" s="24">
        <f t="shared" si="203"/>
        <v>4683041</v>
      </c>
      <c r="R446" s="22">
        <f t="shared" si="196"/>
        <v>0.24535467454980195</v>
      </c>
      <c r="S446" s="24">
        <f t="shared" si="217"/>
        <v>20366740</v>
      </c>
      <c r="T446" s="24">
        <f t="shared" si="218"/>
        <v>4240219</v>
      </c>
      <c r="U446" s="22">
        <f t="shared" si="219"/>
        <v>0.20819330928759339</v>
      </c>
      <c r="V446" s="101">
        <f t="shared" si="197"/>
        <v>20079207</v>
      </c>
      <c r="W446" s="101">
        <f t="shared" si="198"/>
        <v>4371957</v>
      </c>
      <c r="X446" s="22">
        <f t="shared" si="199"/>
        <v>0.21773554105000262</v>
      </c>
      <c r="Y446" s="76">
        <f t="shared" si="200"/>
        <v>19370004</v>
      </c>
      <c r="Z446" s="76">
        <f t="shared" si="201"/>
        <v>5334482</v>
      </c>
      <c r="AA446" s="22">
        <f t="shared" si="202"/>
        <v>0.27539911710911402</v>
      </c>
      <c r="AB446" s="22">
        <f t="shared" si="204"/>
        <v>0.23390447175697182</v>
      </c>
      <c r="AC446" s="32" t="s">
        <v>1483</v>
      </c>
    </row>
    <row r="447" spans="1:29" ht="12.75" customHeight="1" x14ac:dyDescent="0.25">
      <c r="A447" s="25" t="s">
        <v>968</v>
      </c>
      <c r="B447" s="25" t="s">
        <v>969</v>
      </c>
      <c r="C447" s="25" t="s">
        <v>76</v>
      </c>
      <c r="D447" s="31">
        <f t="shared" si="226"/>
        <v>67722196</v>
      </c>
      <c r="E447" s="31">
        <f t="shared" si="220"/>
        <v>5841944</v>
      </c>
      <c r="F447" s="39">
        <f t="shared" si="221"/>
        <v>8.626335743749361E-2</v>
      </c>
      <c r="G447" s="31">
        <f t="shared" si="227"/>
        <v>56922324</v>
      </c>
      <c r="H447" s="31">
        <f t="shared" si="222"/>
        <v>11430156</v>
      </c>
      <c r="I447" s="39">
        <f t="shared" si="223"/>
        <v>0.20080269386049662</v>
      </c>
      <c r="J447" s="24">
        <f t="shared" si="228"/>
        <v>55892853</v>
      </c>
      <c r="K447" s="24">
        <f t="shared" si="224"/>
        <v>20099805</v>
      </c>
      <c r="L447" s="22">
        <f t="shared" si="225"/>
        <v>0.35961315125567128</v>
      </c>
      <c r="M447" s="24">
        <f t="shared" si="214"/>
        <v>61326871</v>
      </c>
      <c r="N447" s="24">
        <f t="shared" si="215"/>
        <v>28659081</v>
      </c>
      <c r="O447" s="22">
        <f t="shared" si="216"/>
        <v>0.46731686343495332</v>
      </c>
      <c r="P447" s="24">
        <f t="shared" si="195"/>
        <v>59553969</v>
      </c>
      <c r="Q447" s="24">
        <f t="shared" si="203"/>
        <v>37954154</v>
      </c>
      <c r="R447" s="22">
        <f t="shared" si="196"/>
        <v>0.63730687706137601</v>
      </c>
      <c r="S447" s="24">
        <f t="shared" si="217"/>
        <v>63402832</v>
      </c>
      <c r="T447" s="24">
        <f t="shared" si="218"/>
        <v>46137992</v>
      </c>
      <c r="U447" s="22">
        <f t="shared" si="219"/>
        <v>0.72769607515323609</v>
      </c>
      <c r="V447" s="101">
        <f t="shared" si="197"/>
        <v>64931736</v>
      </c>
      <c r="W447" s="101">
        <f t="shared" si="198"/>
        <v>53838358</v>
      </c>
      <c r="X447" s="22">
        <f t="shared" si="199"/>
        <v>0.8291532202373274</v>
      </c>
      <c r="Y447" s="76">
        <f t="shared" si="200"/>
        <v>68482711</v>
      </c>
      <c r="Z447" s="76">
        <f t="shared" si="201"/>
        <v>58105154</v>
      </c>
      <c r="AA447" s="22">
        <f t="shared" si="202"/>
        <v>0.84846457086081195</v>
      </c>
      <c r="AB447" s="22">
        <f t="shared" si="204"/>
        <v>0.7019875213495409</v>
      </c>
      <c r="AC447" s="32" t="s">
        <v>1479</v>
      </c>
    </row>
    <row r="448" spans="1:29" ht="12.75" customHeight="1" x14ac:dyDescent="0.25">
      <c r="A448" s="25" t="s">
        <v>970</v>
      </c>
      <c r="B448" s="25" t="s">
        <v>971</v>
      </c>
      <c r="C448" s="25" t="s">
        <v>972</v>
      </c>
      <c r="D448" s="31">
        <f t="shared" si="226"/>
        <v>19015031</v>
      </c>
      <c r="E448" s="31">
        <f t="shared" si="220"/>
        <v>8505361</v>
      </c>
      <c r="F448" s="39">
        <f t="shared" si="221"/>
        <v>0.44729672015785826</v>
      </c>
      <c r="G448" s="31">
        <f t="shared" si="227"/>
        <v>20032284</v>
      </c>
      <c r="H448" s="31">
        <f t="shared" si="222"/>
        <v>8555107</v>
      </c>
      <c r="I448" s="39">
        <f t="shared" si="223"/>
        <v>0.42706598009493074</v>
      </c>
      <c r="J448" s="24">
        <f t="shared" si="228"/>
        <v>20148292</v>
      </c>
      <c r="K448" s="24">
        <f t="shared" si="224"/>
        <v>8601936</v>
      </c>
      <c r="L448" s="22">
        <f t="shared" si="225"/>
        <v>0.42693127536567366</v>
      </c>
      <c r="M448" s="24">
        <f t="shared" si="214"/>
        <v>21068422</v>
      </c>
      <c r="N448" s="24">
        <f t="shared" si="215"/>
        <v>8526025</v>
      </c>
      <c r="O448" s="22">
        <f t="shared" si="216"/>
        <v>0.4046826572963082</v>
      </c>
      <c r="P448" s="24">
        <f t="shared" si="195"/>
        <v>22248124</v>
      </c>
      <c r="Q448" s="24">
        <f t="shared" si="203"/>
        <v>7534252</v>
      </c>
      <c r="R448" s="22">
        <f t="shared" si="196"/>
        <v>0.33864662027234294</v>
      </c>
      <c r="S448" s="24">
        <f t="shared" si="217"/>
        <v>22564485</v>
      </c>
      <c r="T448" s="24">
        <f t="shared" si="218"/>
        <v>7108612</v>
      </c>
      <c r="U448" s="22">
        <f t="shared" si="219"/>
        <v>0.3150354195985417</v>
      </c>
      <c r="V448" s="101">
        <f t="shared" si="197"/>
        <v>22627429</v>
      </c>
      <c r="W448" s="101">
        <f t="shared" si="198"/>
        <v>7465262</v>
      </c>
      <c r="X448" s="22">
        <f t="shared" si="199"/>
        <v>0.32992091147429964</v>
      </c>
      <c r="Y448" s="76">
        <f t="shared" si="200"/>
        <v>23003787</v>
      </c>
      <c r="Z448" s="76">
        <f t="shared" si="201"/>
        <v>8092035</v>
      </c>
      <c r="AA448" s="22">
        <f t="shared" si="202"/>
        <v>0.35176968905163303</v>
      </c>
      <c r="AB448" s="22">
        <f t="shared" si="204"/>
        <v>0.3480110595386251</v>
      </c>
      <c r="AC448" s="32" t="s">
        <v>1477</v>
      </c>
    </row>
    <row r="449" spans="1:29" ht="12.75" customHeight="1" x14ac:dyDescent="0.25">
      <c r="A449" s="25" t="s">
        <v>973</v>
      </c>
      <c r="B449" s="25" t="s">
        <v>974</v>
      </c>
      <c r="C449" s="25" t="s">
        <v>492</v>
      </c>
      <c r="D449" s="31">
        <f t="shared" si="226"/>
        <v>11483675</v>
      </c>
      <c r="E449" s="31">
        <f t="shared" si="220"/>
        <v>40331</v>
      </c>
      <c r="F449" s="39">
        <f t="shared" si="221"/>
        <v>3.5120290325179005E-3</v>
      </c>
      <c r="G449" s="31">
        <f t="shared" si="227"/>
        <v>10672864</v>
      </c>
      <c r="H449" s="31">
        <f t="shared" si="222"/>
        <v>81022</v>
      </c>
      <c r="I449" s="39">
        <f t="shared" si="223"/>
        <v>7.5914018954987153E-3</v>
      </c>
      <c r="J449" s="24">
        <f t="shared" si="228"/>
        <v>11485027</v>
      </c>
      <c r="K449" s="24">
        <f t="shared" si="224"/>
        <v>108743</v>
      </c>
      <c r="L449" s="22">
        <f t="shared" si="225"/>
        <v>9.4682406928603656E-3</v>
      </c>
      <c r="M449" s="24">
        <f t="shared" si="214"/>
        <v>12242198</v>
      </c>
      <c r="N449" s="24">
        <f t="shared" si="215"/>
        <v>128916</v>
      </c>
      <c r="O449" s="22">
        <f t="shared" si="216"/>
        <v>1.0530461931754413E-2</v>
      </c>
      <c r="P449" s="24">
        <f t="shared" ref="P449:P512" si="229">VLOOKUP(A449, Master, 22, FALSE)</f>
        <v>11921995</v>
      </c>
      <c r="Q449" s="24">
        <f t="shared" si="203"/>
        <v>879718</v>
      </c>
      <c r="R449" s="22">
        <f t="shared" ref="R449:R512" si="230">VLOOKUP(A449, Master, 24, FALSE)</f>
        <v>7.3789495801667424E-2</v>
      </c>
      <c r="S449" s="24">
        <f t="shared" si="217"/>
        <v>11915822</v>
      </c>
      <c r="T449" s="24">
        <f t="shared" si="218"/>
        <v>1405819</v>
      </c>
      <c r="U449" s="22">
        <f t="shared" si="219"/>
        <v>0.11797918767165202</v>
      </c>
      <c r="V449" s="101">
        <f t="shared" ref="V449:V512" si="231">VLOOKUP(A449, Master, 28, FALSE)</f>
        <v>12245042</v>
      </c>
      <c r="W449" s="101">
        <f t="shared" ref="W449:W512" si="232">VLOOKUP(A449, Master, 29, FALSE)</f>
        <v>2040889</v>
      </c>
      <c r="X449" s="22">
        <f t="shared" ref="X449:X512" si="233">VLOOKUP(A449, Master, 30, FALSE)</f>
        <v>0.16667064106435894</v>
      </c>
      <c r="Y449" s="76">
        <f t="shared" ref="Y449:Y512" si="234">VLOOKUP(A449, Master, 31, FALSE)</f>
        <v>12245938</v>
      </c>
      <c r="Z449" s="76">
        <f t="shared" ref="Z449:Z512" si="235">VLOOKUP(A449, Master, 32, FALSE)</f>
        <v>2301871</v>
      </c>
      <c r="AA449" s="22">
        <f t="shared" ref="AA449:AA512" si="236">VLOOKUP(A449, Master, 33, FALSE)</f>
        <v>0.187970166107325</v>
      </c>
      <c r="AB449" s="22">
        <f t="shared" si="204"/>
        <v>0.11138799051535156</v>
      </c>
      <c r="AC449" s="32" t="s">
        <v>1477</v>
      </c>
    </row>
    <row r="450" spans="1:29" ht="12.75" customHeight="1" x14ac:dyDescent="0.25">
      <c r="A450" s="25" t="s">
        <v>975</v>
      </c>
      <c r="B450" s="25" t="s">
        <v>930</v>
      </c>
      <c r="C450" s="25" t="s">
        <v>492</v>
      </c>
      <c r="D450" s="31">
        <f t="shared" si="226"/>
        <v>14671487</v>
      </c>
      <c r="E450" s="31">
        <f t="shared" si="220"/>
        <v>4126112</v>
      </c>
      <c r="F450" s="39">
        <f t="shared" si="221"/>
        <v>0.28123338827209537</v>
      </c>
      <c r="G450" s="31">
        <f t="shared" si="227"/>
        <v>14907090</v>
      </c>
      <c r="H450" s="31">
        <f t="shared" si="222"/>
        <v>5273217</v>
      </c>
      <c r="I450" s="39">
        <f t="shared" si="223"/>
        <v>0.35373885848948389</v>
      </c>
      <c r="J450" s="24">
        <f t="shared" si="228"/>
        <v>15607765</v>
      </c>
      <c r="K450" s="24">
        <f t="shared" si="224"/>
        <v>5780983</v>
      </c>
      <c r="L450" s="22">
        <f t="shared" si="225"/>
        <v>0.37039146860553063</v>
      </c>
      <c r="M450" s="24">
        <f t="shared" si="214"/>
        <v>15573826</v>
      </c>
      <c r="N450" s="24">
        <f t="shared" si="215"/>
        <v>5960477</v>
      </c>
      <c r="O450" s="22">
        <f t="shared" si="216"/>
        <v>0.38272400115424432</v>
      </c>
      <c r="P450" s="24">
        <f t="shared" si="229"/>
        <v>15900362</v>
      </c>
      <c r="Q450" s="24">
        <f t="shared" ref="Q450:Q513" si="237">VLOOKUP(A450, Master, 23, FALSE)</f>
        <v>6151997</v>
      </c>
      <c r="R450" s="22">
        <f t="shared" si="230"/>
        <v>0.38690924143739619</v>
      </c>
      <c r="S450" s="24">
        <f t="shared" si="217"/>
        <v>16210596</v>
      </c>
      <c r="T450" s="24">
        <f t="shared" si="218"/>
        <v>6442515</v>
      </c>
      <c r="U450" s="22">
        <f t="shared" si="219"/>
        <v>0.3974261649602519</v>
      </c>
      <c r="V450" s="101">
        <f t="shared" si="231"/>
        <v>16708750</v>
      </c>
      <c r="W450" s="101">
        <f t="shared" si="232"/>
        <v>6749799</v>
      </c>
      <c r="X450" s="22">
        <f t="shared" si="233"/>
        <v>0.40396792099947632</v>
      </c>
      <c r="Y450" s="76">
        <f t="shared" si="234"/>
        <v>17219385</v>
      </c>
      <c r="Z450" s="76">
        <f t="shared" si="235"/>
        <v>6954235</v>
      </c>
      <c r="AA450" s="22">
        <f t="shared" si="236"/>
        <v>0.40386082313624999</v>
      </c>
      <c r="AB450" s="22">
        <f t="shared" ref="AB450:AB513" si="238">AVERAGE(O450,R450, U450, X450, AA450)</f>
        <v>0.39497763033752376</v>
      </c>
      <c r="AC450" s="32" t="s">
        <v>1484</v>
      </c>
    </row>
    <row r="451" spans="1:29" ht="12.75" customHeight="1" x14ac:dyDescent="0.25">
      <c r="A451" s="25" t="s">
        <v>976</v>
      </c>
      <c r="B451" s="25" t="s">
        <v>977</v>
      </c>
      <c r="C451" s="25" t="s">
        <v>492</v>
      </c>
      <c r="D451" s="31">
        <f t="shared" si="226"/>
        <v>10723607</v>
      </c>
      <c r="E451" s="31">
        <f t="shared" si="220"/>
        <v>242558</v>
      </c>
      <c r="F451" s="39">
        <f t="shared" si="221"/>
        <v>2.261906837876472E-2</v>
      </c>
      <c r="G451" s="31">
        <f t="shared" si="227"/>
        <v>10784503</v>
      </c>
      <c r="H451" s="31">
        <f t="shared" si="222"/>
        <v>272916</v>
      </c>
      <c r="I451" s="39">
        <f t="shared" si="223"/>
        <v>2.5306312214851256E-2</v>
      </c>
      <c r="J451" s="24">
        <f t="shared" si="228"/>
        <v>11171667</v>
      </c>
      <c r="K451" s="24">
        <f t="shared" si="224"/>
        <v>421089</v>
      </c>
      <c r="L451" s="22">
        <f t="shared" si="225"/>
        <v>3.7692584284869927E-2</v>
      </c>
      <c r="M451" s="24">
        <f t="shared" si="214"/>
        <v>10833915</v>
      </c>
      <c r="N451" s="24">
        <f t="shared" si="215"/>
        <v>1566698</v>
      </c>
      <c r="O451" s="22">
        <f t="shared" si="216"/>
        <v>0.14461051245094686</v>
      </c>
      <c r="P451" s="24">
        <f t="shared" si="229"/>
        <v>10826340</v>
      </c>
      <c r="Q451" s="24">
        <f t="shared" si="237"/>
        <v>2862227</v>
      </c>
      <c r="R451" s="22">
        <f t="shared" si="230"/>
        <v>0.26437623425829965</v>
      </c>
      <c r="S451" s="24">
        <f t="shared" si="217"/>
        <v>11230310</v>
      </c>
      <c r="T451" s="24">
        <f t="shared" si="218"/>
        <v>3933904</v>
      </c>
      <c r="U451" s="22">
        <f t="shared" si="219"/>
        <v>0.35029344693067244</v>
      </c>
      <c r="V451" s="101">
        <f t="shared" si="231"/>
        <v>11621804</v>
      </c>
      <c r="W451" s="101">
        <f t="shared" si="232"/>
        <v>5285542</v>
      </c>
      <c r="X451" s="22">
        <f t="shared" si="233"/>
        <v>0.4547953140493507</v>
      </c>
      <c r="Y451" s="76">
        <f t="shared" si="234"/>
        <v>14666795</v>
      </c>
      <c r="Z451" s="76">
        <f t="shared" si="235"/>
        <v>6117184</v>
      </c>
      <c r="AA451" s="22">
        <f t="shared" si="236"/>
        <v>0.41707707784829601</v>
      </c>
      <c r="AB451" s="22">
        <f t="shared" si="238"/>
        <v>0.32623051710751311</v>
      </c>
      <c r="AC451" s="32" t="s">
        <v>1484</v>
      </c>
    </row>
    <row r="452" spans="1:29" ht="12.75" customHeight="1" x14ac:dyDescent="0.25">
      <c r="A452" s="25" t="s">
        <v>978</v>
      </c>
      <c r="B452" s="25" t="s">
        <v>979</v>
      </c>
      <c r="C452" s="25" t="s">
        <v>412</v>
      </c>
      <c r="D452" s="31">
        <f t="shared" si="226"/>
        <v>17007260</v>
      </c>
      <c r="E452" s="31">
        <f t="shared" si="220"/>
        <v>5142379</v>
      </c>
      <c r="F452" s="39">
        <f t="shared" si="221"/>
        <v>0.30236375524334902</v>
      </c>
      <c r="G452" s="31">
        <f t="shared" si="227"/>
        <v>17873141</v>
      </c>
      <c r="H452" s="31">
        <f t="shared" si="222"/>
        <v>4679150</v>
      </c>
      <c r="I452" s="39">
        <f t="shared" si="223"/>
        <v>0.26179785634768954</v>
      </c>
      <c r="J452" s="24">
        <f t="shared" si="228"/>
        <v>17745009</v>
      </c>
      <c r="K452" s="24">
        <f t="shared" si="224"/>
        <v>4713744</v>
      </c>
      <c r="L452" s="22">
        <f t="shared" si="225"/>
        <v>0.26563773509497796</v>
      </c>
      <c r="M452" s="24">
        <f t="shared" si="214"/>
        <v>17951385</v>
      </c>
      <c r="N452" s="24">
        <f t="shared" si="215"/>
        <v>4641724</v>
      </c>
      <c r="O452" s="22">
        <f t="shared" si="216"/>
        <v>0.25857191520320022</v>
      </c>
      <c r="P452" s="24">
        <f t="shared" si="229"/>
        <v>18997216</v>
      </c>
      <c r="Q452" s="24">
        <f t="shared" si="237"/>
        <v>4226462</v>
      </c>
      <c r="R452" s="22">
        <f t="shared" si="230"/>
        <v>0.22247796729794514</v>
      </c>
      <c r="S452" s="24">
        <f t="shared" si="217"/>
        <v>19370189</v>
      </c>
      <c r="T452" s="24">
        <f t="shared" si="218"/>
        <v>3900788</v>
      </c>
      <c r="U452" s="22">
        <f t="shared" si="219"/>
        <v>0.20138099839913798</v>
      </c>
      <c r="V452" s="101">
        <f t="shared" si="231"/>
        <v>19596734</v>
      </c>
      <c r="W452" s="101">
        <f t="shared" si="232"/>
        <v>4209713</v>
      </c>
      <c r="X452" s="22">
        <f t="shared" si="233"/>
        <v>0.21481707104867576</v>
      </c>
      <c r="Y452" s="76">
        <f t="shared" si="234"/>
        <v>20231638</v>
      </c>
      <c r="Z452" s="76">
        <f t="shared" si="235"/>
        <v>4210110</v>
      </c>
      <c r="AA452" s="22">
        <f t="shared" si="236"/>
        <v>0.20809536034600901</v>
      </c>
      <c r="AB452" s="22">
        <f t="shared" si="238"/>
        <v>0.22106866245899362</v>
      </c>
      <c r="AC452" s="32" t="s">
        <v>1483</v>
      </c>
    </row>
    <row r="453" spans="1:29" ht="12.75" customHeight="1" x14ac:dyDescent="0.25">
      <c r="A453" s="25" t="s">
        <v>980</v>
      </c>
      <c r="B453" s="25" t="s">
        <v>981</v>
      </c>
      <c r="C453" s="25" t="s">
        <v>412</v>
      </c>
      <c r="D453" s="31">
        <f t="shared" si="226"/>
        <v>21571505</v>
      </c>
      <c r="E453" s="31">
        <f t="shared" si="220"/>
        <v>5211106</v>
      </c>
      <c r="F453" s="39">
        <f t="shared" si="221"/>
        <v>0.24157359442468201</v>
      </c>
      <c r="G453" s="31">
        <f t="shared" si="227"/>
        <v>21287814</v>
      </c>
      <c r="H453" s="31">
        <f t="shared" si="222"/>
        <v>5411104</v>
      </c>
      <c r="I453" s="39">
        <f t="shared" si="223"/>
        <v>0.25418786541445731</v>
      </c>
      <c r="J453" s="24">
        <f t="shared" si="228"/>
        <v>21551887</v>
      </c>
      <c r="K453" s="24">
        <f t="shared" si="224"/>
        <v>5611100</v>
      </c>
      <c r="L453" s="22">
        <f t="shared" si="225"/>
        <v>0.26035307256390122</v>
      </c>
      <c r="M453" s="24">
        <f t="shared" si="214"/>
        <v>21907570</v>
      </c>
      <c r="N453" s="24">
        <f t="shared" si="215"/>
        <v>5811100</v>
      </c>
      <c r="O453" s="22">
        <f t="shared" si="216"/>
        <v>0.26525534324436711</v>
      </c>
      <c r="P453" s="24">
        <f t="shared" si="229"/>
        <v>21448689</v>
      </c>
      <c r="Q453" s="24">
        <f t="shared" si="237"/>
        <v>6011100</v>
      </c>
      <c r="R453" s="22">
        <f t="shared" si="230"/>
        <v>0.28025489110313456</v>
      </c>
      <c r="S453" s="24">
        <f t="shared" ref="S453:S484" si="239">VLOOKUP(A453, Master, 25, FALSE)</f>
        <v>21858545</v>
      </c>
      <c r="T453" s="24">
        <f t="shared" ref="T453:T484" si="240">VLOOKUP(A453, Master, 26, FALSE)</f>
        <v>6211100</v>
      </c>
      <c r="U453" s="22">
        <f t="shared" ref="U453:U484" si="241">VLOOKUP(A453, Master, 27, FALSE)</f>
        <v>0.28414974555717226</v>
      </c>
      <c r="V453" s="101">
        <f t="shared" si="231"/>
        <v>23693449</v>
      </c>
      <c r="W453" s="101">
        <f t="shared" si="232"/>
        <v>6261100</v>
      </c>
      <c r="X453" s="22">
        <f t="shared" si="233"/>
        <v>0.26425447810489727</v>
      </c>
      <c r="Y453" s="76">
        <f t="shared" si="234"/>
        <v>26123093</v>
      </c>
      <c r="Z453" s="76">
        <f t="shared" si="235"/>
        <v>6311100</v>
      </c>
      <c r="AA453" s="22">
        <f t="shared" si="236"/>
        <v>0.24159084071706199</v>
      </c>
      <c r="AB453" s="22">
        <f t="shared" si="238"/>
        <v>0.26710105974532661</v>
      </c>
      <c r="AC453" s="32" t="s">
        <v>1477</v>
      </c>
    </row>
    <row r="454" spans="1:29" ht="12.75" customHeight="1" x14ac:dyDescent="0.25">
      <c r="A454" s="25" t="s">
        <v>982</v>
      </c>
      <c r="B454" s="25" t="s">
        <v>983</v>
      </c>
      <c r="C454" s="25" t="s">
        <v>412</v>
      </c>
      <c r="D454" s="31">
        <f t="shared" si="226"/>
        <v>19376408</v>
      </c>
      <c r="E454" s="31">
        <f t="shared" si="220"/>
        <v>1440731</v>
      </c>
      <c r="F454" s="39">
        <f t="shared" si="221"/>
        <v>7.4354906234426935E-2</v>
      </c>
      <c r="G454" s="31">
        <f t="shared" si="227"/>
        <v>19324574</v>
      </c>
      <c r="H454" s="31">
        <f t="shared" si="222"/>
        <v>1277842</v>
      </c>
      <c r="I454" s="39">
        <f t="shared" si="223"/>
        <v>6.6125235153954756E-2</v>
      </c>
      <c r="J454" s="24">
        <f t="shared" si="228"/>
        <v>19370549</v>
      </c>
      <c r="K454" s="24">
        <f t="shared" si="224"/>
        <v>1727932</v>
      </c>
      <c r="L454" s="22">
        <f t="shared" si="225"/>
        <v>8.9204079863714758E-2</v>
      </c>
      <c r="M454" s="24">
        <f t="shared" si="214"/>
        <v>19390751</v>
      </c>
      <c r="N454" s="24">
        <f t="shared" si="215"/>
        <v>2606959</v>
      </c>
      <c r="O454" s="22">
        <f t="shared" si="216"/>
        <v>0.13444342614682639</v>
      </c>
      <c r="P454" s="24">
        <f t="shared" si="229"/>
        <v>20301130</v>
      </c>
      <c r="Q454" s="24">
        <f t="shared" si="237"/>
        <v>3483363</v>
      </c>
      <c r="R454" s="22">
        <f t="shared" si="230"/>
        <v>0.17158468518747477</v>
      </c>
      <c r="S454" s="24">
        <f t="shared" si="239"/>
        <v>20930435</v>
      </c>
      <c r="T454" s="24">
        <f t="shared" si="240"/>
        <v>4457485</v>
      </c>
      <c r="U454" s="22">
        <f t="shared" si="241"/>
        <v>0.21296666791683977</v>
      </c>
      <c r="V454" s="101">
        <f t="shared" si="231"/>
        <v>21249863</v>
      </c>
      <c r="W454" s="101">
        <f t="shared" si="232"/>
        <v>5001777</v>
      </c>
      <c r="X454" s="22">
        <f t="shared" si="233"/>
        <v>0.23537925868039714</v>
      </c>
      <c r="Y454" s="76">
        <f t="shared" si="234"/>
        <v>20695218</v>
      </c>
      <c r="Z454" s="76">
        <f t="shared" si="235"/>
        <v>6018772</v>
      </c>
      <c r="AA454" s="22">
        <f t="shared" si="236"/>
        <v>0.29082911810834799</v>
      </c>
      <c r="AB454" s="22">
        <f t="shared" si="238"/>
        <v>0.2090406312079772</v>
      </c>
      <c r="AC454" s="32" t="s">
        <v>1480</v>
      </c>
    </row>
    <row r="455" spans="1:29" ht="12.75" customHeight="1" x14ac:dyDescent="0.25">
      <c r="A455" s="25" t="s">
        <v>984</v>
      </c>
      <c r="B455" s="25" t="s">
        <v>985</v>
      </c>
      <c r="C455" s="25" t="s">
        <v>412</v>
      </c>
      <c r="D455" s="31">
        <f t="shared" si="226"/>
        <v>24246938</v>
      </c>
      <c r="E455" s="31">
        <f t="shared" si="220"/>
        <v>2945215</v>
      </c>
      <c r="F455" s="39">
        <f t="shared" si="221"/>
        <v>0.12146750241205714</v>
      </c>
      <c r="G455" s="31">
        <f t="shared" si="227"/>
        <v>25852823</v>
      </c>
      <c r="H455" s="31">
        <f t="shared" si="222"/>
        <v>3025345</v>
      </c>
      <c r="I455" s="39">
        <f t="shared" si="223"/>
        <v>0.11702184322385219</v>
      </c>
      <c r="J455" s="24">
        <f t="shared" si="228"/>
        <v>27763401</v>
      </c>
      <c r="K455" s="24">
        <f t="shared" si="224"/>
        <v>4463005</v>
      </c>
      <c r="L455" s="22">
        <f t="shared" si="225"/>
        <v>0.16075137912678639</v>
      </c>
      <c r="M455" s="24">
        <f t="shared" si="214"/>
        <v>26825252</v>
      </c>
      <c r="N455" s="24">
        <f t="shared" si="215"/>
        <v>6711822</v>
      </c>
      <c r="O455" s="22">
        <f t="shared" si="216"/>
        <v>0.25020536619749184</v>
      </c>
      <c r="P455" s="24">
        <f t="shared" si="229"/>
        <v>28288217</v>
      </c>
      <c r="Q455" s="24">
        <f t="shared" si="237"/>
        <v>8350816</v>
      </c>
      <c r="R455" s="22">
        <f t="shared" si="230"/>
        <v>0.2952047490303118</v>
      </c>
      <c r="S455" s="24">
        <f t="shared" si="239"/>
        <v>29330266</v>
      </c>
      <c r="T455" s="24">
        <f t="shared" si="240"/>
        <v>10032631</v>
      </c>
      <c r="U455" s="22">
        <f t="shared" si="241"/>
        <v>0.34205727967144928</v>
      </c>
      <c r="V455" s="101">
        <f t="shared" si="231"/>
        <v>29513962</v>
      </c>
      <c r="W455" s="101">
        <f t="shared" si="232"/>
        <v>12171878</v>
      </c>
      <c r="X455" s="22">
        <f t="shared" si="233"/>
        <v>0.41241084473850037</v>
      </c>
      <c r="Y455" s="76">
        <f t="shared" si="234"/>
        <v>30804526</v>
      </c>
      <c r="Z455" s="76">
        <f t="shared" si="235"/>
        <v>13434591</v>
      </c>
      <c r="AA455" s="22">
        <f t="shared" si="236"/>
        <v>0.436123931918316</v>
      </c>
      <c r="AB455" s="22">
        <f t="shared" si="238"/>
        <v>0.34720043431121389</v>
      </c>
      <c r="AC455" s="32" t="s">
        <v>1477</v>
      </c>
    </row>
    <row r="456" spans="1:29" ht="12.75" customHeight="1" x14ac:dyDescent="0.25">
      <c r="A456" s="25" t="s">
        <v>986</v>
      </c>
      <c r="B456" s="25" t="s">
        <v>987</v>
      </c>
      <c r="C456" s="25" t="s">
        <v>412</v>
      </c>
      <c r="D456" s="31">
        <f t="shared" si="226"/>
        <v>13812878</v>
      </c>
      <c r="E456" s="31">
        <f t="shared" si="220"/>
        <v>1501473</v>
      </c>
      <c r="F456" s="39">
        <f t="shared" si="221"/>
        <v>0.10870095283546267</v>
      </c>
      <c r="G456" s="31">
        <f t="shared" si="227"/>
        <v>15128884</v>
      </c>
      <c r="H456" s="31">
        <f t="shared" si="222"/>
        <v>1688539</v>
      </c>
      <c r="I456" s="39">
        <f t="shared" si="223"/>
        <v>0.11161028136642465</v>
      </c>
      <c r="J456" s="24">
        <f t="shared" si="228"/>
        <v>15680792</v>
      </c>
      <c r="K456" s="24">
        <f t="shared" si="224"/>
        <v>2084937</v>
      </c>
      <c r="L456" s="22">
        <f t="shared" si="225"/>
        <v>0.1329612050207668</v>
      </c>
      <c r="M456" s="24">
        <f t="shared" si="214"/>
        <v>16461772</v>
      </c>
      <c r="N456" s="24">
        <f t="shared" si="215"/>
        <v>1911986</v>
      </c>
      <c r="O456" s="22">
        <f t="shared" si="216"/>
        <v>0.11614703447478193</v>
      </c>
      <c r="P456" s="24">
        <f t="shared" si="229"/>
        <v>17983699</v>
      </c>
      <c r="Q456" s="24">
        <f t="shared" si="237"/>
        <v>909623</v>
      </c>
      <c r="R456" s="22">
        <f t="shared" si="230"/>
        <v>5.058041729902174E-2</v>
      </c>
      <c r="S456" s="24">
        <f t="shared" si="239"/>
        <v>17110458</v>
      </c>
      <c r="T456" s="24">
        <f t="shared" si="240"/>
        <v>534713</v>
      </c>
      <c r="U456" s="22">
        <f t="shared" si="241"/>
        <v>3.1250653839891368E-2</v>
      </c>
      <c r="V456" s="101">
        <f t="shared" si="231"/>
        <v>16694874</v>
      </c>
      <c r="W456" s="101">
        <f t="shared" si="232"/>
        <v>518698</v>
      </c>
      <c r="X456" s="22">
        <f t="shared" si="233"/>
        <v>3.1069297078851869E-2</v>
      </c>
      <c r="Y456" s="76">
        <f t="shared" si="234"/>
        <v>16852010</v>
      </c>
      <c r="Z456" s="76">
        <f t="shared" si="235"/>
        <v>372708</v>
      </c>
      <c r="AA456" s="22">
        <f t="shared" si="236"/>
        <v>2.2116530906402299E-2</v>
      </c>
      <c r="AB456" s="22">
        <f t="shared" si="238"/>
        <v>5.0232786719789833E-2</v>
      </c>
      <c r="AC456" s="32" t="s">
        <v>1483</v>
      </c>
    </row>
    <row r="457" spans="1:29" ht="12.75" customHeight="1" x14ac:dyDescent="0.25">
      <c r="A457" s="25" t="s">
        <v>988</v>
      </c>
      <c r="B457" s="25" t="s">
        <v>989</v>
      </c>
      <c r="C457" s="25" t="s">
        <v>430</v>
      </c>
      <c r="D457" s="31">
        <f t="shared" si="226"/>
        <v>9700806</v>
      </c>
      <c r="E457" s="31">
        <f t="shared" si="220"/>
        <v>3319407</v>
      </c>
      <c r="F457" s="39">
        <f t="shared" si="221"/>
        <v>0.34217847465458023</v>
      </c>
      <c r="G457" s="31">
        <f t="shared" si="227"/>
        <v>10247195</v>
      </c>
      <c r="H457" s="31">
        <f t="shared" si="222"/>
        <v>3445742</v>
      </c>
      <c r="I457" s="39">
        <f t="shared" si="223"/>
        <v>0.33626197217872794</v>
      </c>
      <c r="J457" s="24">
        <f t="shared" si="228"/>
        <v>10675843</v>
      </c>
      <c r="K457" s="24">
        <f t="shared" si="224"/>
        <v>3676780</v>
      </c>
      <c r="L457" s="22">
        <f t="shared" si="225"/>
        <v>0.34440184255238671</v>
      </c>
      <c r="M457" s="24">
        <f t="shared" si="214"/>
        <v>10719460</v>
      </c>
      <c r="N457" s="24">
        <f t="shared" si="215"/>
        <v>7545278</v>
      </c>
      <c r="O457" s="22">
        <f t="shared" si="216"/>
        <v>0.70388601664636097</v>
      </c>
      <c r="P457" s="24">
        <f t="shared" si="229"/>
        <v>16122512</v>
      </c>
      <c r="Q457" s="24">
        <f t="shared" si="237"/>
        <v>8977839</v>
      </c>
      <c r="R457" s="22">
        <f t="shared" si="230"/>
        <v>0.55685112840976647</v>
      </c>
      <c r="S457" s="24">
        <f t="shared" si="239"/>
        <v>17639393</v>
      </c>
      <c r="T457" s="24">
        <f t="shared" si="240"/>
        <v>8967041</v>
      </c>
      <c r="U457" s="22">
        <f t="shared" si="241"/>
        <v>0.50835315024729022</v>
      </c>
      <c r="V457" s="101">
        <f t="shared" si="231"/>
        <v>19579597</v>
      </c>
      <c r="W457" s="101">
        <f t="shared" si="232"/>
        <v>8531585</v>
      </c>
      <c r="X457" s="22">
        <f t="shared" si="233"/>
        <v>0.43573853946023505</v>
      </c>
      <c r="Y457" s="76">
        <f t="shared" si="234"/>
        <v>18890339</v>
      </c>
      <c r="Z457" s="76">
        <f t="shared" si="235"/>
        <v>11787514</v>
      </c>
      <c r="AA457" s="22">
        <f t="shared" si="236"/>
        <v>0.62399695421029799</v>
      </c>
      <c r="AB457" s="22">
        <f t="shared" si="238"/>
        <v>0.56576515779479009</v>
      </c>
      <c r="AC457" s="32" t="s">
        <v>1484</v>
      </c>
    </row>
    <row r="458" spans="1:29" ht="12.75" customHeight="1" x14ac:dyDescent="0.25">
      <c r="A458" s="25" t="s">
        <v>990</v>
      </c>
      <c r="B458" s="25" t="s">
        <v>991</v>
      </c>
      <c r="C458" s="25" t="s">
        <v>299</v>
      </c>
      <c r="D458" s="31">
        <f t="shared" si="226"/>
        <v>17147286</v>
      </c>
      <c r="E458" s="31">
        <f t="shared" ref="E458:E489" si="242">VLOOKUP(A458, Master, 11, FALSE)</f>
        <v>2373121</v>
      </c>
      <c r="F458" s="39">
        <f t="shared" ref="F458:F489" si="243">VLOOKUP(A458, Master, 12, FALSE)</f>
        <v>0.13839630364828581</v>
      </c>
      <c r="G458" s="31">
        <f t="shared" si="227"/>
        <v>17143752</v>
      </c>
      <c r="H458" s="31">
        <f t="shared" ref="H458:H489" si="244">VLOOKUP(A458, Master, 14, FALSE)</f>
        <v>3463106</v>
      </c>
      <c r="I458" s="39">
        <f t="shared" ref="I458:I489" si="245">VLOOKUP(A458, Master, 15, FALSE)</f>
        <v>0.20200397205932516</v>
      </c>
      <c r="J458" s="24">
        <f t="shared" si="228"/>
        <v>17044288</v>
      </c>
      <c r="K458" s="24">
        <f t="shared" ref="K458:K489" si="246">VLOOKUP(A458, Master, 17, FALSE)</f>
        <v>4558946</v>
      </c>
      <c r="L458" s="22">
        <f t="shared" ref="L458:L489" si="247">VLOOKUP(A458, Master, 18, FALSE)</f>
        <v>0.26747647070971814</v>
      </c>
      <c r="M458" s="24">
        <f t="shared" si="214"/>
        <v>19304597</v>
      </c>
      <c r="N458" s="24">
        <f t="shared" si="215"/>
        <v>4716055</v>
      </c>
      <c r="O458" s="22">
        <f t="shared" si="216"/>
        <v>0.24429699309444275</v>
      </c>
      <c r="P458" s="24">
        <f t="shared" si="229"/>
        <v>20986411</v>
      </c>
      <c r="Q458" s="24">
        <f t="shared" si="237"/>
        <v>5181358</v>
      </c>
      <c r="R458" s="22">
        <f t="shared" si="230"/>
        <v>0.2468910953854854</v>
      </c>
      <c r="S458" s="24">
        <f t="shared" si="239"/>
        <v>19519533</v>
      </c>
      <c r="T458" s="24">
        <f t="shared" si="240"/>
        <v>5384146</v>
      </c>
      <c r="U458" s="22">
        <f t="shared" si="241"/>
        <v>0.2758337507357374</v>
      </c>
      <c r="V458" s="101">
        <f t="shared" si="231"/>
        <v>19703771</v>
      </c>
      <c r="W458" s="101">
        <f t="shared" si="232"/>
        <v>5651739</v>
      </c>
      <c r="X458" s="22">
        <f t="shared" si="233"/>
        <v>0.28683539815804804</v>
      </c>
      <c r="Y458" s="76">
        <f t="shared" si="234"/>
        <v>20841245</v>
      </c>
      <c r="Z458" s="76">
        <f t="shared" si="235"/>
        <v>5709099</v>
      </c>
      <c r="AA458" s="22">
        <f t="shared" si="236"/>
        <v>0.27393272330899598</v>
      </c>
      <c r="AB458" s="22">
        <f t="shared" si="238"/>
        <v>0.26555799213654191</v>
      </c>
      <c r="AC458" s="32" t="s">
        <v>1483</v>
      </c>
    </row>
    <row r="459" spans="1:29" ht="12.75" customHeight="1" x14ac:dyDescent="0.25">
      <c r="A459" s="25" t="s">
        <v>992</v>
      </c>
      <c r="B459" s="25" t="s">
        <v>993</v>
      </c>
      <c r="C459" s="25" t="s">
        <v>299</v>
      </c>
      <c r="D459" s="31">
        <f t="shared" si="226"/>
        <v>10090994</v>
      </c>
      <c r="E459" s="31">
        <f t="shared" si="242"/>
        <v>2710834</v>
      </c>
      <c r="F459" s="39">
        <f t="shared" si="243"/>
        <v>0.26863894676778127</v>
      </c>
      <c r="G459" s="31">
        <f t="shared" si="227"/>
        <v>9698890</v>
      </c>
      <c r="H459" s="31">
        <f t="shared" si="244"/>
        <v>2966103</v>
      </c>
      <c r="I459" s="39">
        <f t="shared" si="245"/>
        <v>0.3058188101937438</v>
      </c>
      <c r="J459" s="24">
        <f t="shared" si="228"/>
        <v>9837066</v>
      </c>
      <c r="K459" s="24">
        <f t="shared" si="246"/>
        <v>3341232</v>
      </c>
      <c r="L459" s="22">
        <f t="shared" si="247"/>
        <v>0.33965737344854657</v>
      </c>
      <c r="M459" s="24">
        <f t="shared" si="214"/>
        <v>9522502</v>
      </c>
      <c r="N459" s="24">
        <f t="shared" si="215"/>
        <v>3887774</v>
      </c>
      <c r="O459" s="22">
        <f t="shared" si="216"/>
        <v>0.40827232170704714</v>
      </c>
      <c r="P459" s="24">
        <f t="shared" si="229"/>
        <v>9869315</v>
      </c>
      <c r="Q459" s="24">
        <f t="shared" si="237"/>
        <v>4468040</v>
      </c>
      <c r="R459" s="22">
        <f t="shared" si="230"/>
        <v>0.4527203762368513</v>
      </c>
      <c r="S459" s="24">
        <f t="shared" si="239"/>
        <v>12237693</v>
      </c>
      <c r="T459" s="24">
        <f t="shared" si="240"/>
        <v>3237987</v>
      </c>
      <c r="U459" s="22">
        <f t="shared" si="241"/>
        <v>0.26459129183907459</v>
      </c>
      <c r="V459" s="101">
        <f t="shared" si="231"/>
        <v>11486517</v>
      </c>
      <c r="W459" s="101">
        <f t="shared" si="232"/>
        <v>2970786</v>
      </c>
      <c r="X459" s="22">
        <f t="shared" si="233"/>
        <v>0.25863244706815824</v>
      </c>
      <c r="Y459" s="76">
        <f t="shared" si="234"/>
        <v>10459520</v>
      </c>
      <c r="Z459" s="76">
        <f t="shared" si="235"/>
        <v>4451942</v>
      </c>
      <c r="AA459" s="22">
        <f t="shared" si="236"/>
        <v>0.42563540200697503</v>
      </c>
      <c r="AB459" s="22">
        <f t="shared" si="238"/>
        <v>0.36197036777162128</v>
      </c>
      <c r="AC459" s="32" t="s">
        <v>1483</v>
      </c>
    </row>
    <row r="460" spans="1:29" ht="12.75" customHeight="1" x14ac:dyDescent="0.25">
      <c r="A460" s="25" t="s">
        <v>994</v>
      </c>
      <c r="B460" s="25" t="s">
        <v>995</v>
      </c>
      <c r="C460" s="25" t="s">
        <v>299</v>
      </c>
      <c r="D460" s="31">
        <f t="shared" si="226"/>
        <v>11151385</v>
      </c>
      <c r="E460" s="31">
        <f t="shared" si="242"/>
        <v>1739015</v>
      </c>
      <c r="F460" s="39">
        <f t="shared" si="243"/>
        <v>0.15594609996874828</v>
      </c>
      <c r="G460" s="31">
        <f t="shared" si="227"/>
        <v>10766500</v>
      </c>
      <c r="H460" s="31">
        <f t="shared" si="244"/>
        <v>1681301</v>
      </c>
      <c r="I460" s="39">
        <f t="shared" si="245"/>
        <v>0.15616040495982911</v>
      </c>
      <c r="J460" s="24">
        <f t="shared" si="228"/>
        <v>11137197</v>
      </c>
      <c r="K460" s="24">
        <f t="shared" si="246"/>
        <v>1823001</v>
      </c>
      <c r="L460" s="22">
        <f t="shared" si="247"/>
        <v>0.16368579993691409</v>
      </c>
      <c r="M460" s="24">
        <f t="shared" si="214"/>
        <v>11337741</v>
      </c>
      <c r="N460" s="24">
        <f t="shared" si="215"/>
        <v>2617840</v>
      </c>
      <c r="O460" s="22">
        <f t="shared" si="216"/>
        <v>0.23089608414939095</v>
      </c>
      <c r="P460" s="24">
        <f t="shared" si="229"/>
        <v>11723193</v>
      </c>
      <c r="Q460" s="24">
        <f t="shared" si="237"/>
        <v>3451280</v>
      </c>
      <c r="R460" s="22">
        <f t="shared" si="230"/>
        <v>0.29439760993442654</v>
      </c>
      <c r="S460" s="24">
        <f t="shared" si="239"/>
        <v>12188171</v>
      </c>
      <c r="T460" s="24">
        <f t="shared" si="240"/>
        <v>4061950</v>
      </c>
      <c r="U460" s="22">
        <f t="shared" si="241"/>
        <v>0.33326985648626034</v>
      </c>
      <c r="V460" s="101">
        <f t="shared" si="231"/>
        <v>12466518</v>
      </c>
      <c r="W460" s="101">
        <f t="shared" si="232"/>
        <v>4563763</v>
      </c>
      <c r="X460" s="22">
        <f t="shared" si="233"/>
        <v>0.36608161156146407</v>
      </c>
      <c r="Y460" s="76">
        <f t="shared" si="234"/>
        <v>12811811</v>
      </c>
      <c r="Z460" s="76">
        <f t="shared" si="235"/>
        <v>4705217</v>
      </c>
      <c r="AA460" s="22">
        <f t="shared" si="236"/>
        <v>0.36725619820648298</v>
      </c>
      <c r="AB460" s="22">
        <f t="shared" si="238"/>
        <v>0.318380272067605</v>
      </c>
      <c r="AC460" s="32" t="s">
        <v>1483</v>
      </c>
    </row>
    <row r="461" spans="1:29" ht="12.75" customHeight="1" x14ac:dyDescent="0.25">
      <c r="A461" s="25" t="s">
        <v>998</v>
      </c>
      <c r="B461" s="25" t="s">
        <v>999</v>
      </c>
      <c r="C461" s="25" t="s">
        <v>501</v>
      </c>
      <c r="D461" s="31">
        <f t="shared" si="226"/>
        <v>5945190</v>
      </c>
      <c r="E461" s="31">
        <f t="shared" si="242"/>
        <v>2889429</v>
      </c>
      <c r="F461" s="39">
        <f t="shared" si="243"/>
        <v>0.48601121242550699</v>
      </c>
      <c r="G461" s="31">
        <f t="shared" si="227"/>
        <v>6456424</v>
      </c>
      <c r="H461" s="31">
        <f t="shared" si="244"/>
        <v>3234690</v>
      </c>
      <c r="I461" s="39">
        <f t="shared" si="245"/>
        <v>0.50100334178796191</v>
      </c>
      <c r="J461" s="24">
        <f t="shared" si="228"/>
        <v>6415693</v>
      </c>
      <c r="K461" s="24">
        <f t="shared" si="246"/>
        <v>3683493</v>
      </c>
      <c r="L461" s="22">
        <f t="shared" si="247"/>
        <v>0.57413797698861213</v>
      </c>
      <c r="M461" s="24">
        <f t="shared" si="214"/>
        <v>7065870</v>
      </c>
      <c r="N461" s="24">
        <f t="shared" si="215"/>
        <v>4299742</v>
      </c>
      <c r="O461" s="22">
        <f t="shared" si="216"/>
        <v>0.60852265892239743</v>
      </c>
      <c r="P461" s="24">
        <f t="shared" si="229"/>
        <v>7656115</v>
      </c>
      <c r="Q461" s="24">
        <f t="shared" si="237"/>
        <v>5020054</v>
      </c>
      <c r="R461" s="22">
        <f t="shared" si="230"/>
        <v>0.65569208404001245</v>
      </c>
      <c r="S461" s="24">
        <f t="shared" si="239"/>
        <v>7039104</v>
      </c>
      <c r="T461" s="24">
        <f t="shared" si="240"/>
        <v>6774415</v>
      </c>
      <c r="U461" s="22">
        <f t="shared" si="241"/>
        <v>0.96239734488934958</v>
      </c>
      <c r="V461" s="101">
        <f t="shared" si="231"/>
        <v>8286563</v>
      </c>
      <c r="W461" s="101">
        <f t="shared" si="232"/>
        <v>7398917</v>
      </c>
      <c r="X461" s="22">
        <f t="shared" si="233"/>
        <v>0.89288128262586064</v>
      </c>
      <c r="Y461" s="76">
        <f t="shared" si="234"/>
        <v>8839112</v>
      </c>
      <c r="Z461" s="76">
        <f t="shared" si="235"/>
        <v>7443039</v>
      </c>
      <c r="AA461" s="22">
        <f t="shared" si="236"/>
        <v>0.84205732431040603</v>
      </c>
      <c r="AB461" s="22">
        <f t="shared" si="238"/>
        <v>0.79231013895760527</v>
      </c>
      <c r="AC461" s="32" t="s">
        <v>1477</v>
      </c>
    </row>
    <row r="462" spans="1:29" ht="12.75" customHeight="1" x14ac:dyDescent="0.25">
      <c r="A462" s="25" t="s">
        <v>1000</v>
      </c>
      <c r="B462" s="25" t="s">
        <v>1001</v>
      </c>
      <c r="C462" s="25" t="s">
        <v>501</v>
      </c>
      <c r="D462" s="31">
        <f t="shared" si="226"/>
        <v>9019776</v>
      </c>
      <c r="E462" s="31">
        <f t="shared" si="242"/>
        <v>5983584</v>
      </c>
      <c r="F462" s="39">
        <f t="shared" si="243"/>
        <v>0.66338498871812335</v>
      </c>
      <c r="G462" s="31">
        <f t="shared" si="227"/>
        <v>9678443</v>
      </c>
      <c r="H462" s="31">
        <f t="shared" si="244"/>
        <v>7056048</v>
      </c>
      <c r="I462" s="39">
        <f t="shared" si="245"/>
        <v>0.72904784374924769</v>
      </c>
      <c r="J462" s="24">
        <f t="shared" si="228"/>
        <v>10530121</v>
      </c>
      <c r="K462" s="24">
        <f t="shared" si="246"/>
        <v>7451040</v>
      </c>
      <c r="L462" s="22">
        <f t="shared" si="247"/>
        <v>0.70759300866533248</v>
      </c>
      <c r="M462" s="24">
        <f t="shared" si="214"/>
        <v>11054865</v>
      </c>
      <c r="N462" s="24">
        <f t="shared" si="215"/>
        <v>8414726</v>
      </c>
      <c r="O462" s="22">
        <f t="shared" si="216"/>
        <v>0.76117853994598761</v>
      </c>
      <c r="P462" s="24">
        <f t="shared" si="229"/>
        <v>11697790</v>
      </c>
      <c r="Q462" s="24">
        <f t="shared" si="237"/>
        <v>8731430</v>
      </c>
      <c r="R462" s="22">
        <f t="shared" si="230"/>
        <v>0.74641705826485172</v>
      </c>
      <c r="S462" s="24">
        <f t="shared" si="239"/>
        <v>12264592</v>
      </c>
      <c r="T462" s="24">
        <f t="shared" si="240"/>
        <v>9167190</v>
      </c>
      <c r="U462" s="22">
        <f t="shared" si="241"/>
        <v>0.74745168856819699</v>
      </c>
      <c r="V462" s="101">
        <f t="shared" si="231"/>
        <v>15016013</v>
      </c>
      <c r="W462" s="101">
        <f t="shared" si="232"/>
        <v>7350293</v>
      </c>
      <c r="X462" s="22">
        <f t="shared" si="233"/>
        <v>0.48949697899169375</v>
      </c>
      <c r="Y462" s="76">
        <f t="shared" si="234"/>
        <v>13342011</v>
      </c>
      <c r="Z462" s="76">
        <f t="shared" si="235"/>
        <v>7649797</v>
      </c>
      <c r="AA462" s="22">
        <f t="shared" si="236"/>
        <v>0.57336161692566401</v>
      </c>
      <c r="AB462" s="22">
        <f t="shared" si="238"/>
        <v>0.66358117653927884</v>
      </c>
      <c r="AC462" s="32" t="s">
        <v>1477</v>
      </c>
    </row>
    <row r="463" spans="1:29" ht="12.75" customHeight="1" x14ac:dyDescent="0.25">
      <c r="A463" s="25" t="s">
        <v>1002</v>
      </c>
      <c r="B463" s="25" t="s">
        <v>1003</v>
      </c>
      <c r="C463" s="25" t="s">
        <v>259</v>
      </c>
      <c r="D463" s="31">
        <f t="shared" si="226"/>
        <v>21859443</v>
      </c>
      <c r="E463" s="31">
        <f t="shared" si="242"/>
        <v>63949</v>
      </c>
      <c r="F463" s="39">
        <f t="shared" si="243"/>
        <v>2.9254633798308583E-3</v>
      </c>
      <c r="G463" s="31">
        <f t="shared" si="227"/>
        <v>20269084</v>
      </c>
      <c r="H463" s="31">
        <f t="shared" si="244"/>
        <v>943430</v>
      </c>
      <c r="I463" s="39">
        <f t="shared" si="245"/>
        <v>4.6545270620024073E-2</v>
      </c>
      <c r="J463" s="24">
        <f t="shared" si="228"/>
        <v>20729721</v>
      </c>
      <c r="K463" s="24">
        <f t="shared" si="246"/>
        <v>1297815</v>
      </c>
      <c r="L463" s="22">
        <f t="shared" si="247"/>
        <v>6.2606486599602565E-2</v>
      </c>
      <c r="M463" s="24">
        <f t="shared" si="214"/>
        <v>21521884</v>
      </c>
      <c r="N463" s="24">
        <f t="shared" si="215"/>
        <v>1340463</v>
      </c>
      <c r="O463" s="22">
        <f t="shared" si="216"/>
        <v>6.2283720142716131E-2</v>
      </c>
      <c r="P463" s="24">
        <f t="shared" si="229"/>
        <v>22055047</v>
      </c>
      <c r="Q463" s="24">
        <f t="shared" si="237"/>
        <v>1443244</v>
      </c>
      <c r="R463" s="22">
        <f t="shared" si="230"/>
        <v>6.5438264538724408E-2</v>
      </c>
      <c r="S463" s="24">
        <f t="shared" si="239"/>
        <v>23277175</v>
      </c>
      <c r="T463" s="24">
        <f t="shared" si="240"/>
        <v>903989</v>
      </c>
      <c r="U463" s="22">
        <f t="shared" si="241"/>
        <v>3.8835855296014229E-2</v>
      </c>
      <c r="V463" s="101">
        <f t="shared" si="231"/>
        <v>24430343</v>
      </c>
      <c r="W463" s="101">
        <f t="shared" si="232"/>
        <v>908341</v>
      </c>
      <c r="X463" s="22">
        <f t="shared" si="233"/>
        <v>3.7180853334723957E-2</v>
      </c>
      <c r="Y463" s="76">
        <f t="shared" si="234"/>
        <v>24684947</v>
      </c>
      <c r="Z463" s="76">
        <f t="shared" si="235"/>
        <v>161560</v>
      </c>
      <c r="AA463" s="22">
        <f t="shared" si="236"/>
        <v>6.5448793550174503E-3</v>
      </c>
      <c r="AB463" s="22">
        <f t="shared" si="238"/>
        <v>4.2056714533439239E-2</v>
      </c>
      <c r="AC463" s="32" t="s">
        <v>1484</v>
      </c>
    </row>
    <row r="464" spans="1:29" ht="12.75" customHeight="1" x14ac:dyDescent="0.25">
      <c r="A464" s="25" t="s">
        <v>1004</v>
      </c>
      <c r="B464" s="25" t="s">
        <v>634</v>
      </c>
      <c r="C464" s="25" t="s">
        <v>259</v>
      </c>
      <c r="D464" s="31">
        <f t="shared" si="226"/>
        <v>7601466</v>
      </c>
      <c r="E464" s="31">
        <f t="shared" si="242"/>
        <v>478102</v>
      </c>
      <c r="F464" s="39">
        <f t="shared" si="243"/>
        <v>6.2896025582433707E-2</v>
      </c>
      <c r="G464" s="31">
        <f t="shared" si="227"/>
        <v>7579887</v>
      </c>
      <c r="H464" s="31">
        <f t="shared" si="244"/>
        <v>1117446</v>
      </c>
      <c r="I464" s="39">
        <f t="shared" si="245"/>
        <v>0.14742251434619011</v>
      </c>
      <c r="J464" s="24">
        <f t="shared" si="228"/>
        <v>8000741</v>
      </c>
      <c r="K464" s="24">
        <f t="shared" si="246"/>
        <v>1223685</v>
      </c>
      <c r="L464" s="22">
        <f t="shared" si="247"/>
        <v>0.15294645833429679</v>
      </c>
      <c r="M464" s="24">
        <f t="shared" si="214"/>
        <v>8435812</v>
      </c>
      <c r="N464" s="24">
        <f t="shared" si="215"/>
        <v>1854037</v>
      </c>
      <c r="O464" s="22">
        <f t="shared" si="216"/>
        <v>0.21978168788019459</v>
      </c>
      <c r="P464" s="24">
        <f t="shared" si="229"/>
        <v>9229689</v>
      </c>
      <c r="Q464" s="24">
        <f t="shared" si="237"/>
        <v>2409299</v>
      </c>
      <c r="R464" s="22">
        <f t="shared" si="230"/>
        <v>0.26103793963155203</v>
      </c>
      <c r="S464" s="24">
        <f t="shared" si="239"/>
        <v>9643091</v>
      </c>
      <c r="T464" s="24">
        <f t="shared" si="240"/>
        <v>3060360</v>
      </c>
      <c r="U464" s="22">
        <f t="shared" si="241"/>
        <v>0.31736297002693431</v>
      </c>
      <c r="V464" s="101">
        <f t="shared" si="231"/>
        <v>9750019</v>
      </c>
      <c r="W464" s="101">
        <f t="shared" si="232"/>
        <v>3879436</v>
      </c>
      <c r="X464" s="22">
        <f t="shared" si="233"/>
        <v>0.39789009641929929</v>
      </c>
      <c r="Y464" s="76">
        <f t="shared" si="234"/>
        <v>10432051</v>
      </c>
      <c r="Z464" s="76">
        <f t="shared" si="235"/>
        <v>4051995</v>
      </c>
      <c r="AA464" s="22">
        <f t="shared" si="236"/>
        <v>0.38841786720559601</v>
      </c>
      <c r="AB464" s="22">
        <f t="shared" si="238"/>
        <v>0.31689811223271525</v>
      </c>
      <c r="AC464" s="32" t="s">
        <v>1477</v>
      </c>
    </row>
    <row r="465" spans="1:29" ht="12.75" customHeight="1" x14ac:dyDescent="0.25">
      <c r="A465" s="25" t="s">
        <v>1005</v>
      </c>
      <c r="B465" s="25" t="s">
        <v>1006</v>
      </c>
      <c r="C465" s="25" t="s">
        <v>85</v>
      </c>
      <c r="D465" s="31">
        <f t="shared" si="226"/>
        <v>17689082</v>
      </c>
      <c r="E465" s="31">
        <f t="shared" si="242"/>
        <v>5781104</v>
      </c>
      <c r="F465" s="39">
        <f t="shared" si="243"/>
        <v>0.32681763813407616</v>
      </c>
      <c r="G465" s="31">
        <f t="shared" si="227"/>
        <v>17861478</v>
      </c>
      <c r="H465" s="31">
        <f t="shared" si="244"/>
        <v>7196626</v>
      </c>
      <c r="I465" s="39">
        <f t="shared" si="245"/>
        <v>0.40291324155817343</v>
      </c>
      <c r="J465" s="24">
        <f t="shared" si="228"/>
        <v>19120837</v>
      </c>
      <c r="K465" s="24">
        <f t="shared" si="246"/>
        <v>7869193</v>
      </c>
      <c r="L465" s="22">
        <f t="shared" si="247"/>
        <v>0.41155065544463354</v>
      </c>
      <c r="M465" s="24">
        <f t="shared" si="214"/>
        <v>18952089</v>
      </c>
      <c r="N465" s="24">
        <f t="shared" si="215"/>
        <v>9327132</v>
      </c>
      <c r="O465" s="22">
        <f t="shared" si="216"/>
        <v>0.4921426867507851</v>
      </c>
      <c r="P465" s="24">
        <f t="shared" si="229"/>
        <v>19700907</v>
      </c>
      <c r="Q465" s="24">
        <f t="shared" si="237"/>
        <v>10271001</v>
      </c>
      <c r="R465" s="22">
        <f t="shared" si="230"/>
        <v>0.5213466060217431</v>
      </c>
      <c r="S465" s="24">
        <f t="shared" si="239"/>
        <v>20288235</v>
      </c>
      <c r="T465" s="24">
        <f t="shared" si="240"/>
        <v>11260060</v>
      </c>
      <c r="U465" s="22">
        <f t="shared" si="241"/>
        <v>0.55500441512038878</v>
      </c>
      <c r="V465" s="101">
        <f t="shared" si="231"/>
        <v>20766086</v>
      </c>
      <c r="W465" s="101">
        <f t="shared" si="232"/>
        <v>11841093</v>
      </c>
      <c r="X465" s="22">
        <f t="shared" si="233"/>
        <v>0.57021303870165996</v>
      </c>
      <c r="Y465" s="76">
        <f t="shared" si="234"/>
        <v>21046724</v>
      </c>
      <c r="Z465" s="76">
        <f t="shared" si="235"/>
        <v>12803705</v>
      </c>
      <c r="AA465" s="22">
        <f t="shared" si="236"/>
        <v>0.60834669566627098</v>
      </c>
      <c r="AB465" s="22">
        <f t="shared" si="238"/>
        <v>0.54941068845216967</v>
      </c>
      <c r="AC465" s="32" t="s">
        <v>1483</v>
      </c>
    </row>
    <row r="466" spans="1:29" ht="12.75" customHeight="1" x14ac:dyDescent="0.25">
      <c r="A466" s="25" t="s">
        <v>1007</v>
      </c>
      <c r="B466" s="25" t="s">
        <v>1008</v>
      </c>
      <c r="C466" s="25" t="s">
        <v>85</v>
      </c>
      <c r="D466" s="31">
        <f t="shared" si="226"/>
        <v>29713393</v>
      </c>
      <c r="E466" s="31">
        <f t="shared" si="242"/>
        <v>3639810</v>
      </c>
      <c r="F466" s="39">
        <f t="shared" si="243"/>
        <v>0.12249728598817375</v>
      </c>
      <c r="G466" s="31">
        <f t="shared" si="227"/>
        <v>30374634</v>
      </c>
      <c r="H466" s="31">
        <f t="shared" si="244"/>
        <v>6709213</v>
      </c>
      <c r="I466" s="39">
        <f t="shared" si="245"/>
        <v>0.22088210182219808</v>
      </c>
      <c r="J466" s="24">
        <f t="shared" si="228"/>
        <v>31726326</v>
      </c>
      <c r="K466" s="24">
        <f t="shared" si="246"/>
        <v>10965585</v>
      </c>
      <c r="L466" s="22">
        <f t="shared" si="247"/>
        <v>0.34563047104792405</v>
      </c>
      <c r="M466" s="24">
        <f t="shared" si="214"/>
        <v>33355292</v>
      </c>
      <c r="N466" s="24">
        <f t="shared" si="215"/>
        <v>14730819</v>
      </c>
      <c r="O466" s="22">
        <f t="shared" si="216"/>
        <v>0.44163363942369327</v>
      </c>
      <c r="P466" s="24">
        <f t="shared" si="229"/>
        <v>34551613</v>
      </c>
      <c r="Q466" s="24">
        <f t="shared" si="237"/>
        <v>18277744</v>
      </c>
      <c r="R466" s="22">
        <f t="shared" si="230"/>
        <v>0.52899828439268526</v>
      </c>
      <c r="S466" s="24">
        <f t="shared" si="239"/>
        <v>37113731</v>
      </c>
      <c r="T466" s="24">
        <f t="shared" si="240"/>
        <v>21958423</v>
      </c>
      <c r="U466" s="22">
        <f t="shared" si="241"/>
        <v>0.59165226476421895</v>
      </c>
      <c r="V466" s="101">
        <f t="shared" si="231"/>
        <v>41976754</v>
      </c>
      <c r="W466" s="101">
        <f t="shared" si="232"/>
        <v>23303871</v>
      </c>
      <c r="X466" s="22">
        <f t="shared" si="233"/>
        <v>0.55516134001214101</v>
      </c>
      <c r="Y466" s="76">
        <f t="shared" si="234"/>
        <v>45515802</v>
      </c>
      <c r="Z466" s="76">
        <f t="shared" si="235"/>
        <v>23112129</v>
      </c>
      <c r="AA466" s="22">
        <f t="shared" si="236"/>
        <v>0.50778252792293999</v>
      </c>
      <c r="AB466" s="22">
        <f t="shared" si="238"/>
        <v>0.52504561130313565</v>
      </c>
      <c r="AC466" s="32" t="s">
        <v>1483</v>
      </c>
    </row>
    <row r="467" spans="1:29" ht="12.75" customHeight="1" x14ac:dyDescent="0.25">
      <c r="A467" s="25" t="s">
        <v>1009</v>
      </c>
      <c r="B467" s="25" t="s">
        <v>1010</v>
      </c>
      <c r="C467" s="25" t="s">
        <v>85</v>
      </c>
      <c r="D467" s="31">
        <f t="shared" si="226"/>
        <v>12718326</v>
      </c>
      <c r="E467" s="31">
        <f t="shared" si="242"/>
        <v>7515462</v>
      </c>
      <c r="F467" s="39">
        <f t="shared" si="243"/>
        <v>0.59091597431926179</v>
      </c>
      <c r="G467" s="31">
        <f t="shared" si="227"/>
        <v>13577834</v>
      </c>
      <c r="H467" s="31">
        <f t="shared" si="244"/>
        <v>9292697</v>
      </c>
      <c r="I467" s="39">
        <f t="shared" si="245"/>
        <v>0.68440201876087159</v>
      </c>
      <c r="J467" s="24">
        <f t="shared" si="228"/>
        <v>13645078</v>
      </c>
      <c r="K467" s="24">
        <f t="shared" si="246"/>
        <v>11513782</v>
      </c>
      <c r="L467" s="22">
        <f t="shared" si="247"/>
        <v>0.84380477707785917</v>
      </c>
      <c r="M467" s="24">
        <f t="shared" si="214"/>
        <v>14083538</v>
      </c>
      <c r="N467" s="24">
        <f t="shared" si="215"/>
        <v>14017153</v>
      </c>
      <c r="O467" s="22">
        <f t="shared" si="216"/>
        <v>0.99528634069081223</v>
      </c>
      <c r="P467" s="24">
        <f t="shared" si="229"/>
        <v>15440577</v>
      </c>
      <c r="Q467" s="24">
        <f t="shared" si="237"/>
        <v>15183459</v>
      </c>
      <c r="R467" s="22">
        <f t="shared" si="230"/>
        <v>0.98334790208941025</v>
      </c>
      <c r="S467" s="24">
        <f t="shared" si="239"/>
        <v>16288923</v>
      </c>
      <c r="T467" s="24">
        <f t="shared" si="240"/>
        <v>15905547</v>
      </c>
      <c r="U467" s="22">
        <f t="shared" si="241"/>
        <v>0.97646400563131153</v>
      </c>
      <c r="V467" s="101">
        <f t="shared" si="231"/>
        <v>16450881</v>
      </c>
      <c r="W467" s="101">
        <f t="shared" si="232"/>
        <v>17330514</v>
      </c>
      <c r="X467" s="22">
        <f t="shared" si="233"/>
        <v>1.0534702670331151</v>
      </c>
      <c r="Y467" s="76">
        <f t="shared" si="234"/>
        <v>17438274</v>
      </c>
      <c r="Z467" s="76">
        <f t="shared" si="235"/>
        <v>18057194</v>
      </c>
      <c r="AA467" s="22">
        <f t="shared" si="236"/>
        <v>1.0354920446828599</v>
      </c>
      <c r="AB467" s="22">
        <f t="shared" si="238"/>
        <v>1.0088121120255018</v>
      </c>
      <c r="AC467" s="32" t="s">
        <v>1484</v>
      </c>
    </row>
    <row r="468" spans="1:29" ht="12.75" customHeight="1" x14ac:dyDescent="0.25">
      <c r="A468" s="25" t="s">
        <v>1011</v>
      </c>
      <c r="B468" s="25" t="s">
        <v>568</v>
      </c>
      <c r="C468" s="25" t="s">
        <v>1012</v>
      </c>
      <c r="D468" s="31">
        <f t="shared" si="226"/>
        <v>7845595</v>
      </c>
      <c r="E468" s="31">
        <f t="shared" si="242"/>
        <v>1820092</v>
      </c>
      <c r="F468" s="39">
        <f t="shared" si="243"/>
        <v>0.23198903333654108</v>
      </c>
      <c r="G468" s="31">
        <f t="shared" si="227"/>
        <v>8157925</v>
      </c>
      <c r="H468" s="31">
        <f t="shared" si="244"/>
        <v>2104834</v>
      </c>
      <c r="I468" s="39">
        <f t="shared" si="245"/>
        <v>0.25801095254001477</v>
      </c>
      <c r="J468" s="24">
        <f t="shared" si="228"/>
        <v>8941483</v>
      </c>
      <c r="K468" s="24">
        <f t="shared" si="246"/>
        <v>2481579</v>
      </c>
      <c r="L468" s="22">
        <f t="shared" si="247"/>
        <v>0.27753550501633789</v>
      </c>
      <c r="M468" s="24">
        <f t="shared" si="214"/>
        <v>9788666</v>
      </c>
      <c r="N468" s="24">
        <f t="shared" si="215"/>
        <v>4118700</v>
      </c>
      <c r="O468" s="22">
        <f t="shared" si="216"/>
        <v>0.42076213449309641</v>
      </c>
      <c r="P468" s="24">
        <f t="shared" si="229"/>
        <v>11282801</v>
      </c>
      <c r="Q468" s="24">
        <f t="shared" si="237"/>
        <v>5570563</v>
      </c>
      <c r="R468" s="22">
        <f t="shared" si="230"/>
        <v>0.49372163880227971</v>
      </c>
      <c r="S468" s="24">
        <f t="shared" si="239"/>
        <v>13155527</v>
      </c>
      <c r="T468" s="24">
        <f t="shared" si="240"/>
        <v>6535571</v>
      </c>
      <c r="U468" s="22">
        <f t="shared" si="241"/>
        <v>0.4967927928694913</v>
      </c>
      <c r="V468" s="101">
        <f t="shared" si="231"/>
        <v>12346038</v>
      </c>
      <c r="W468" s="101">
        <f t="shared" si="232"/>
        <v>7179318</v>
      </c>
      <c r="X468" s="22">
        <f t="shared" si="233"/>
        <v>0.58150784891476925</v>
      </c>
      <c r="Y468" s="76">
        <f t="shared" si="234"/>
        <v>12646436</v>
      </c>
      <c r="Z468" s="76">
        <f t="shared" si="235"/>
        <v>8424869</v>
      </c>
      <c r="AA468" s="22">
        <f t="shared" si="236"/>
        <v>0.66618523985730005</v>
      </c>
      <c r="AB468" s="22">
        <f t="shared" si="238"/>
        <v>0.53179393098738736</v>
      </c>
      <c r="AC468" s="32" t="s">
        <v>1484</v>
      </c>
    </row>
    <row r="469" spans="1:29" ht="12.75" customHeight="1" x14ac:dyDescent="0.25">
      <c r="A469" s="25" t="s">
        <v>1013</v>
      </c>
      <c r="B469" s="25" t="s">
        <v>1014</v>
      </c>
      <c r="C469" s="25" t="s">
        <v>1012</v>
      </c>
      <c r="D469" s="31">
        <f t="shared" si="226"/>
        <v>14091678</v>
      </c>
      <c r="E469" s="31">
        <f t="shared" si="242"/>
        <v>6604495</v>
      </c>
      <c r="F469" s="39">
        <f t="shared" si="243"/>
        <v>0.46868052193642235</v>
      </c>
      <c r="G469" s="31">
        <f t="shared" si="227"/>
        <v>14264608</v>
      </c>
      <c r="H469" s="31">
        <f t="shared" si="244"/>
        <v>7463802</v>
      </c>
      <c r="I469" s="39">
        <f t="shared" si="245"/>
        <v>0.52323919451554501</v>
      </c>
      <c r="J469" s="24">
        <f t="shared" si="228"/>
        <v>15561258</v>
      </c>
      <c r="K469" s="24">
        <f t="shared" si="246"/>
        <v>8033796</v>
      </c>
      <c r="L469" s="22">
        <f t="shared" si="247"/>
        <v>0.51626905742453466</v>
      </c>
      <c r="M469" s="24">
        <f t="shared" si="214"/>
        <v>15707633</v>
      </c>
      <c r="N469" s="24">
        <f t="shared" si="215"/>
        <v>8100387</v>
      </c>
      <c r="O469" s="22">
        <f t="shared" si="216"/>
        <v>0.51569749560611711</v>
      </c>
      <c r="P469" s="24">
        <f t="shared" si="229"/>
        <v>16599466</v>
      </c>
      <c r="Q469" s="24">
        <f t="shared" si="237"/>
        <v>7331814</v>
      </c>
      <c r="R469" s="22">
        <f t="shared" si="230"/>
        <v>0.44168975074258415</v>
      </c>
      <c r="S469" s="24">
        <f t="shared" si="239"/>
        <v>15510628</v>
      </c>
      <c r="T469" s="24">
        <f t="shared" si="240"/>
        <v>7534892</v>
      </c>
      <c r="U469" s="22">
        <f t="shared" si="241"/>
        <v>0.48578896998883603</v>
      </c>
      <c r="V469" s="101">
        <f t="shared" si="231"/>
        <v>18055330</v>
      </c>
      <c r="W469" s="101">
        <f t="shared" si="232"/>
        <v>5314759</v>
      </c>
      <c r="X469" s="22">
        <f t="shared" si="233"/>
        <v>0.29435956030712263</v>
      </c>
      <c r="Y469" s="76">
        <f t="shared" si="234"/>
        <v>16714634</v>
      </c>
      <c r="Z469" s="76">
        <f t="shared" si="235"/>
        <v>4132601</v>
      </c>
      <c r="AA469" s="22">
        <f t="shared" si="236"/>
        <v>0.247244480495355</v>
      </c>
      <c r="AB469" s="22">
        <f t="shared" si="238"/>
        <v>0.396956051428003</v>
      </c>
      <c r="AC469" s="32" t="s">
        <v>1477</v>
      </c>
    </row>
    <row r="470" spans="1:29" ht="12.75" customHeight="1" x14ac:dyDescent="0.25">
      <c r="A470" s="25" t="s">
        <v>1015</v>
      </c>
      <c r="B470" s="25" t="s">
        <v>1016</v>
      </c>
      <c r="C470" s="25" t="s">
        <v>1012</v>
      </c>
      <c r="D470" s="31">
        <f t="shared" si="226"/>
        <v>14988361</v>
      </c>
      <c r="E470" s="31">
        <f t="shared" si="242"/>
        <v>3015327</v>
      </c>
      <c r="F470" s="39">
        <f t="shared" si="243"/>
        <v>0.20117790063903584</v>
      </c>
      <c r="G470" s="31">
        <f t="shared" si="227"/>
        <v>17662701</v>
      </c>
      <c r="H470" s="31">
        <f t="shared" si="244"/>
        <v>4475691</v>
      </c>
      <c r="I470" s="39">
        <f t="shared" si="245"/>
        <v>0.25339788065256835</v>
      </c>
      <c r="J470" s="24">
        <f t="shared" si="228"/>
        <v>16345988</v>
      </c>
      <c r="K470" s="24">
        <f t="shared" si="246"/>
        <v>6303451</v>
      </c>
      <c r="L470" s="22">
        <f t="shared" si="247"/>
        <v>0.38562679722999921</v>
      </c>
      <c r="M470" s="24">
        <f t="shared" ref="M470:M533" si="248">VLOOKUP(A470, Master, 19, FALSE)</f>
        <v>18187697</v>
      </c>
      <c r="N470" s="24">
        <f t="shared" ref="N470:N533" si="249">VLOOKUP(A470, Master, 20, FALSE)</f>
        <v>7593332</v>
      </c>
      <c r="O470" s="22">
        <f t="shared" ref="O470:O533" si="250">VLOOKUP(A470, Master, 21, FALSE)</f>
        <v>0.41749826819745239</v>
      </c>
      <c r="P470" s="24">
        <f t="shared" si="229"/>
        <v>19915724</v>
      </c>
      <c r="Q470" s="24">
        <f t="shared" si="237"/>
        <v>7079976</v>
      </c>
      <c r="R470" s="22">
        <f t="shared" si="230"/>
        <v>0.35549679238374665</v>
      </c>
      <c r="S470" s="24">
        <f t="shared" si="239"/>
        <v>20035794</v>
      </c>
      <c r="T470" s="24">
        <f t="shared" si="240"/>
        <v>6952587</v>
      </c>
      <c r="U470" s="22">
        <f t="shared" si="241"/>
        <v>0.34700830922897291</v>
      </c>
      <c r="V470" s="101">
        <f t="shared" si="231"/>
        <v>20047219</v>
      </c>
      <c r="W470" s="101">
        <f t="shared" si="232"/>
        <v>7564277</v>
      </c>
      <c r="X470" s="22">
        <f t="shared" si="233"/>
        <v>0.37732300924133166</v>
      </c>
      <c r="Y470" s="76">
        <f t="shared" si="234"/>
        <v>20459263</v>
      </c>
      <c r="Z470" s="76">
        <f t="shared" si="235"/>
        <v>7264366</v>
      </c>
      <c r="AA470" s="22">
        <f t="shared" si="236"/>
        <v>0.35506489163368199</v>
      </c>
      <c r="AB470" s="22">
        <f t="shared" si="238"/>
        <v>0.37047825413703717</v>
      </c>
      <c r="AC470" s="32" t="s">
        <v>1483</v>
      </c>
    </row>
    <row r="471" spans="1:29" ht="12.75" customHeight="1" x14ac:dyDescent="0.25">
      <c r="A471" s="25" t="s">
        <v>1017</v>
      </c>
      <c r="B471" s="25" t="s">
        <v>1018</v>
      </c>
      <c r="C471" s="25" t="s">
        <v>1012</v>
      </c>
      <c r="D471" s="31">
        <f t="shared" si="226"/>
        <v>7956416</v>
      </c>
      <c r="E471" s="31">
        <f t="shared" si="242"/>
        <v>2254303</v>
      </c>
      <c r="F471" s="39">
        <f t="shared" si="243"/>
        <v>0.28333146482034122</v>
      </c>
      <c r="G471" s="31">
        <f t="shared" si="227"/>
        <v>8433913</v>
      </c>
      <c r="H471" s="31">
        <f t="shared" si="244"/>
        <v>1924352</v>
      </c>
      <c r="I471" s="39">
        <f t="shared" si="245"/>
        <v>0.22816834842854081</v>
      </c>
      <c r="J471" s="24">
        <f t="shared" si="228"/>
        <v>8661316</v>
      </c>
      <c r="K471" s="24">
        <f t="shared" si="246"/>
        <v>2062923</v>
      </c>
      <c r="L471" s="22">
        <f t="shared" si="247"/>
        <v>0.23817662350617388</v>
      </c>
      <c r="M471" s="24">
        <f t="shared" si="248"/>
        <v>9075551</v>
      </c>
      <c r="N471" s="24">
        <f t="shared" si="249"/>
        <v>3552311</v>
      </c>
      <c r="O471" s="22">
        <f t="shared" si="250"/>
        <v>0.3914154633696621</v>
      </c>
      <c r="P471" s="24">
        <f t="shared" si="229"/>
        <v>9895985</v>
      </c>
      <c r="Q471" s="24">
        <f t="shared" si="237"/>
        <v>4918917</v>
      </c>
      <c r="R471" s="22">
        <f t="shared" si="230"/>
        <v>0.49706188924093964</v>
      </c>
      <c r="S471" s="24">
        <f t="shared" si="239"/>
        <v>10764622</v>
      </c>
      <c r="T471" s="24">
        <f t="shared" si="240"/>
        <v>5577263</v>
      </c>
      <c r="U471" s="22">
        <f t="shared" si="241"/>
        <v>0.51811043620481978</v>
      </c>
      <c r="V471" s="101">
        <f t="shared" si="231"/>
        <v>11405505</v>
      </c>
      <c r="W471" s="101">
        <f t="shared" si="232"/>
        <v>6332648</v>
      </c>
      <c r="X471" s="22">
        <f t="shared" si="233"/>
        <v>0.55522732224482829</v>
      </c>
      <c r="Y471" s="76">
        <f t="shared" si="234"/>
        <v>11624393</v>
      </c>
      <c r="Z471" s="76">
        <f t="shared" si="235"/>
        <v>6733801</v>
      </c>
      <c r="AA471" s="22">
        <f t="shared" si="236"/>
        <v>0.57928194616269402</v>
      </c>
      <c r="AB471" s="22">
        <f t="shared" si="238"/>
        <v>0.50821941144458882</v>
      </c>
      <c r="AC471" s="32" t="s">
        <v>1484</v>
      </c>
    </row>
    <row r="472" spans="1:29" ht="12.75" customHeight="1" x14ac:dyDescent="0.25">
      <c r="A472" s="25" t="s">
        <v>1019</v>
      </c>
      <c r="B472" s="25" t="s">
        <v>1020</v>
      </c>
      <c r="C472" s="25" t="s">
        <v>186</v>
      </c>
      <c r="D472" s="31">
        <f t="shared" si="226"/>
        <v>30152174</v>
      </c>
      <c r="E472" s="31">
        <f t="shared" si="242"/>
        <v>3764559</v>
      </c>
      <c r="F472" s="39">
        <f t="shared" si="243"/>
        <v>0.12485199243013125</v>
      </c>
      <c r="G472" s="31">
        <f t="shared" si="227"/>
        <v>30799480</v>
      </c>
      <c r="H472" s="31">
        <f t="shared" si="244"/>
        <v>5207143</v>
      </c>
      <c r="I472" s="39">
        <f t="shared" si="245"/>
        <v>0.16906593877558973</v>
      </c>
      <c r="J472" s="24">
        <f t="shared" si="228"/>
        <v>39339436</v>
      </c>
      <c r="K472" s="24">
        <f t="shared" si="246"/>
        <v>6899415</v>
      </c>
      <c r="L472" s="22">
        <f t="shared" si="247"/>
        <v>0.17538164502409237</v>
      </c>
      <c r="M472" s="24">
        <f t="shared" si="248"/>
        <v>33154633</v>
      </c>
      <c r="N472" s="24">
        <f t="shared" si="249"/>
        <v>7794182</v>
      </c>
      <c r="O472" s="22">
        <f t="shared" si="250"/>
        <v>0.23508575709464194</v>
      </c>
      <c r="P472" s="24">
        <f t="shared" si="229"/>
        <v>34637413</v>
      </c>
      <c r="Q472" s="24">
        <f t="shared" si="237"/>
        <v>8042530</v>
      </c>
      <c r="R472" s="22">
        <f t="shared" si="230"/>
        <v>0.23219199424622156</v>
      </c>
      <c r="S472" s="24">
        <f t="shared" si="239"/>
        <v>35822703</v>
      </c>
      <c r="T472" s="24">
        <f t="shared" si="240"/>
        <v>9521697</v>
      </c>
      <c r="U472" s="22">
        <f t="shared" si="241"/>
        <v>0.2658006292824972</v>
      </c>
      <c r="V472" s="101">
        <f t="shared" si="231"/>
        <v>37953349</v>
      </c>
      <c r="W472" s="101">
        <f t="shared" si="232"/>
        <v>11995159</v>
      </c>
      <c r="X472" s="22">
        <f t="shared" si="233"/>
        <v>0.31605008032360993</v>
      </c>
      <c r="Y472" s="76">
        <f t="shared" si="234"/>
        <v>40244452</v>
      </c>
      <c r="Z472" s="76">
        <f t="shared" si="235"/>
        <v>12532142</v>
      </c>
      <c r="AA472" s="22">
        <f t="shared" si="236"/>
        <v>0.31140048819648503</v>
      </c>
      <c r="AB472" s="22">
        <f t="shared" si="238"/>
        <v>0.27210578982869116</v>
      </c>
      <c r="AC472" s="32" t="s">
        <v>1482</v>
      </c>
    </row>
    <row r="473" spans="1:29" ht="12.75" customHeight="1" x14ac:dyDescent="0.25">
      <c r="A473" s="25" t="s">
        <v>1021</v>
      </c>
      <c r="B473" s="25" t="s">
        <v>1022</v>
      </c>
      <c r="C473" s="25" t="s">
        <v>186</v>
      </c>
      <c r="D473" s="31">
        <f t="shared" si="226"/>
        <v>19701541</v>
      </c>
      <c r="E473" s="31">
        <f t="shared" si="242"/>
        <v>2249617</v>
      </c>
      <c r="F473" s="39">
        <f t="shared" si="243"/>
        <v>0.11418482442566295</v>
      </c>
      <c r="G473" s="31">
        <f t="shared" si="227"/>
        <v>19956890</v>
      </c>
      <c r="H473" s="31">
        <f t="shared" si="244"/>
        <v>2321206</v>
      </c>
      <c r="I473" s="39">
        <f t="shared" si="245"/>
        <v>0.11631100837855998</v>
      </c>
      <c r="J473" s="24">
        <f t="shared" si="228"/>
        <v>19646821</v>
      </c>
      <c r="K473" s="24">
        <f t="shared" si="246"/>
        <v>2977155</v>
      </c>
      <c r="L473" s="22">
        <f t="shared" si="247"/>
        <v>0.15153367560074987</v>
      </c>
      <c r="M473" s="24">
        <f t="shared" si="248"/>
        <v>19595708</v>
      </c>
      <c r="N473" s="24">
        <f t="shared" si="249"/>
        <v>3588282</v>
      </c>
      <c r="O473" s="22">
        <f t="shared" si="250"/>
        <v>0.18311571084851846</v>
      </c>
      <c r="P473" s="24">
        <f t="shared" si="229"/>
        <v>20089882</v>
      </c>
      <c r="Q473" s="24">
        <f t="shared" si="237"/>
        <v>4262620</v>
      </c>
      <c r="R473" s="22">
        <f t="shared" si="230"/>
        <v>0.21217745330709259</v>
      </c>
      <c r="S473" s="24">
        <f t="shared" si="239"/>
        <v>20134279</v>
      </c>
      <c r="T473" s="24">
        <f t="shared" si="240"/>
        <v>4628251</v>
      </c>
      <c r="U473" s="22">
        <f t="shared" si="241"/>
        <v>0.22986921955337958</v>
      </c>
      <c r="V473" s="101">
        <f t="shared" si="231"/>
        <v>20054237</v>
      </c>
      <c r="W473" s="101">
        <f t="shared" si="232"/>
        <v>5350344</v>
      </c>
      <c r="X473" s="22">
        <f t="shared" si="233"/>
        <v>0.26679369551681276</v>
      </c>
      <c r="Y473" s="76">
        <f t="shared" si="234"/>
        <v>20306427</v>
      </c>
      <c r="Z473" s="76">
        <f t="shared" si="235"/>
        <v>4910976</v>
      </c>
      <c r="AA473" s="22">
        <f t="shared" si="236"/>
        <v>0.241843432131118</v>
      </c>
      <c r="AB473" s="22">
        <f t="shared" si="238"/>
        <v>0.22675990227138426</v>
      </c>
      <c r="AC473" s="32" t="s">
        <v>1483</v>
      </c>
    </row>
    <row r="474" spans="1:29" ht="12.75" customHeight="1" x14ac:dyDescent="0.25">
      <c r="A474" s="25" t="s">
        <v>1023</v>
      </c>
      <c r="B474" s="25" t="s">
        <v>1024</v>
      </c>
      <c r="C474" s="25" t="s">
        <v>186</v>
      </c>
      <c r="D474" s="31">
        <f t="shared" si="226"/>
        <v>17670829</v>
      </c>
      <c r="E474" s="31">
        <f t="shared" si="242"/>
        <v>1381752</v>
      </c>
      <c r="F474" s="39">
        <f t="shared" si="243"/>
        <v>7.8193954567722879E-2</v>
      </c>
      <c r="G474" s="31">
        <f t="shared" si="227"/>
        <v>18060866</v>
      </c>
      <c r="H474" s="31">
        <f t="shared" si="244"/>
        <v>2615300</v>
      </c>
      <c r="I474" s="39">
        <f t="shared" si="245"/>
        <v>0.1448047950746105</v>
      </c>
      <c r="J474" s="24">
        <f t="shared" si="228"/>
        <v>18954369</v>
      </c>
      <c r="K474" s="24">
        <f t="shared" si="246"/>
        <v>3218282</v>
      </c>
      <c r="L474" s="22">
        <f t="shared" si="247"/>
        <v>0.16979103867820658</v>
      </c>
      <c r="M474" s="24">
        <f t="shared" si="248"/>
        <v>19102537</v>
      </c>
      <c r="N474" s="24">
        <f t="shared" si="249"/>
        <v>4117390</v>
      </c>
      <c r="O474" s="22">
        <f t="shared" si="250"/>
        <v>0.21554152728509307</v>
      </c>
      <c r="P474" s="24">
        <f t="shared" si="229"/>
        <v>20192013</v>
      </c>
      <c r="Q474" s="24">
        <f t="shared" si="237"/>
        <v>3672915</v>
      </c>
      <c r="R474" s="22">
        <f t="shared" si="230"/>
        <v>0.18189939754892195</v>
      </c>
      <c r="S474" s="24">
        <f t="shared" si="239"/>
        <v>21611953</v>
      </c>
      <c r="T474" s="24">
        <f t="shared" si="240"/>
        <v>2632494</v>
      </c>
      <c r="U474" s="22">
        <f t="shared" si="241"/>
        <v>0.12180731653451217</v>
      </c>
      <c r="V474" s="101">
        <f t="shared" si="231"/>
        <v>21063579</v>
      </c>
      <c r="W474" s="101">
        <f t="shared" si="232"/>
        <v>2222171</v>
      </c>
      <c r="X474" s="22">
        <f t="shared" si="233"/>
        <v>0.10549826313942184</v>
      </c>
      <c r="Y474" s="76">
        <f t="shared" si="234"/>
        <v>21875182</v>
      </c>
      <c r="Z474" s="76">
        <f t="shared" si="235"/>
        <v>3187366</v>
      </c>
      <c r="AA474" s="22">
        <f t="shared" si="236"/>
        <v>0.14570694771819501</v>
      </c>
      <c r="AB474" s="22">
        <f t="shared" si="238"/>
        <v>0.1540906904452288</v>
      </c>
      <c r="AC474" s="32" t="s">
        <v>1483</v>
      </c>
    </row>
    <row r="475" spans="1:29" ht="12.75" customHeight="1" x14ac:dyDescent="0.25">
      <c r="A475" s="25" t="s">
        <v>1025</v>
      </c>
      <c r="B475" s="25" t="s">
        <v>1026</v>
      </c>
      <c r="C475" s="25" t="s">
        <v>186</v>
      </c>
      <c r="D475" s="31">
        <f t="shared" si="226"/>
        <v>13494898</v>
      </c>
      <c r="E475" s="31">
        <f t="shared" si="242"/>
        <v>2276369</v>
      </c>
      <c r="F475" s="39">
        <f t="shared" si="243"/>
        <v>0.16868367586031402</v>
      </c>
      <c r="G475" s="31">
        <f t="shared" si="227"/>
        <v>13327218</v>
      </c>
      <c r="H475" s="31">
        <f t="shared" si="244"/>
        <v>2292490</v>
      </c>
      <c r="I475" s="39">
        <f t="shared" si="245"/>
        <v>0.17201564497556804</v>
      </c>
      <c r="J475" s="24">
        <f t="shared" si="228"/>
        <v>13607535</v>
      </c>
      <c r="K475" s="24">
        <f t="shared" si="246"/>
        <v>2377473</v>
      </c>
      <c r="L475" s="22">
        <f t="shared" si="247"/>
        <v>0.17471739003427145</v>
      </c>
      <c r="M475" s="24">
        <f t="shared" si="248"/>
        <v>13373990</v>
      </c>
      <c r="N475" s="24">
        <f t="shared" si="249"/>
        <v>3293021</v>
      </c>
      <c r="O475" s="22">
        <f t="shared" si="250"/>
        <v>0.24622577106757221</v>
      </c>
      <c r="P475" s="24">
        <f t="shared" si="229"/>
        <v>14730766</v>
      </c>
      <c r="Q475" s="24">
        <f t="shared" si="237"/>
        <v>2835201</v>
      </c>
      <c r="R475" s="22">
        <f t="shared" si="230"/>
        <v>0.19246799521491278</v>
      </c>
      <c r="S475" s="24">
        <f t="shared" si="239"/>
        <v>15302583</v>
      </c>
      <c r="T475" s="24">
        <f t="shared" si="240"/>
        <v>1855084</v>
      </c>
      <c r="U475" s="22">
        <f t="shared" si="241"/>
        <v>0.12122685431603279</v>
      </c>
      <c r="V475" s="101">
        <f t="shared" si="231"/>
        <v>15072890</v>
      </c>
      <c r="W475" s="101">
        <f t="shared" si="232"/>
        <v>1593115</v>
      </c>
      <c r="X475" s="22">
        <f t="shared" si="233"/>
        <v>0.10569406397844076</v>
      </c>
      <c r="Y475" s="76">
        <f t="shared" si="234"/>
        <v>14937941</v>
      </c>
      <c r="Z475" s="76">
        <f t="shared" si="235"/>
        <v>1992523</v>
      </c>
      <c r="AA475" s="22">
        <f t="shared" si="236"/>
        <v>0.13338672310996499</v>
      </c>
      <c r="AB475" s="22">
        <f t="shared" si="238"/>
        <v>0.15980028153738471</v>
      </c>
      <c r="AC475" s="32" t="s">
        <v>1477</v>
      </c>
    </row>
    <row r="476" spans="1:29" ht="12.75" customHeight="1" x14ac:dyDescent="0.25">
      <c r="A476" s="25" t="s">
        <v>1027</v>
      </c>
      <c r="B476" s="25" t="s">
        <v>1028</v>
      </c>
      <c r="C476" s="25" t="s">
        <v>186</v>
      </c>
      <c r="D476" s="31">
        <f t="shared" si="226"/>
        <v>10996590</v>
      </c>
      <c r="E476" s="31">
        <f t="shared" si="242"/>
        <v>1532452</v>
      </c>
      <c r="F476" s="39">
        <f t="shared" si="243"/>
        <v>0.13935701885766405</v>
      </c>
      <c r="G476" s="31">
        <f t="shared" si="227"/>
        <v>11062423</v>
      </c>
      <c r="H476" s="31">
        <f t="shared" si="244"/>
        <v>2002694</v>
      </c>
      <c r="I476" s="39">
        <f t="shared" si="245"/>
        <v>0.18103574596632221</v>
      </c>
      <c r="J476" s="24">
        <f t="shared" si="228"/>
        <v>11891824</v>
      </c>
      <c r="K476" s="24">
        <f t="shared" si="246"/>
        <v>2236931</v>
      </c>
      <c r="L476" s="22">
        <f t="shared" si="247"/>
        <v>0.18810663528151778</v>
      </c>
      <c r="M476" s="24">
        <f t="shared" si="248"/>
        <v>12119473</v>
      </c>
      <c r="N476" s="24">
        <f t="shared" si="249"/>
        <v>2885284</v>
      </c>
      <c r="O476" s="22">
        <f t="shared" si="250"/>
        <v>0.23807008770100813</v>
      </c>
      <c r="P476" s="24">
        <f t="shared" si="229"/>
        <v>12542805</v>
      </c>
      <c r="Q476" s="24">
        <f t="shared" si="237"/>
        <v>3579785</v>
      </c>
      <c r="R476" s="22">
        <f t="shared" si="230"/>
        <v>0.28540545755116181</v>
      </c>
      <c r="S476" s="24">
        <f t="shared" si="239"/>
        <v>13264976</v>
      </c>
      <c r="T476" s="24">
        <f t="shared" si="240"/>
        <v>3760000</v>
      </c>
      <c r="U476" s="22">
        <f t="shared" si="241"/>
        <v>0.28345320790629397</v>
      </c>
      <c r="V476" s="101">
        <f t="shared" si="231"/>
        <v>14218317</v>
      </c>
      <c r="W476" s="101">
        <f t="shared" si="232"/>
        <v>3949359</v>
      </c>
      <c r="X476" s="22">
        <f t="shared" si="233"/>
        <v>0.2777655752083738</v>
      </c>
      <c r="Y476" s="76">
        <f t="shared" si="234"/>
        <v>14700445</v>
      </c>
      <c r="Z476" s="76">
        <f t="shared" si="235"/>
        <v>3185919</v>
      </c>
      <c r="AA476" s="22">
        <f t="shared" si="236"/>
        <v>0.21672262302263601</v>
      </c>
      <c r="AB476" s="22">
        <f t="shared" si="238"/>
        <v>0.26028339027789477</v>
      </c>
      <c r="AC476" s="32" t="s">
        <v>1483</v>
      </c>
    </row>
    <row r="477" spans="1:29" ht="12.75" customHeight="1" x14ac:dyDescent="0.25">
      <c r="A477" s="25" t="s">
        <v>1029</v>
      </c>
      <c r="B477" s="25" t="s">
        <v>1030</v>
      </c>
      <c r="C477" s="25" t="s">
        <v>186</v>
      </c>
      <c r="D477" s="31">
        <f t="shared" si="226"/>
        <v>16795144</v>
      </c>
      <c r="E477" s="31">
        <f t="shared" si="242"/>
        <v>12049921</v>
      </c>
      <c r="F477" s="39">
        <f t="shared" si="243"/>
        <v>0.71746458381065381</v>
      </c>
      <c r="G477" s="31">
        <f t="shared" si="227"/>
        <v>16907662</v>
      </c>
      <c r="H477" s="31">
        <f t="shared" si="244"/>
        <v>13833267</v>
      </c>
      <c r="I477" s="39">
        <f t="shared" si="245"/>
        <v>0.81816557487368746</v>
      </c>
      <c r="J477" s="24">
        <f t="shared" si="228"/>
        <v>17251859</v>
      </c>
      <c r="K477" s="24">
        <f t="shared" si="246"/>
        <v>15444260</v>
      </c>
      <c r="L477" s="22">
        <f t="shared" si="247"/>
        <v>0.89522294379985368</v>
      </c>
      <c r="M477" s="24">
        <f t="shared" si="248"/>
        <v>18398013</v>
      </c>
      <c r="N477" s="24">
        <f t="shared" si="249"/>
        <v>16164069</v>
      </c>
      <c r="O477" s="22">
        <f t="shared" si="250"/>
        <v>0.8785768876236798</v>
      </c>
      <c r="P477" s="24">
        <f t="shared" si="229"/>
        <v>19513011</v>
      </c>
      <c r="Q477" s="24">
        <f t="shared" si="237"/>
        <v>15608841</v>
      </c>
      <c r="R477" s="22">
        <f t="shared" si="230"/>
        <v>0.79991965360958384</v>
      </c>
      <c r="S477" s="24">
        <f t="shared" si="239"/>
        <v>20539228</v>
      </c>
      <c r="T477" s="24">
        <f t="shared" si="240"/>
        <v>14397908</v>
      </c>
      <c r="U477" s="22">
        <f t="shared" si="241"/>
        <v>0.70099557782794952</v>
      </c>
      <c r="V477" s="101">
        <f t="shared" si="231"/>
        <v>20471397</v>
      </c>
      <c r="W477" s="101">
        <f t="shared" si="232"/>
        <v>13560881</v>
      </c>
      <c r="X477" s="22">
        <f t="shared" si="233"/>
        <v>0.66243065873814078</v>
      </c>
      <c r="Y477" s="76">
        <f t="shared" si="234"/>
        <v>19783574</v>
      </c>
      <c r="Z477" s="76">
        <f t="shared" si="235"/>
        <v>13291833</v>
      </c>
      <c r="AA477" s="22">
        <f t="shared" si="236"/>
        <v>0.67186207102922901</v>
      </c>
      <c r="AB477" s="22">
        <f t="shared" si="238"/>
        <v>0.7427569697657167</v>
      </c>
      <c r="AC477" s="32" t="s">
        <v>1484</v>
      </c>
    </row>
    <row r="478" spans="1:29" ht="12.75" customHeight="1" x14ac:dyDescent="0.25">
      <c r="A478" s="25" t="s">
        <v>1031</v>
      </c>
      <c r="B478" s="25" t="s">
        <v>1032</v>
      </c>
      <c r="C478" s="25" t="s">
        <v>186</v>
      </c>
      <c r="D478" s="31">
        <f t="shared" si="226"/>
        <v>20625015</v>
      </c>
      <c r="E478" s="31">
        <f t="shared" si="242"/>
        <v>3852710</v>
      </c>
      <c r="F478" s="39">
        <f t="shared" si="243"/>
        <v>0.18679792475302442</v>
      </c>
      <c r="G478" s="31">
        <f t="shared" si="227"/>
        <v>21301570</v>
      </c>
      <c r="H478" s="31">
        <f t="shared" si="244"/>
        <v>3935399</v>
      </c>
      <c r="I478" s="39">
        <f t="shared" si="245"/>
        <v>0.18474689893749616</v>
      </c>
      <c r="J478" s="24">
        <f t="shared" si="228"/>
        <v>22081135</v>
      </c>
      <c r="K478" s="24">
        <f t="shared" si="246"/>
        <v>4624403</v>
      </c>
      <c r="L478" s="22">
        <f t="shared" si="247"/>
        <v>0.20942777624429179</v>
      </c>
      <c r="M478" s="24">
        <f t="shared" si="248"/>
        <v>22105232</v>
      </c>
      <c r="N478" s="24">
        <f t="shared" si="249"/>
        <v>5373448</v>
      </c>
      <c r="O478" s="22">
        <f t="shared" si="250"/>
        <v>0.24308489501489963</v>
      </c>
      <c r="P478" s="24">
        <f t="shared" si="229"/>
        <v>23638629</v>
      </c>
      <c r="Q478" s="24">
        <f t="shared" si="237"/>
        <v>5348467</v>
      </c>
      <c r="R478" s="22">
        <f t="shared" si="230"/>
        <v>0.22625961091059893</v>
      </c>
      <c r="S478" s="24">
        <f t="shared" si="239"/>
        <v>24769568</v>
      </c>
      <c r="T478" s="24">
        <f t="shared" si="240"/>
        <v>4214948</v>
      </c>
      <c r="U478" s="22">
        <f t="shared" si="241"/>
        <v>0.17016639127497096</v>
      </c>
      <c r="V478" s="101">
        <f t="shared" si="231"/>
        <v>25487156</v>
      </c>
      <c r="W478" s="101">
        <f t="shared" si="232"/>
        <v>3156824</v>
      </c>
      <c r="X478" s="22">
        <f t="shared" si="233"/>
        <v>0.12385940589055915</v>
      </c>
      <c r="Y478" s="76">
        <f t="shared" si="234"/>
        <v>24986161</v>
      </c>
      <c r="Z478" s="76">
        <f t="shared" si="235"/>
        <v>3770685</v>
      </c>
      <c r="AA478" s="22">
        <f t="shared" si="236"/>
        <v>0.150910938258983</v>
      </c>
      <c r="AB478" s="22">
        <f t="shared" si="238"/>
        <v>0.18285624827000233</v>
      </c>
      <c r="AC478" s="32" t="s">
        <v>1481</v>
      </c>
    </row>
    <row r="479" spans="1:29" ht="12.75" customHeight="1" x14ac:dyDescent="0.25">
      <c r="A479" s="25" t="s">
        <v>1033</v>
      </c>
      <c r="B479" s="25" t="s">
        <v>1034</v>
      </c>
      <c r="C479" s="25" t="s">
        <v>186</v>
      </c>
      <c r="D479" s="31">
        <f t="shared" si="226"/>
        <v>9698086</v>
      </c>
      <c r="E479" s="31">
        <f t="shared" si="242"/>
        <v>1497951</v>
      </c>
      <c r="F479" s="39">
        <f t="shared" si="243"/>
        <v>0.15445841581524436</v>
      </c>
      <c r="G479" s="31">
        <f t="shared" si="227"/>
        <v>10289573</v>
      </c>
      <c r="H479" s="31">
        <f t="shared" si="244"/>
        <v>1880876</v>
      </c>
      <c r="I479" s="39">
        <f t="shared" si="245"/>
        <v>0.18279436862929102</v>
      </c>
      <c r="J479" s="24">
        <f t="shared" si="228"/>
        <v>11301446</v>
      </c>
      <c r="K479" s="24">
        <f t="shared" si="246"/>
        <v>1815379</v>
      </c>
      <c r="L479" s="22">
        <f t="shared" si="247"/>
        <v>0.16063245358160363</v>
      </c>
      <c r="M479" s="24">
        <f t="shared" si="248"/>
        <v>11605957</v>
      </c>
      <c r="N479" s="24">
        <f t="shared" si="249"/>
        <v>1701842</v>
      </c>
      <c r="O479" s="22">
        <f t="shared" si="250"/>
        <v>0.14663521500208901</v>
      </c>
      <c r="P479" s="24">
        <f t="shared" si="229"/>
        <v>12134386</v>
      </c>
      <c r="Q479" s="24">
        <f t="shared" si="237"/>
        <v>1331602</v>
      </c>
      <c r="R479" s="22">
        <f t="shared" si="230"/>
        <v>0.10973789691542696</v>
      </c>
      <c r="S479" s="24">
        <f t="shared" si="239"/>
        <v>12003540</v>
      </c>
      <c r="T479" s="24">
        <f t="shared" si="240"/>
        <v>1337395</v>
      </c>
      <c r="U479" s="22">
        <f t="shared" si="241"/>
        <v>0.11141671540228966</v>
      </c>
      <c r="V479" s="101">
        <f t="shared" si="231"/>
        <v>12266889</v>
      </c>
      <c r="W479" s="101">
        <f t="shared" si="232"/>
        <v>1017070</v>
      </c>
      <c r="X479" s="22">
        <f t="shared" si="233"/>
        <v>8.2911812440790822E-2</v>
      </c>
      <c r="Y479" s="76">
        <f t="shared" si="234"/>
        <v>12087053</v>
      </c>
      <c r="Z479" s="76">
        <f t="shared" si="235"/>
        <v>791222</v>
      </c>
      <c r="AA479" s="22">
        <f t="shared" si="236"/>
        <v>6.5460290444660105E-2</v>
      </c>
      <c r="AB479" s="22">
        <f t="shared" si="238"/>
        <v>0.10323238604105131</v>
      </c>
      <c r="AC479" s="32" t="s">
        <v>1484</v>
      </c>
    </row>
    <row r="480" spans="1:29" ht="12.75" customHeight="1" x14ac:dyDescent="0.25">
      <c r="A480" s="25" t="s">
        <v>1035</v>
      </c>
      <c r="B480" s="25" t="s">
        <v>1036</v>
      </c>
      <c r="C480" s="25" t="s">
        <v>124</v>
      </c>
      <c r="D480" s="31">
        <f t="shared" si="226"/>
        <v>9681322</v>
      </c>
      <c r="E480" s="31">
        <f t="shared" si="242"/>
        <v>2352854</v>
      </c>
      <c r="F480" s="39">
        <f t="shared" si="243"/>
        <v>0.24303023905206333</v>
      </c>
      <c r="G480" s="31">
        <f t="shared" si="227"/>
        <v>10106476</v>
      </c>
      <c r="H480" s="31">
        <f t="shared" si="244"/>
        <v>3103319</v>
      </c>
      <c r="I480" s="39">
        <f t="shared" si="245"/>
        <v>0.30706242215387441</v>
      </c>
      <c r="J480" s="24">
        <f t="shared" si="228"/>
        <v>10011078</v>
      </c>
      <c r="K480" s="24">
        <f t="shared" si="246"/>
        <v>4843318</v>
      </c>
      <c r="L480" s="22">
        <f t="shared" si="247"/>
        <v>0.48379585095631061</v>
      </c>
      <c r="M480" s="24">
        <f t="shared" si="248"/>
        <v>11186625</v>
      </c>
      <c r="N480" s="24">
        <f t="shared" si="249"/>
        <v>6730294</v>
      </c>
      <c r="O480" s="22">
        <f t="shared" si="250"/>
        <v>0.60163758059289552</v>
      </c>
      <c r="P480" s="24">
        <f t="shared" si="229"/>
        <v>12185951</v>
      </c>
      <c r="Q480" s="24">
        <f t="shared" si="237"/>
        <v>7566054</v>
      </c>
      <c r="R480" s="22">
        <f t="shared" si="230"/>
        <v>0.62088334345017471</v>
      </c>
      <c r="S480" s="24">
        <f t="shared" si="239"/>
        <v>13478814</v>
      </c>
      <c r="T480" s="24">
        <f t="shared" si="240"/>
        <v>7661091</v>
      </c>
      <c r="U480" s="22">
        <f t="shared" si="241"/>
        <v>0.56838020021642854</v>
      </c>
      <c r="V480" s="101">
        <f t="shared" si="231"/>
        <v>14595482</v>
      </c>
      <c r="W480" s="101">
        <f t="shared" si="232"/>
        <v>6451676</v>
      </c>
      <c r="X480" s="22">
        <f t="shared" si="233"/>
        <v>0.44203240427414459</v>
      </c>
      <c r="Y480" s="76">
        <f t="shared" si="234"/>
        <v>12976903</v>
      </c>
      <c r="Z480" s="76">
        <f t="shared" si="235"/>
        <v>6893893</v>
      </c>
      <c r="AA480" s="22">
        <f t="shared" si="236"/>
        <v>0.53124331745409503</v>
      </c>
      <c r="AB480" s="22">
        <f t="shared" si="238"/>
        <v>0.55283536919754772</v>
      </c>
      <c r="AC480" s="32" t="s">
        <v>1477</v>
      </c>
    </row>
    <row r="481" spans="1:29" ht="12.75" customHeight="1" x14ac:dyDescent="0.25">
      <c r="A481" s="25" t="s">
        <v>1037</v>
      </c>
      <c r="B481" s="25" t="s">
        <v>1038</v>
      </c>
      <c r="C481" s="25" t="s">
        <v>124</v>
      </c>
      <c r="D481" s="31">
        <f t="shared" si="226"/>
        <v>12140046</v>
      </c>
      <c r="E481" s="31">
        <f t="shared" si="242"/>
        <v>8410723</v>
      </c>
      <c r="F481" s="39">
        <f t="shared" si="243"/>
        <v>0.69280816563627523</v>
      </c>
      <c r="G481" s="31">
        <f t="shared" si="227"/>
        <v>13210892</v>
      </c>
      <c r="H481" s="31">
        <f t="shared" si="244"/>
        <v>9615811</v>
      </c>
      <c r="I481" s="39">
        <f t="shared" si="245"/>
        <v>0.72786992732966105</v>
      </c>
      <c r="J481" s="24">
        <f t="shared" si="228"/>
        <v>13698310</v>
      </c>
      <c r="K481" s="24">
        <f t="shared" si="246"/>
        <v>11595865</v>
      </c>
      <c r="L481" s="22">
        <f t="shared" si="247"/>
        <v>0.8465179281239803</v>
      </c>
      <c r="M481" s="24">
        <f t="shared" si="248"/>
        <v>13980189</v>
      </c>
      <c r="N481" s="24">
        <f t="shared" si="249"/>
        <v>13411264</v>
      </c>
      <c r="O481" s="22">
        <f t="shared" si="250"/>
        <v>0.95930491354587555</v>
      </c>
      <c r="P481" s="24">
        <f t="shared" si="229"/>
        <v>14820957</v>
      </c>
      <c r="Q481" s="24">
        <f t="shared" si="237"/>
        <v>14536732</v>
      </c>
      <c r="R481" s="22">
        <f t="shared" si="230"/>
        <v>0.98082276333437846</v>
      </c>
      <c r="S481" s="24">
        <f t="shared" si="239"/>
        <v>15014361</v>
      </c>
      <c r="T481" s="24">
        <f t="shared" si="240"/>
        <v>15288913</v>
      </c>
      <c r="U481" s="22">
        <f t="shared" si="241"/>
        <v>1.0182859596888605</v>
      </c>
      <c r="V481" s="101">
        <f t="shared" si="231"/>
        <v>16325666</v>
      </c>
      <c r="W481" s="101">
        <f t="shared" si="232"/>
        <v>14866127</v>
      </c>
      <c r="X481" s="22">
        <f t="shared" si="233"/>
        <v>0.91059850177015744</v>
      </c>
      <c r="Y481" s="76">
        <f t="shared" si="234"/>
        <v>23543088</v>
      </c>
      <c r="Z481" s="76">
        <f t="shared" si="235"/>
        <v>6595031</v>
      </c>
      <c r="AA481" s="22">
        <f t="shared" si="236"/>
        <v>0.28012599706546598</v>
      </c>
      <c r="AB481" s="22">
        <f t="shared" si="238"/>
        <v>0.82982762708094759</v>
      </c>
      <c r="AC481" s="32" t="s">
        <v>1484</v>
      </c>
    </row>
    <row r="482" spans="1:29" ht="12.75" customHeight="1" x14ac:dyDescent="0.25">
      <c r="A482" s="25" t="s">
        <v>1039</v>
      </c>
      <c r="B482" s="25" t="s">
        <v>1040</v>
      </c>
      <c r="C482" s="25" t="s">
        <v>124</v>
      </c>
      <c r="D482" s="31">
        <f t="shared" si="226"/>
        <v>8294625</v>
      </c>
      <c r="E482" s="31">
        <f t="shared" si="242"/>
        <v>710272</v>
      </c>
      <c r="F482" s="39">
        <f t="shared" si="243"/>
        <v>8.5630393176303929E-2</v>
      </c>
      <c r="G482" s="31">
        <f t="shared" si="227"/>
        <v>7780760</v>
      </c>
      <c r="H482" s="31">
        <f t="shared" si="244"/>
        <v>1120991</v>
      </c>
      <c r="I482" s="39">
        <f t="shared" si="245"/>
        <v>0.14407217289827728</v>
      </c>
      <c r="J482" s="24">
        <f t="shared" si="228"/>
        <v>7892923</v>
      </c>
      <c r="K482" s="24">
        <f t="shared" si="246"/>
        <v>2413215</v>
      </c>
      <c r="L482" s="22">
        <f t="shared" si="247"/>
        <v>0.30574414573663017</v>
      </c>
      <c r="M482" s="24">
        <f t="shared" si="248"/>
        <v>8672769</v>
      </c>
      <c r="N482" s="24">
        <f t="shared" si="249"/>
        <v>3722249</v>
      </c>
      <c r="O482" s="22">
        <f t="shared" si="250"/>
        <v>0.42918807130686865</v>
      </c>
      <c r="P482" s="24">
        <f t="shared" si="229"/>
        <v>9637474</v>
      </c>
      <c r="Q482" s="24">
        <f t="shared" si="237"/>
        <v>4549933</v>
      </c>
      <c r="R482" s="22">
        <f t="shared" si="230"/>
        <v>0.47210845912528532</v>
      </c>
      <c r="S482" s="24">
        <f t="shared" si="239"/>
        <v>11344493</v>
      </c>
      <c r="T482" s="24">
        <f t="shared" si="240"/>
        <v>6373892</v>
      </c>
      <c r="U482" s="22">
        <f t="shared" si="241"/>
        <v>0.56184899580792191</v>
      </c>
      <c r="V482" s="101">
        <f t="shared" si="231"/>
        <v>10835852</v>
      </c>
      <c r="W482" s="101">
        <f t="shared" si="232"/>
        <v>6161849</v>
      </c>
      <c r="X482" s="22">
        <f t="shared" si="233"/>
        <v>0.5686538538916921</v>
      </c>
      <c r="Y482" s="76">
        <f t="shared" si="234"/>
        <v>10502623</v>
      </c>
      <c r="Z482" s="76">
        <f t="shared" si="235"/>
        <v>6315247</v>
      </c>
      <c r="AA482" s="22">
        <f t="shared" si="236"/>
        <v>0.60130188430071196</v>
      </c>
      <c r="AB482" s="22">
        <f t="shared" si="238"/>
        <v>0.52662025288649605</v>
      </c>
      <c r="AC482" s="32" t="s">
        <v>1484</v>
      </c>
    </row>
    <row r="483" spans="1:29" ht="12.75" customHeight="1" x14ac:dyDescent="0.25">
      <c r="A483" s="25" t="s">
        <v>1041</v>
      </c>
      <c r="B483" s="25" t="s">
        <v>1042</v>
      </c>
      <c r="C483" s="25" t="s">
        <v>1043</v>
      </c>
      <c r="D483" s="31">
        <f t="shared" si="226"/>
        <v>8124871</v>
      </c>
      <c r="E483" s="31">
        <f t="shared" si="242"/>
        <v>4497379</v>
      </c>
      <c r="F483" s="39">
        <f t="shared" si="243"/>
        <v>0.55353235762143183</v>
      </c>
      <c r="G483" s="31">
        <f t="shared" si="227"/>
        <v>8678001</v>
      </c>
      <c r="H483" s="31">
        <f t="shared" si="244"/>
        <v>4234392</v>
      </c>
      <c r="I483" s="39">
        <f t="shared" si="245"/>
        <v>0.48794555335958134</v>
      </c>
      <c r="J483" s="24">
        <f t="shared" si="228"/>
        <v>8731209</v>
      </c>
      <c r="K483" s="24">
        <f t="shared" si="246"/>
        <v>4519572</v>
      </c>
      <c r="L483" s="22">
        <f t="shared" si="247"/>
        <v>0.51763415581965799</v>
      </c>
      <c r="M483" s="24">
        <f t="shared" si="248"/>
        <v>8957420</v>
      </c>
      <c r="N483" s="24">
        <f t="shared" si="249"/>
        <v>5488191</v>
      </c>
      <c r="O483" s="22">
        <f t="shared" si="250"/>
        <v>0.61269774109062658</v>
      </c>
      <c r="P483" s="24">
        <f t="shared" si="229"/>
        <v>9562776</v>
      </c>
      <c r="Q483" s="24">
        <f t="shared" si="237"/>
        <v>6155852</v>
      </c>
      <c r="R483" s="22">
        <f t="shared" si="230"/>
        <v>0.64373064892453824</v>
      </c>
      <c r="S483" s="24">
        <f t="shared" si="239"/>
        <v>10245223</v>
      </c>
      <c r="T483" s="24">
        <f t="shared" si="240"/>
        <v>6372921</v>
      </c>
      <c r="U483" s="22">
        <f t="shared" si="241"/>
        <v>0.62203829043057435</v>
      </c>
      <c r="V483" s="101">
        <f t="shared" si="231"/>
        <v>10440062</v>
      </c>
      <c r="W483" s="101">
        <f t="shared" si="232"/>
        <v>6608497</v>
      </c>
      <c r="X483" s="22">
        <f t="shared" si="233"/>
        <v>0.6329940377748714</v>
      </c>
      <c r="Y483" s="76">
        <f t="shared" si="234"/>
        <v>11116722</v>
      </c>
      <c r="Z483" s="76">
        <f t="shared" si="235"/>
        <v>6154263</v>
      </c>
      <c r="AA483" s="22">
        <f t="shared" si="236"/>
        <v>0.55360411099602902</v>
      </c>
      <c r="AB483" s="22">
        <f t="shared" si="238"/>
        <v>0.61301296584332798</v>
      </c>
      <c r="AC483" s="32" t="s">
        <v>1484</v>
      </c>
    </row>
    <row r="484" spans="1:29" ht="12.75" customHeight="1" x14ac:dyDescent="0.25">
      <c r="A484" s="25" t="s">
        <v>1044</v>
      </c>
      <c r="B484" s="25" t="s">
        <v>1045</v>
      </c>
      <c r="C484" s="25" t="s">
        <v>1043</v>
      </c>
      <c r="D484" s="31">
        <f t="shared" si="226"/>
        <v>6020605</v>
      </c>
      <c r="E484" s="31">
        <f t="shared" si="242"/>
        <v>3848930</v>
      </c>
      <c r="F484" s="39">
        <f t="shared" si="243"/>
        <v>0.63929289498314534</v>
      </c>
      <c r="G484" s="31">
        <f t="shared" si="227"/>
        <v>6066739</v>
      </c>
      <c r="H484" s="31">
        <f t="shared" si="244"/>
        <v>3628126</v>
      </c>
      <c r="I484" s="39">
        <f t="shared" si="245"/>
        <v>0.59803561682808504</v>
      </c>
      <c r="J484" s="24">
        <f t="shared" si="228"/>
        <v>6313017</v>
      </c>
      <c r="K484" s="24">
        <f t="shared" si="246"/>
        <v>3451645</v>
      </c>
      <c r="L484" s="22">
        <f t="shared" si="247"/>
        <v>0.54675046812007633</v>
      </c>
      <c r="M484" s="24">
        <f t="shared" si="248"/>
        <v>5992317</v>
      </c>
      <c r="N484" s="24">
        <f t="shared" si="249"/>
        <v>4284252</v>
      </c>
      <c r="O484" s="22">
        <f t="shared" si="250"/>
        <v>0.71495750308269734</v>
      </c>
      <c r="P484" s="24">
        <f t="shared" si="229"/>
        <v>6124830</v>
      </c>
      <c r="Q484" s="24">
        <f t="shared" si="237"/>
        <v>5038497</v>
      </c>
      <c r="R484" s="22">
        <f t="shared" si="230"/>
        <v>0.82263458740895667</v>
      </c>
      <c r="S484" s="24">
        <f t="shared" si="239"/>
        <v>6573758</v>
      </c>
      <c r="T484" s="24">
        <f t="shared" si="240"/>
        <v>5452604</v>
      </c>
      <c r="U484" s="22">
        <f t="shared" si="241"/>
        <v>0.8294500649400236</v>
      </c>
      <c r="V484" s="101">
        <f t="shared" si="231"/>
        <v>7179557</v>
      </c>
      <c r="W484" s="101">
        <f t="shared" si="232"/>
        <v>5571429</v>
      </c>
      <c r="X484" s="22">
        <f t="shared" si="233"/>
        <v>0.7760129211314849</v>
      </c>
      <c r="Y484" s="76">
        <f t="shared" si="234"/>
        <v>7251386</v>
      </c>
      <c r="Z484" s="76">
        <f t="shared" si="235"/>
        <v>5546295</v>
      </c>
      <c r="AA484" s="22">
        <f t="shared" si="236"/>
        <v>0.764859986766668</v>
      </c>
      <c r="AB484" s="22">
        <f t="shared" si="238"/>
        <v>0.78158301266596619</v>
      </c>
      <c r="AC484" s="32" t="s">
        <v>1484</v>
      </c>
    </row>
    <row r="485" spans="1:29" ht="12.75" customHeight="1" x14ac:dyDescent="0.25">
      <c r="A485" s="25" t="s">
        <v>1046</v>
      </c>
      <c r="B485" s="25" t="s">
        <v>1047</v>
      </c>
      <c r="C485" s="25" t="s">
        <v>1043</v>
      </c>
      <c r="D485" s="31">
        <f t="shared" si="226"/>
        <v>3428946</v>
      </c>
      <c r="E485" s="31">
        <f t="shared" si="242"/>
        <v>559684</v>
      </c>
      <c r="F485" s="39">
        <f t="shared" si="243"/>
        <v>0.16322333451737064</v>
      </c>
      <c r="G485" s="31">
        <f t="shared" si="227"/>
        <v>3620233</v>
      </c>
      <c r="H485" s="31">
        <f t="shared" si="244"/>
        <v>610946</v>
      </c>
      <c r="I485" s="39">
        <f t="shared" si="245"/>
        <v>0.16875875116325387</v>
      </c>
      <c r="J485" s="24">
        <f t="shared" si="228"/>
        <v>3667381</v>
      </c>
      <c r="K485" s="24">
        <f t="shared" si="246"/>
        <v>731566</v>
      </c>
      <c r="L485" s="22">
        <f t="shared" si="247"/>
        <v>0.19947913783705593</v>
      </c>
      <c r="M485" s="24">
        <f t="shared" si="248"/>
        <v>3715300</v>
      </c>
      <c r="N485" s="24">
        <f t="shared" si="249"/>
        <v>1105690</v>
      </c>
      <c r="O485" s="22">
        <f t="shared" si="250"/>
        <v>0.29760450030953084</v>
      </c>
      <c r="P485" s="24">
        <f t="shared" si="229"/>
        <v>3834092</v>
      </c>
      <c r="Q485" s="24">
        <f t="shared" si="237"/>
        <v>1604908</v>
      </c>
      <c r="R485" s="22">
        <f t="shared" si="230"/>
        <v>0.41858880798895803</v>
      </c>
      <c r="S485" s="24">
        <f t="shared" ref="S485:S515" si="251">VLOOKUP(A485, Master, 25, FALSE)</f>
        <v>3802728</v>
      </c>
      <c r="T485" s="24">
        <f t="shared" ref="T485:T515" si="252">VLOOKUP(A485, Master, 26, FALSE)</f>
        <v>2171882</v>
      </c>
      <c r="U485" s="22">
        <f t="shared" ref="U485:U515" si="253">VLOOKUP(A485, Master, 27, FALSE)</f>
        <v>0.571137877860315</v>
      </c>
      <c r="V485" s="101">
        <f t="shared" si="231"/>
        <v>4452768</v>
      </c>
      <c r="W485" s="101">
        <f t="shared" si="232"/>
        <v>2297709</v>
      </c>
      <c r="X485" s="22">
        <f t="shared" si="233"/>
        <v>0.51601812625315313</v>
      </c>
      <c r="Y485" s="76">
        <f t="shared" si="234"/>
        <v>4440813</v>
      </c>
      <c r="Z485" s="76">
        <f t="shared" si="235"/>
        <v>2491334</v>
      </c>
      <c r="AA485" s="22">
        <f t="shared" si="236"/>
        <v>0.561008536049593</v>
      </c>
      <c r="AB485" s="22">
        <f t="shared" si="238"/>
        <v>0.47287156969230998</v>
      </c>
      <c r="AC485" s="32" t="s">
        <v>1484</v>
      </c>
    </row>
    <row r="486" spans="1:29" ht="12.75" customHeight="1" x14ac:dyDescent="0.25">
      <c r="A486" s="25" t="s">
        <v>1048</v>
      </c>
      <c r="B486" s="25" t="s">
        <v>1049</v>
      </c>
      <c r="C486" s="25" t="s">
        <v>1043</v>
      </c>
      <c r="D486" s="31">
        <f t="shared" si="226"/>
        <v>5456537</v>
      </c>
      <c r="E486" s="31">
        <f t="shared" si="242"/>
        <v>2160882</v>
      </c>
      <c r="F486" s="39">
        <f t="shared" si="243"/>
        <v>0.39601710755374703</v>
      </c>
      <c r="G486" s="31">
        <f t="shared" si="227"/>
        <v>5639937</v>
      </c>
      <c r="H486" s="31">
        <f t="shared" si="244"/>
        <v>2817704</v>
      </c>
      <c r="I486" s="39">
        <f t="shared" si="245"/>
        <v>0.49959848842283167</v>
      </c>
      <c r="J486" s="24">
        <f t="shared" si="228"/>
        <v>6395636</v>
      </c>
      <c r="K486" s="24">
        <f t="shared" si="246"/>
        <v>3674264</v>
      </c>
      <c r="L486" s="22">
        <f t="shared" si="247"/>
        <v>0.57449548410822626</v>
      </c>
      <c r="M486" s="24">
        <f t="shared" si="248"/>
        <v>5993408</v>
      </c>
      <c r="N486" s="24">
        <f t="shared" si="249"/>
        <v>4480541</v>
      </c>
      <c r="O486" s="22">
        <f t="shared" si="250"/>
        <v>0.74757817255224401</v>
      </c>
      <c r="P486" s="24">
        <f t="shared" si="229"/>
        <v>6118678</v>
      </c>
      <c r="Q486" s="24">
        <f t="shared" si="237"/>
        <v>5446035</v>
      </c>
      <c r="R486" s="22">
        <f t="shared" si="230"/>
        <v>0.89006726616435772</v>
      </c>
      <c r="S486" s="24">
        <f t="shared" si="251"/>
        <v>6231638</v>
      </c>
      <c r="T486" s="24">
        <f t="shared" si="252"/>
        <v>6297242</v>
      </c>
      <c r="U486" s="22">
        <f t="shared" si="253"/>
        <v>1.0105275691559747</v>
      </c>
      <c r="V486" s="101">
        <f t="shared" si="231"/>
        <v>6859053</v>
      </c>
      <c r="W486" s="101">
        <f t="shared" si="232"/>
        <v>6709627</v>
      </c>
      <c r="X486" s="22">
        <f t="shared" si="233"/>
        <v>0.97821477687954883</v>
      </c>
      <c r="Y486" s="76">
        <f t="shared" si="234"/>
        <v>6763508</v>
      </c>
      <c r="Z486" s="76">
        <f t="shared" si="235"/>
        <v>7357353</v>
      </c>
      <c r="AA486" s="22">
        <f t="shared" si="236"/>
        <v>1.08780133031557</v>
      </c>
      <c r="AB486" s="22">
        <f t="shared" si="238"/>
        <v>0.94283782301353902</v>
      </c>
      <c r="AC486" s="32" t="s">
        <v>1483</v>
      </c>
    </row>
    <row r="487" spans="1:29" ht="12.75" customHeight="1" x14ac:dyDescent="0.25">
      <c r="A487" s="25" t="s">
        <v>1050</v>
      </c>
      <c r="B487" s="25" t="s">
        <v>1051</v>
      </c>
      <c r="C487" s="25" t="s">
        <v>1043</v>
      </c>
      <c r="D487" s="31">
        <f t="shared" si="226"/>
        <v>6580084</v>
      </c>
      <c r="E487" s="31">
        <f t="shared" si="242"/>
        <v>2993931</v>
      </c>
      <c r="F487" s="39">
        <f t="shared" si="243"/>
        <v>0.45499890274956978</v>
      </c>
      <c r="G487" s="31">
        <f t="shared" si="227"/>
        <v>6639780</v>
      </c>
      <c r="H487" s="31">
        <f t="shared" si="244"/>
        <v>3175078</v>
      </c>
      <c r="I487" s="39">
        <f t="shared" si="245"/>
        <v>0.47819024124293275</v>
      </c>
      <c r="J487" s="24">
        <f t="shared" si="228"/>
        <v>6904175</v>
      </c>
      <c r="K487" s="24">
        <f t="shared" si="246"/>
        <v>3721961</v>
      </c>
      <c r="L487" s="22">
        <f t="shared" si="247"/>
        <v>0.53908845010446582</v>
      </c>
      <c r="M487" s="24">
        <f t="shared" si="248"/>
        <v>7292081</v>
      </c>
      <c r="N487" s="24">
        <f t="shared" si="249"/>
        <v>4769046</v>
      </c>
      <c r="O487" s="22">
        <f t="shared" si="250"/>
        <v>0.65400343194213006</v>
      </c>
      <c r="P487" s="24">
        <f t="shared" si="229"/>
        <v>7130209</v>
      </c>
      <c r="Q487" s="24">
        <f t="shared" si="237"/>
        <v>5873065</v>
      </c>
      <c r="R487" s="22">
        <f t="shared" si="230"/>
        <v>0.82368763664571398</v>
      </c>
      <c r="S487" s="24">
        <f t="shared" si="251"/>
        <v>8457140</v>
      </c>
      <c r="T487" s="24">
        <f t="shared" si="252"/>
        <v>5711243</v>
      </c>
      <c r="U487" s="22">
        <f t="shared" si="253"/>
        <v>0.67531612341760927</v>
      </c>
      <c r="V487" s="101">
        <f t="shared" si="231"/>
        <v>8202174</v>
      </c>
      <c r="W487" s="101">
        <f t="shared" si="232"/>
        <v>6026105</v>
      </c>
      <c r="X487" s="22">
        <f t="shared" si="233"/>
        <v>0.73469606960301015</v>
      </c>
      <c r="Y487" s="76">
        <f t="shared" si="234"/>
        <v>8481870</v>
      </c>
      <c r="Z487" s="76">
        <f t="shared" si="235"/>
        <v>6085261</v>
      </c>
      <c r="AA487" s="22">
        <f t="shared" si="236"/>
        <v>0.71744332322942905</v>
      </c>
      <c r="AB487" s="22">
        <f t="shared" si="238"/>
        <v>0.72102931696757844</v>
      </c>
      <c r="AC487" s="32" t="s">
        <v>1480</v>
      </c>
    </row>
    <row r="488" spans="1:29" ht="12.75" customHeight="1" x14ac:dyDescent="0.25">
      <c r="A488" s="25" t="s">
        <v>1052</v>
      </c>
      <c r="B488" s="25" t="s">
        <v>1405</v>
      </c>
      <c r="C488" s="25" t="s">
        <v>1043</v>
      </c>
      <c r="D488" s="31">
        <f t="shared" si="226"/>
        <v>4124361</v>
      </c>
      <c r="E488" s="31">
        <f t="shared" si="242"/>
        <v>2154912</v>
      </c>
      <c r="F488" s="39">
        <f t="shared" si="243"/>
        <v>0.52248384658859881</v>
      </c>
      <c r="G488" s="31">
        <f t="shared" si="227"/>
        <v>4800825</v>
      </c>
      <c r="H488" s="31">
        <f t="shared" si="244"/>
        <v>2061690</v>
      </c>
      <c r="I488" s="39">
        <f t="shared" si="245"/>
        <v>0.42944493915108339</v>
      </c>
      <c r="J488" s="24">
        <f t="shared" si="228"/>
        <v>4595007</v>
      </c>
      <c r="K488" s="24">
        <f t="shared" si="246"/>
        <v>2261270</v>
      </c>
      <c r="L488" s="22">
        <f t="shared" si="247"/>
        <v>0.49211459307896593</v>
      </c>
      <c r="M488" s="24">
        <f t="shared" si="248"/>
        <v>4595007</v>
      </c>
      <c r="N488" s="24">
        <f t="shared" si="249"/>
        <v>2261270</v>
      </c>
      <c r="O488" s="22">
        <f t="shared" si="250"/>
        <v>0.49211459307896593</v>
      </c>
      <c r="P488" s="24">
        <f t="shared" si="229"/>
        <v>5290064</v>
      </c>
      <c r="Q488" s="24">
        <f t="shared" si="237"/>
        <v>3706867</v>
      </c>
      <c r="R488" s="22">
        <f t="shared" si="230"/>
        <v>0.70072252433997018</v>
      </c>
      <c r="S488" s="24">
        <f t="shared" si="251"/>
        <v>5474380</v>
      </c>
      <c r="T488" s="24">
        <f t="shared" si="252"/>
        <v>4607707</v>
      </c>
      <c r="U488" s="22">
        <f t="shared" si="253"/>
        <v>0.8416856338069334</v>
      </c>
      <c r="V488" s="101">
        <f t="shared" si="231"/>
        <v>6210112</v>
      </c>
      <c r="W488" s="101">
        <f t="shared" si="232"/>
        <v>4869120</v>
      </c>
      <c r="X488" s="22">
        <f t="shared" si="233"/>
        <v>0.78406315377242797</v>
      </c>
      <c r="Y488" s="76">
        <f t="shared" si="234"/>
        <v>6182314</v>
      </c>
      <c r="Z488" s="76">
        <f t="shared" si="235"/>
        <v>5298851</v>
      </c>
      <c r="AA488" s="22">
        <f t="shared" si="236"/>
        <v>0.85709832920165496</v>
      </c>
      <c r="AB488" s="22">
        <f t="shared" si="238"/>
        <v>0.73513684683999048</v>
      </c>
      <c r="AC488" s="32" t="s">
        <v>1484</v>
      </c>
    </row>
    <row r="489" spans="1:29" ht="12.75" customHeight="1" x14ac:dyDescent="0.25">
      <c r="A489" s="25" t="s">
        <v>1054</v>
      </c>
      <c r="B489" s="25" t="s">
        <v>1055</v>
      </c>
      <c r="C489" s="25" t="s">
        <v>1043</v>
      </c>
      <c r="D489" s="31">
        <f t="shared" si="226"/>
        <v>11399443</v>
      </c>
      <c r="E489" s="31">
        <f t="shared" si="242"/>
        <v>4245035</v>
      </c>
      <c r="F489" s="39">
        <f t="shared" si="243"/>
        <v>0.37238968605746792</v>
      </c>
      <c r="G489" s="31">
        <f t="shared" si="227"/>
        <v>11837239</v>
      </c>
      <c r="H489" s="31">
        <f t="shared" si="244"/>
        <v>4238126</v>
      </c>
      <c r="I489" s="39">
        <f t="shared" si="245"/>
        <v>0.35803332179066422</v>
      </c>
      <c r="J489" s="24">
        <f t="shared" si="228"/>
        <v>12770406</v>
      </c>
      <c r="K489" s="24">
        <f t="shared" si="246"/>
        <v>3954353</v>
      </c>
      <c r="L489" s="22">
        <f t="shared" si="247"/>
        <v>0.30964974801897449</v>
      </c>
      <c r="M489" s="24">
        <f t="shared" si="248"/>
        <v>12875918</v>
      </c>
      <c r="N489" s="24">
        <f t="shared" si="249"/>
        <v>4400771</v>
      </c>
      <c r="O489" s="22">
        <f t="shared" si="250"/>
        <v>0.34178308684475933</v>
      </c>
      <c r="P489" s="24">
        <f t="shared" si="229"/>
        <v>14019063</v>
      </c>
      <c r="Q489" s="24">
        <f t="shared" si="237"/>
        <v>3942816</v>
      </c>
      <c r="R489" s="22">
        <f t="shared" si="230"/>
        <v>0.28124675664842935</v>
      </c>
      <c r="S489" s="24">
        <f t="shared" si="251"/>
        <v>14993097</v>
      </c>
      <c r="T489" s="24">
        <f t="shared" si="252"/>
        <v>2986406</v>
      </c>
      <c r="U489" s="22">
        <f t="shared" si="253"/>
        <v>0.19918539845370173</v>
      </c>
      <c r="V489" s="101">
        <f t="shared" si="231"/>
        <v>15427082</v>
      </c>
      <c r="W489" s="101">
        <f t="shared" si="232"/>
        <v>1758888</v>
      </c>
      <c r="X489" s="22">
        <f t="shared" si="233"/>
        <v>0.11401300647782905</v>
      </c>
      <c r="Y489" s="76">
        <f t="shared" si="234"/>
        <v>15839111</v>
      </c>
      <c r="Z489" s="76">
        <f t="shared" si="235"/>
        <v>2364007</v>
      </c>
      <c r="AA489" s="22">
        <f t="shared" si="236"/>
        <v>0.14925124269916401</v>
      </c>
      <c r="AB489" s="22">
        <f t="shared" si="238"/>
        <v>0.21709589822477673</v>
      </c>
      <c r="AC489" s="32" t="s">
        <v>1483</v>
      </c>
    </row>
    <row r="490" spans="1:29" ht="12.75" customHeight="1" x14ac:dyDescent="0.25">
      <c r="A490" s="25" t="s">
        <v>1056</v>
      </c>
      <c r="B490" s="25" t="s">
        <v>1057</v>
      </c>
      <c r="C490" s="25" t="s">
        <v>1043</v>
      </c>
      <c r="D490" s="31">
        <f t="shared" si="226"/>
        <v>4329592</v>
      </c>
      <c r="E490" s="31">
        <f t="shared" ref="E490:E518" si="254">VLOOKUP(A490, Master, 11, FALSE)</f>
        <v>3695444</v>
      </c>
      <c r="F490" s="39">
        <f t="shared" ref="F490:F518" si="255">VLOOKUP(A490, Master, 12, FALSE)</f>
        <v>0.85353169536529072</v>
      </c>
      <c r="G490" s="31">
        <f t="shared" si="227"/>
        <v>4289897</v>
      </c>
      <c r="H490" s="31">
        <f t="shared" ref="H490:H518" si="256">VLOOKUP(A490, Master, 14, FALSE)</f>
        <v>4328250</v>
      </c>
      <c r="I490" s="39">
        <f t="shared" ref="I490:I518" si="257">VLOOKUP(A490, Master, 15, FALSE)</f>
        <v>1.0089403078908421</v>
      </c>
      <c r="J490" s="24">
        <f t="shared" si="228"/>
        <v>4723369</v>
      </c>
      <c r="K490" s="24">
        <f t="shared" ref="K490:K518" si="258">VLOOKUP(A490, Master, 17, FALSE)</f>
        <v>4573635</v>
      </c>
      <c r="L490" s="22">
        <f t="shared" ref="L490:L518" si="259">VLOOKUP(A490, Master, 18, FALSE)</f>
        <v>0.9682993219458399</v>
      </c>
      <c r="M490" s="24">
        <f t="shared" si="248"/>
        <v>4717213</v>
      </c>
      <c r="N490" s="24">
        <f t="shared" si="249"/>
        <v>4956744</v>
      </c>
      <c r="O490" s="22">
        <f t="shared" si="250"/>
        <v>1.0507780759528984</v>
      </c>
      <c r="P490" s="24">
        <f t="shared" si="229"/>
        <v>4984401</v>
      </c>
      <c r="Q490" s="24">
        <f t="shared" si="237"/>
        <v>5139268</v>
      </c>
      <c r="R490" s="22">
        <f t="shared" si="230"/>
        <v>1.0310703332255973</v>
      </c>
      <c r="S490" s="24">
        <f t="shared" si="251"/>
        <v>5247570</v>
      </c>
      <c r="T490" s="24">
        <f t="shared" si="252"/>
        <v>5136412</v>
      </c>
      <c r="U490" s="22">
        <f t="shared" si="253"/>
        <v>0.97881724302867801</v>
      </c>
      <c r="V490" s="101">
        <f t="shared" si="231"/>
        <v>5423598</v>
      </c>
      <c r="W490" s="101">
        <f t="shared" si="232"/>
        <v>4982385</v>
      </c>
      <c r="X490" s="22">
        <f t="shared" si="233"/>
        <v>0.91864939105000043</v>
      </c>
      <c r="Y490" s="76">
        <f t="shared" si="234"/>
        <v>5587025</v>
      </c>
      <c r="Z490" s="76">
        <f t="shared" si="235"/>
        <v>4715614</v>
      </c>
      <c r="AA490" s="22">
        <f t="shared" si="236"/>
        <v>0.84402951481333999</v>
      </c>
      <c r="AB490" s="22">
        <f t="shared" si="238"/>
        <v>0.96466891161410273</v>
      </c>
      <c r="AC490" s="32" t="s">
        <v>1484</v>
      </c>
    </row>
    <row r="491" spans="1:29" ht="12.75" customHeight="1" x14ac:dyDescent="0.25">
      <c r="A491" s="25" t="s">
        <v>1058</v>
      </c>
      <c r="B491" s="25" t="s">
        <v>1059</v>
      </c>
      <c r="C491" s="25" t="s">
        <v>1043</v>
      </c>
      <c r="D491" s="31">
        <f t="shared" si="226"/>
        <v>5925088</v>
      </c>
      <c r="E491" s="31">
        <f t="shared" si="254"/>
        <v>2664089</v>
      </c>
      <c r="F491" s="39">
        <f t="shared" si="255"/>
        <v>0.44962859623350743</v>
      </c>
      <c r="G491" s="31">
        <f t="shared" si="227"/>
        <v>5901862</v>
      </c>
      <c r="H491" s="31">
        <f t="shared" si="256"/>
        <v>3144805</v>
      </c>
      <c r="I491" s="39">
        <f t="shared" si="257"/>
        <v>0.5328496328785729</v>
      </c>
      <c r="J491" s="24">
        <f t="shared" si="228"/>
        <v>6109154</v>
      </c>
      <c r="K491" s="24">
        <f t="shared" si="258"/>
        <v>3635951</v>
      </c>
      <c r="L491" s="22">
        <f t="shared" si="259"/>
        <v>0.59516440410570759</v>
      </c>
      <c r="M491" s="24">
        <f t="shared" si="248"/>
        <v>6458045</v>
      </c>
      <c r="N491" s="24">
        <f t="shared" si="249"/>
        <v>4432803</v>
      </c>
      <c r="O491" s="22">
        <f t="shared" si="250"/>
        <v>0.686400141219208</v>
      </c>
      <c r="P491" s="24">
        <f t="shared" si="229"/>
        <v>6717705</v>
      </c>
      <c r="Q491" s="24">
        <f t="shared" si="237"/>
        <v>5212478</v>
      </c>
      <c r="R491" s="22">
        <f t="shared" si="230"/>
        <v>0.77593136346415925</v>
      </c>
      <c r="S491" s="24">
        <f t="shared" si="251"/>
        <v>6604648</v>
      </c>
      <c r="T491" s="24">
        <f t="shared" si="252"/>
        <v>6559791</v>
      </c>
      <c r="U491" s="22">
        <f t="shared" si="253"/>
        <v>0.99320826787438177</v>
      </c>
      <c r="V491" s="101">
        <f t="shared" si="231"/>
        <v>7425167</v>
      </c>
      <c r="W491" s="101">
        <f t="shared" si="232"/>
        <v>6907931</v>
      </c>
      <c r="X491" s="22">
        <f t="shared" si="233"/>
        <v>0.93034015261878955</v>
      </c>
      <c r="Y491" s="76">
        <f t="shared" si="234"/>
        <v>7933650</v>
      </c>
      <c r="Z491" s="76">
        <f t="shared" si="235"/>
        <v>6724129</v>
      </c>
      <c r="AA491" s="22">
        <f t="shared" si="236"/>
        <v>0.84754545511838797</v>
      </c>
      <c r="AB491" s="22">
        <f t="shared" si="238"/>
        <v>0.84668507605898535</v>
      </c>
      <c r="AC491" s="32" t="s">
        <v>1484</v>
      </c>
    </row>
    <row r="492" spans="1:29" ht="12.75" customHeight="1" x14ac:dyDescent="0.25">
      <c r="A492" s="25" t="s">
        <v>1060</v>
      </c>
      <c r="B492" s="25" t="s">
        <v>1061</v>
      </c>
      <c r="C492" s="25" t="s">
        <v>217</v>
      </c>
      <c r="D492" s="31">
        <f t="shared" si="226"/>
        <v>14561134</v>
      </c>
      <c r="E492" s="31">
        <f t="shared" si="254"/>
        <v>6030032</v>
      </c>
      <c r="F492" s="39">
        <f t="shared" si="255"/>
        <v>0.41411829600634126</v>
      </c>
      <c r="G492" s="31">
        <f t="shared" si="227"/>
        <v>14730634</v>
      </c>
      <c r="H492" s="31">
        <f t="shared" si="256"/>
        <v>6808125</v>
      </c>
      <c r="I492" s="39">
        <f t="shared" si="257"/>
        <v>0.46217460837055624</v>
      </c>
      <c r="J492" s="24">
        <f t="shared" si="228"/>
        <v>15417969</v>
      </c>
      <c r="K492" s="24">
        <f t="shared" si="258"/>
        <v>7738347</v>
      </c>
      <c r="L492" s="22">
        <f t="shared" si="259"/>
        <v>0.50190443371626958</v>
      </c>
      <c r="M492" s="24">
        <f t="shared" si="248"/>
        <v>15615496</v>
      </c>
      <c r="N492" s="24">
        <f t="shared" si="249"/>
        <v>8880504</v>
      </c>
      <c r="O492" s="22">
        <f t="shared" si="250"/>
        <v>0.56869817007413659</v>
      </c>
      <c r="P492" s="24">
        <f t="shared" si="229"/>
        <v>21431176</v>
      </c>
      <c r="Q492" s="24">
        <f t="shared" si="237"/>
        <v>4551231</v>
      </c>
      <c r="R492" s="22">
        <f t="shared" si="230"/>
        <v>0.21236496774605371</v>
      </c>
      <c r="S492" s="24">
        <f t="shared" si="251"/>
        <v>17251054</v>
      </c>
      <c r="T492" s="24">
        <f t="shared" si="252"/>
        <v>4690613</v>
      </c>
      <c r="U492" s="22">
        <f t="shared" si="253"/>
        <v>0.27190298053672546</v>
      </c>
      <c r="V492" s="101">
        <f t="shared" si="231"/>
        <v>18719051</v>
      </c>
      <c r="W492" s="101">
        <f t="shared" si="232"/>
        <v>3525717</v>
      </c>
      <c r="X492" s="22">
        <f t="shared" si="233"/>
        <v>0.18834913158792077</v>
      </c>
      <c r="Y492" s="76">
        <f t="shared" si="234"/>
        <v>18212574</v>
      </c>
      <c r="Z492" s="76">
        <f t="shared" si="235"/>
        <v>3200505</v>
      </c>
      <c r="AA492" s="22">
        <f t="shared" si="236"/>
        <v>0.175730514533531</v>
      </c>
      <c r="AB492" s="22">
        <f t="shared" si="238"/>
        <v>0.28340915289567353</v>
      </c>
      <c r="AC492" s="32" t="s">
        <v>1477</v>
      </c>
    </row>
    <row r="493" spans="1:29" ht="12.75" customHeight="1" x14ac:dyDescent="0.25">
      <c r="A493" s="25" t="s">
        <v>1062</v>
      </c>
      <c r="B493" s="25" t="s">
        <v>632</v>
      </c>
      <c r="C493" s="25" t="s">
        <v>217</v>
      </c>
      <c r="D493" s="31">
        <f t="shared" ref="D493:D518" si="260">VLOOKUP(A493, Master, 10, FALSE)</f>
        <v>10108329</v>
      </c>
      <c r="E493" s="31">
        <f t="shared" si="254"/>
        <v>6126188</v>
      </c>
      <c r="F493" s="39">
        <f t="shared" si="255"/>
        <v>0.60605348322160868</v>
      </c>
      <c r="G493" s="31">
        <f t="shared" ref="G493:G518" si="261">VLOOKUP(A493, Master, 13, FALSE)</f>
        <v>10746611</v>
      </c>
      <c r="H493" s="31">
        <f t="shared" si="256"/>
        <v>5980732</v>
      </c>
      <c r="I493" s="39">
        <f t="shared" si="257"/>
        <v>0.55652260977902712</v>
      </c>
      <c r="J493" s="24">
        <f t="shared" ref="J493:J518" si="262">VLOOKUP(A493, Master, 16, FALSE)</f>
        <v>10585536</v>
      </c>
      <c r="K493" s="24">
        <f t="shared" si="258"/>
        <v>5941209</v>
      </c>
      <c r="L493" s="22">
        <f t="shared" si="259"/>
        <v>0.56125726651914465</v>
      </c>
      <c r="M493" s="24">
        <f t="shared" si="248"/>
        <v>10571877</v>
      </c>
      <c r="N493" s="24">
        <f t="shared" si="249"/>
        <v>6719321</v>
      </c>
      <c r="O493" s="22">
        <f t="shared" si="250"/>
        <v>0.63558448513920474</v>
      </c>
      <c r="P493" s="24">
        <f t="shared" si="229"/>
        <v>10770143</v>
      </c>
      <c r="Q493" s="24">
        <f t="shared" si="237"/>
        <v>7220237</v>
      </c>
      <c r="R493" s="22">
        <f t="shared" si="230"/>
        <v>0.67039379142876743</v>
      </c>
      <c r="S493" s="24">
        <f t="shared" si="251"/>
        <v>11903944</v>
      </c>
      <c r="T493" s="24">
        <f t="shared" si="252"/>
        <v>6845583</v>
      </c>
      <c r="U493" s="22">
        <f t="shared" si="253"/>
        <v>0.57506848150495327</v>
      </c>
      <c r="V493" s="101">
        <f t="shared" si="231"/>
        <v>12150384</v>
      </c>
      <c r="W493" s="101">
        <f t="shared" si="232"/>
        <v>7202274</v>
      </c>
      <c r="X493" s="22">
        <f t="shared" si="233"/>
        <v>0.5927610189110073</v>
      </c>
      <c r="Y493" s="76">
        <f t="shared" si="234"/>
        <v>12056071</v>
      </c>
      <c r="Z493" s="76">
        <f t="shared" si="235"/>
        <v>9079152</v>
      </c>
      <c r="AA493" s="22">
        <f t="shared" si="236"/>
        <v>0.753077184100857</v>
      </c>
      <c r="AB493" s="22">
        <f t="shared" si="238"/>
        <v>0.64537699221695788</v>
      </c>
      <c r="AC493" s="32" t="s">
        <v>1484</v>
      </c>
    </row>
    <row r="494" spans="1:29" ht="12.75" customHeight="1" x14ac:dyDescent="0.25">
      <c r="A494" s="25" t="s">
        <v>1063</v>
      </c>
      <c r="B494" s="25" t="s">
        <v>1064</v>
      </c>
      <c r="C494" s="25" t="s">
        <v>217</v>
      </c>
      <c r="D494" s="31">
        <f t="shared" si="260"/>
        <v>20603182</v>
      </c>
      <c r="E494" s="31">
        <f t="shared" si="254"/>
        <v>2278052</v>
      </c>
      <c r="F494" s="39">
        <f t="shared" si="255"/>
        <v>0.11056796954955793</v>
      </c>
      <c r="G494" s="31">
        <f t="shared" si="261"/>
        <v>20675961</v>
      </c>
      <c r="H494" s="31">
        <f t="shared" si="256"/>
        <v>4356120</v>
      </c>
      <c r="I494" s="39">
        <f t="shared" si="257"/>
        <v>0.21068524940630329</v>
      </c>
      <c r="J494" s="24">
        <f t="shared" si="262"/>
        <v>20591147</v>
      </c>
      <c r="K494" s="24">
        <f t="shared" si="258"/>
        <v>7087627</v>
      </c>
      <c r="L494" s="22">
        <f t="shared" si="259"/>
        <v>0.34420748878146518</v>
      </c>
      <c r="M494" s="24">
        <f t="shared" si="248"/>
        <v>21240991</v>
      </c>
      <c r="N494" s="24">
        <f t="shared" si="249"/>
        <v>9022193</v>
      </c>
      <c r="O494" s="22">
        <f t="shared" si="250"/>
        <v>0.42475386388516428</v>
      </c>
      <c r="P494" s="24">
        <f t="shared" si="229"/>
        <v>23185223</v>
      </c>
      <c r="Q494" s="24">
        <f t="shared" si="237"/>
        <v>9606812</v>
      </c>
      <c r="R494" s="22">
        <f t="shared" si="230"/>
        <v>0.41435064049200648</v>
      </c>
      <c r="S494" s="24">
        <f t="shared" si="251"/>
        <v>24438565</v>
      </c>
      <c r="T494" s="24">
        <f t="shared" si="252"/>
        <v>9663758</v>
      </c>
      <c r="U494" s="22">
        <f t="shared" si="253"/>
        <v>0.39543066460735316</v>
      </c>
      <c r="V494" s="101">
        <f t="shared" si="231"/>
        <v>25019245</v>
      </c>
      <c r="W494" s="101">
        <f t="shared" si="232"/>
        <v>9513318</v>
      </c>
      <c r="X494" s="22">
        <f t="shared" si="233"/>
        <v>0.38024001123934797</v>
      </c>
      <c r="Y494" s="76">
        <f t="shared" si="234"/>
        <v>24778119</v>
      </c>
      <c r="Z494" s="76">
        <f t="shared" si="235"/>
        <v>9227843</v>
      </c>
      <c r="AA494" s="22">
        <f t="shared" si="236"/>
        <v>0.37241902825634199</v>
      </c>
      <c r="AB494" s="22">
        <f t="shared" si="238"/>
        <v>0.39743884169604277</v>
      </c>
      <c r="AC494" s="32" t="s">
        <v>1481</v>
      </c>
    </row>
    <row r="495" spans="1:29" ht="12.75" customHeight="1" x14ac:dyDescent="0.25">
      <c r="A495" s="25" t="s">
        <v>1065</v>
      </c>
      <c r="B495" s="25" t="s">
        <v>1066</v>
      </c>
      <c r="C495" s="25" t="s">
        <v>217</v>
      </c>
      <c r="D495" s="31">
        <f t="shared" si="260"/>
        <v>5282264</v>
      </c>
      <c r="E495" s="31">
        <f t="shared" si="254"/>
        <v>4332110</v>
      </c>
      <c r="F495" s="39">
        <f t="shared" si="255"/>
        <v>0.82012371967777453</v>
      </c>
      <c r="G495" s="31">
        <f t="shared" si="261"/>
        <v>5185241</v>
      </c>
      <c r="H495" s="31">
        <f t="shared" si="256"/>
        <v>4917518</v>
      </c>
      <c r="I495" s="39">
        <f t="shared" si="257"/>
        <v>0.94836826292162701</v>
      </c>
      <c r="J495" s="24">
        <f t="shared" si="262"/>
        <v>5543930</v>
      </c>
      <c r="K495" s="24">
        <f t="shared" si="258"/>
        <v>5277809</v>
      </c>
      <c r="L495" s="22">
        <f t="shared" si="259"/>
        <v>0.95199777053462076</v>
      </c>
      <c r="M495" s="24">
        <f t="shared" si="248"/>
        <v>5744199</v>
      </c>
      <c r="N495" s="24">
        <f t="shared" si="249"/>
        <v>6275016</v>
      </c>
      <c r="O495" s="22">
        <f t="shared" si="250"/>
        <v>1.0924092288585405</v>
      </c>
      <c r="P495" s="24">
        <f t="shared" si="229"/>
        <v>5924570</v>
      </c>
      <c r="Q495" s="24">
        <f t="shared" si="237"/>
        <v>7175680</v>
      </c>
      <c r="R495" s="22">
        <f t="shared" si="230"/>
        <v>1.2111731315521632</v>
      </c>
      <c r="S495" s="24">
        <f t="shared" si="251"/>
        <v>6397345</v>
      </c>
      <c r="T495" s="24">
        <f t="shared" si="252"/>
        <v>7947895</v>
      </c>
      <c r="U495" s="22">
        <f t="shared" si="253"/>
        <v>1.2423739848327704</v>
      </c>
      <c r="V495" s="101">
        <f t="shared" si="231"/>
        <v>6436686</v>
      </c>
      <c r="W495" s="101">
        <f t="shared" si="232"/>
        <v>8836112</v>
      </c>
      <c r="X495" s="22">
        <f t="shared" si="233"/>
        <v>1.3727735048750243</v>
      </c>
      <c r="Y495" s="76">
        <f t="shared" si="234"/>
        <v>6787117</v>
      </c>
      <c r="Z495" s="76">
        <f t="shared" si="235"/>
        <v>9946013</v>
      </c>
      <c r="AA495" s="22">
        <f t="shared" si="236"/>
        <v>1.4654253050301</v>
      </c>
      <c r="AB495" s="22">
        <f t="shared" si="238"/>
        <v>1.2768310310297195</v>
      </c>
      <c r="AC495" s="32" t="s">
        <v>1484</v>
      </c>
    </row>
    <row r="496" spans="1:29" ht="12.75" customHeight="1" x14ac:dyDescent="0.25">
      <c r="A496" s="25" t="s">
        <v>1067</v>
      </c>
      <c r="B496" s="25" t="s">
        <v>582</v>
      </c>
      <c r="C496" s="25" t="s">
        <v>217</v>
      </c>
      <c r="D496" s="31">
        <f t="shared" si="260"/>
        <v>30547070</v>
      </c>
      <c r="E496" s="31">
        <f t="shared" si="254"/>
        <v>4520371</v>
      </c>
      <c r="F496" s="39">
        <f t="shared" si="255"/>
        <v>0.14798051007838067</v>
      </c>
      <c r="G496" s="31">
        <f t="shared" si="261"/>
        <v>30917036</v>
      </c>
      <c r="H496" s="31">
        <f t="shared" si="256"/>
        <v>3604729</v>
      </c>
      <c r="I496" s="39">
        <f t="shared" si="257"/>
        <v>0.11659361524824048</v>
      </c>
      <c r="J496" s="24">
        <f t="shared" si="262"/>
        <v>31446352</v>
      </c>
      <c r="K496" s="24">
        <f t="shared" si="258"/>
        <v>4155587</v>
      </c>
      <c r="L496" s="22">
        <f t="shared" si="259"/>
        <v>0.13214846033651217</v>
      </c>
      <c r="M496" s="24">
        <f t="shared" si="248"/>
        <v>31953182</v>
      </c>
      <c r="N496" s="24">
        <f t="shared" si="249"/>
        <v>5075622</v>
      </c>
      <c r="O496" s="22">
        <f t="shared" si="250"/>
        <v>0.15884558852385969</v>
      </c>
      <c r="P496" s="24">
        <f t="shared" si="229"/>
        <v>33645294</v>
      </c>
      <c r="Q496" s="24">
        <f t="shared" si="237"/>
        <v>5259175</v>
      </c>
      <c r="R496" s="22">
        <f t="shared" si="230"/>
        <v>0.15631235084466791</v>
      </c>
      <c r="S496" s="24">
        <f t="shared" si="251"/>
        <v>33249212</v>
      </c>
      <c r="T496" s="24">
        <f t="shared" si="252"/>
        <v>6384783</v>
      </c>
      <c r="U496" s="22">
        <f t="shared" si="253"/>
        <v>0.19202809979376353</v>
      </c>
      <c r="V496" s="101">
        <f t="shared" si="231"/>
        <v>34481272</v>
      </c>
      <c r="W496" s="101">
        <f t="shared" si="232"/>
        <v>7030148</v>
      </c>
      <c r="X496" s="22">
        <f t="shared" si="233"/>
        <v>0.20388308180742287</v>
      </c>
      <c r="Y496" s="76">
        <f t="shared" si="234"/>
        <v>35425248</v>
      </c>
      <c r="Z496" s="76">
        <f t="shared" si="235"/>
        <v>6529301</v>
      </c>
      <c r="AA496" s="22">
        <f t="shared" si="236"/>
        <v>0.18431207595215701</v>
      </c>
      <c r="AB496" s="22">
        <f t="shared" si="238"/>
        <v>0.1790762393843742</v>
      </c>
      <c r="AC496" s="32" t="s">
        <v>1480</v>
      </c>
    </row>
    <row r="497" spans="1:29" ht="12.75" customHeight="1" x14ac:dyDescent="0.25">
      <c r="A497" s="25" t="s">
        <v>1068</v>
      </c>
      <c r="B497" s="25" t="s">
        <v>1069</v>
      </c>
      <c r="C497" s="25" t="s">
        <v>217</v>
      </c>
      <c r="D497" s="31">
        <f t="shared" si="260"/>
        <v>8054061</v>
      </c>
      <c r="E497" s="31">
        <f t="shared" si="254"/>
        <v>2653312</v>
      </c>
      <c r="F497" s="39">
        <f t="shared" si="255"/>
        <v>0.3294377830016435</v>
      </c>
      <c r="G497" s="31">
        <f t="shared" si="261"/>
        <v>8218057</v>
      </c>
      <c r="H497" s="31">
        <f t="shared" si="256"/>
        <v>2902944</v>
      </c>
      <c r="I497" s="39">
        <f t="shared" si="257"/>
        <v>0.35323970130652538</v>
      </c>
      <c r="J497" s="24">
        <f t="shared" si="262"/>
        <v>8452460</v>
      </c>
      <c r="K497" s="24">
        <f t="shared" si="258"/>
        <v>3156660</v>
      </c>
      <c r="L497" s="22">
        <f t="shared" si="259"/>
        <v>0.37346050735525516</v>
      </c>
      <c r="M497" s="24">
        <f t="shared" si="248"/>
        <v>8988305</v>
      </c>
      <c r="N497" s="24">
        <f t="shared" si="249"/>
        <v>3702663</v>
      </c>
      <c r="O497" s="22">
        <f t="shared" si="250"/>
        <v>0.41194229612813538</v>
      </c>
      <c r="P497" s="24">
        <f t="shared" si="229"/>
        <v>8912719</v>
      </c>
      <c r="Q497" s="24">
        <f t="shared" si="237"/>
        <v>4757046</v>
      </c>
      <c r="R497" s="22">
        <f t="shared" si="230"/>
        <v>0.53373678672019165</v>
      </c>
      <c r="S497" s="24">
        <f t="shared" si="251"/>
        <v>9134753</v>
      </c>
      <c r="T497" s="24">
        <f t="shared" si="252"/>
        <v>5350140</v>
      </c>
      <c r="U497" s="22">
        <f t="shared" si="253"/>
        <v>0.58569071325738087</v>
      </c>
      <c r="V497" s="101">
        <f t="shared" si="231"/>
        <v>9450808</v>
      </c>
      <c r="W497" s="101">
        <f t="shared" si="232"/>
        <v>5733244</v>
      </c>
      <c r="X497" s="22">
        <f t="shared" si="233"/>
        <v>0.60664061739483011</v>
      </c>
      <c r="Y497" s="76">
        <f t="shared" si="234"/>
        <v>9916249</v>
      </c>
      <c r="Z497" s="76">
        <f t="shared" si="235"/>
        <v>5589957</v>
      </c>
      <c r="AA497" s="22">
        <f t="shared" si="236"/>
        <v>0.56371688528595798</v>
      </c>
      <c r="AB497" s="22">
        <f t="shared" si="238"/>
        <v>0.5403454597572992</v>
      </c>
      <c r="AC497" s="32" t="s">
        <v>1477</v>
      </c>
    </row>
    <row r="498" spans="1:29" ht="12.75" customHeight="1" x14ac:dyDescent="0.25">
      <c r="A498" s="25" t="s">
        <v>1070</v>
      </c>
      <c r="B498" s="25" t="s">
        <v>1071</v>
      </c>
      <c r="C498" s="25" t="s">
        <v>217</v>
      </c>
      <c r="D498" s="31">
        <f t="shared" si="260"/>
        <v>15458663</v>
      </c>
      <c r="E498" s="31">
        <f t="shared" si="254"/>
        <v>4492412</v>
      </c>
      <c r="F498" s="39">
        <f t="shared" si="255"/>
        <v>0.29060805581957511</v>
      </c>
      <c r="G498" s="31">
        <f t="shared" si="261"/>
        <v>15996553</v>
      </c>
      <c r="H498" s="31">
        <f t="shared" si="256"/>
        <v>4308545</v>
      </c>
      <c r="I498" s="39">
        <f t="shared" si="257"/>
        <v>0.26934208888627442</v>
      </c>
      <c r="J498" s="24">
        <f t="shared" si="262"/>
        <v>16483518</v>
      </c>
      <c r="K498" s="24">
        <f t="shared" si="258"/>
        <v>4229414</v>
      </c>
      <c r="L498" s="22">
        <f t="shared" si="259"/>
        <v>0.25658442572756618</v>
      </c>
      <c r="M498" s="24">
        <f t="shared" si="248"/>
        <v>16351989</v>
      </c>
      <c r="N498" s="24">
        <f t="shared" si="249"/>
        <v>5027860</v>
      </c>
      <c r="O498" s="22">
        <f t="shared" si="250"/>
        <v>0.30747696809238312</v>
      </c>
      <c r="P498" s="24">
        <f t="shared" si="229"/>
        <v>16866625</v>
      </c>
      <c r="Q498" s="24">
        <f t="shared" si="237"/>
        <v>4825828</v>
      </c>
      <c r="R498" s="22">
        <f t="shared" si="230"/>
        <v>0.28611699139572971</v>
      </c>
      <c r="S498" s="24">
        <f t="shared" si="251"/>
        <v>17418144</v>
      </c>
      <c r="T498" s="24">
        <f t="shared" si="252"/>
        <v>5004843</v>
      </c>
      <c r="U498" s="22">
        <f t="shared" si="253"/>
        <v>0.28733503408859173</v>
      </c>
      <c r="V498" s="101">
        <f t="shared" si="231"/>
        <v>17823061</v>
      </c>
      <c r="W498" s="101">
        <f t="shared" si="232"/>
        <v>4425983</v>
      </c>
      <c r="X498" s="22">
        <f t="shared" si="233"/>
        <v>0.24832900476523084</v>
      </c>
      <c r="Y498" s="76">
        <f t="shared" si="234"/>
        <v>18236648</v>
      </c>
      <c r="Z498" s="76">
        <f t="shared" si="235"/>
        <v>4194593</v>
      </c>
      <c r="AA498" s="22">
        <f t="shared" si="236"/>
        <v>0.230008990687324</v>
      </c>
      <c r="AB498" s="22">
        <f t="shared" si="238"/>
        <v>0.27185339780585183</v>
      </c>
      <c r="AC498" s="32" t="s">
        <v>1483</v>
      </c>
    </row>
    <row r="499" spans="1:29" ht="12.75" customHeight="1" x14ac:dyDescent="0.25">
      <c r="A499" s="25" t="s">
        <v>1072</v>
      </c>
      <c r="B499" s="25" t="s">
        <v>1073</v>
      </c>
      <c r="C499" s="25" t="s">
        <v>79</v>
      </c>
      <c r="D499" s="31">
        <f t="shared" si="260"/>
        <v>10508036</v>
      </c>
      <c r="E499" s="31">
        <f t="shared" si="254"/>
        <v>4359454</v>
      </c>
      <c r="F499" s="39">
        <f t="shared" si="255"/>
        <v>0.41486858248296826</v>
      </c>
      <c r="G499" s="31">
        <f t="shared" si="261"/>
        <v>10700146</v>
      </c>
      <c r="H499" s="31">
        <f t="shared" si="256"/>
        <v>3902910</v>
      </c>
      <c r="I499" s="39">
        <f t="shared" si="257"/>
        <v>0.3647529669221336</v>
      </c>
      <c r="J499" s="24">
        <f t="shared" si="262"/>
        <v>11125199</v>
      </c>
      <c r="K499" s="24">
        <f t="shared" si="258"/>
        <v>3383248</v>
      </c>
      <c r="L499" s="22">
        <f t="shared" si="259"/>
        <v>0.3041067400232571</v>
      </c>
      <c r="M499" s="24">
        <f t="shared" si="248"/>
        <v>11312016</v>
      </c>
      <c r="N499" s="24">
        <f t="shared" si="249"/>
        <v>3654998</v>
      </c>
      <c r="O499" s="22">
        <f t="shared" si="250"/>
        <v>0.32310756986199451</v>
      </c>
      <c r="P499" s="24">
        <f t="shared" si="229"/>
        <v>11689513</v>
      </c>
      <c r="Q499" s="24">
        <f t="shared" si="237"/>
        <v>4348410</v>
      </c>
      <c r="R499" s="22">
        <f t="shared" si="230"/>
        <v>0.37199240036774844</v>
      </c>
      <c r="S499" s="24">
        <f t="shared" si="251"/>
        <v>11798437</v>
      </c>
      <c r="T499" s="24">
        <f t="shared" si="252"/>
        <v>5440523</v>
      </c>
      <c r="U499" s="22">
        <f t="shared" si="253"/>
        <v>0.46112235035878057</v>
      </c>
      <c r="V499" s="101">
        <f t="shared" si="231"/>
        <v>12708235</v>
      </c>
      <c r="W499" s="101">
        <f t="shared" si="232"/>
        <v>5901239</v>
      </c>
      <c r="X499" s="22">
        <f t="shared" si="233"/>
        <v>0.46436338327076893</v>
      </c>
      <c r="Y499" s="76">
        <f t="shared" si="234"/>
        <v>12489727</v>
      </c>
      <c r="Z499" s="76">
        <f t="shared" si="235"/>
        <v>6647207</v>
      </c>
      <c r="AA499" s="22">
        <f t="shared" si="236"/>
        <v>0.53221395471654398</v>
      </c>
      <c r="AB499" s="22">
        <f t="shared" si="238"/>
        <v>0.43055993171516727</v>
      </c>
      <c r="AC499" s="32" t="s">
        <v>1484</v>
      </c>
    </row>
    <row r="500" spans="1:29" ht="12.75" customHeight="1" x14ac:dyDescent="0.25">
      <c r="A500" s="25" t="s">
        <v>1074</v>
      </c>
      <c r="B500" s="25" t="s">
        <v>1075</v>
      </c>
      <c r="C500" s="25" t="s">
        <v>79</v>
      </c>
      <c r="D500" s="31">
        <f t="shared" si="260"/>
        <v>12039141</v>
      </c>
      <c r="E500" s="31">
        <f t="shared" si="254"/>
        <v>4341982</v>
      </c>
      <c r="F500" s="39">
        <f t="shared" si="255"/>
        <v>0.36065546536916548</v>
      </c>
      <c r="G500" s="31">
        <f t="shared" si="261"/>
        <v>12975996</v>
      </c>
      <c r="H500" s="31">
        <f t="shared" si="256"/>
        <v>3720112</v>
      </c>
      <c r="I500" s="39">
        <f t="shared" si="257"/>
        <v>0.28669182697035356</v>
      </c>
      <c r="J500" s="24">
        <f t="shared" si="262"/>
        <v>12712262</v>
      </c>
      <c r="K500" s="24">
        <f t="shared" si="258"/>
        <v>4218409</v>
      </c>
      <c r="L500" s="22">
        <f t="shared" si="259"/>
        <v>0.33183779566531907</v>
      </c>
      <c r="M500" s="24">
        <f t="shared" si="248"/>
        <v>13323996</v>
      </c>
      <c r="N500" s="24">
        <f t="shared" si="249"/>
        <v>6447039</v>
      </c>
      <c r="O500" s="22">
        <f t="shared" si="250"/>
        <v>0.48386677690386576</v>
      </c>
      <c r="P500" s="24">
        <f t="shared" si="229"/>
        <v>14222728</v>
      </c>
      <c r="Q500" s="24">
        <f t="shared" si="237"/>
        <v>8680520</v>
      </c>
      <c r="R500" s="22">
        <f t="shared" si="230"/>
        <v>0.61032735773334057</v>
      </c>
      <c r="S500" s="24">
        <f t="shared" si="251"/>
        <v>14673891</v>
      </c>
      <c r="T500" s="24">
        <f t="shared" si="252"/>
        <v>10596578</v>
      </c>
      <c r="U500" s="22">
        <f t="shared" si="253"/>
        <v>0.72213825221953742</v>
      </c>
      <c r="V500" s="101">
        <f t="shared" si="231"/>
        <v>16061171</v>
      </c>
      <c r="W500" s="101">
        <f t="shared" si="232"/>
        <v>11301042</v>
      </c>
      <c r="X500" s="22">
        <f t="shared" si="233"/>
        <v>0.70362503456317105</v>
      </c>
      <c r="Y500" s="76">
        <f t="shared" si="234"/>
        <v>15807747</v>
      </c>
      <c r="Z500" s="76">
        <f t="shared" si="235"/>
        <v>13129444</v>
      </c>
      <c r="AA500" s="22">
        <f t="shared" si="236"/>
        <v>0.83057022610496001</v>
      </c>
      <c r="AB500" s="22">
        <f t="shared" si="238"/>
        <v>0.67010552950497493</v>
      </c>
      <c r="AC500" s="32" t="s">
        <v>1484</v>
      </c>
    </row>
    <row r="501" spans="1:29" ht="12.75" customHeight="1" x14ac:dyDescent="0.25">
      <c r="A501" s="25" t="s">
        <v>1076</v>
      </c>
      <c r="B501" s="25" t="s">
        <v>1077</v>
      </c>
      <c r="C501" s="25" t="s">
        <v>79</v>
      </c>
      <c r="D501" s="31">
        <f t="shared" si="260"/>
        <v>10054353</v>
      </c>
      <c r="E501" s="31">
        <f t="shared" si="254"/>
        <v>901979</v>
      </c>
      <c r="F501" s="39">
        <f t="shared" si="255"/>
        <v>8.9710297619349552E-2</v>
      </c>
      <c r="G501" s="31">
        <f t="shared" si="261"/>
        <v>9401766</v>
      </c>
      <c r="H501" s="31">
        <f t="shared" si="256"/>
        <v>1544635</v>
      </c>
      <c r="I501" s="39">
        <f t="shared" si="257"/>
        <v>0.16429200641666683</v>
      </c>
      <c r="J501" s="24">
        <f t="shared" si="262"/>
        <v>9309171</v>
      </c>
      <c r="K501" s="24">
        <f t="shared" si="258"/>
        <v>1842501</v>
      </c>
      <c r="L501" s="22">
        <f t="shared" si="259"/>
        <v>0.19792320927395146</v>
      </c>
      <c r="M501" s="24">
        <f t="shared" si="248"/>
        <v>9427585</v>
      </c>
      <c r="N501" s="24">
        <f t="shared" si="249"/>
        <v>3473881</v>
      </c>
      <c r="O501" s="22">
        <f t="shared" si="250"/>
        <v>0.36848047511637394</v>
      </c>
      <c r="P501" s="24">
        <f t="shared" si="229"/>
        <v>9858441</v>
      </c>
      <c r="Q501" s="24">
        <f t="shared" si="237"/>
        <v>4334159</v>
      </c>
      <c r="R501" s="22">
        <f t="shared" si="230"/>
        <v>0.43963939125871931</v>
      </c>
      <c r="S501" s="24">
        <f t="shared" si="251"/>
        <v>10487151</v>
      </c>
      <c r="T501" s="24">
        <f t="shared" si="252"/>
        <v>4705756</v>
      </c>
      <c r="U501" s="22">
        <f t="shared" si="253"/>
        <v>0.44871633868912536</v>
      </c>
      <c r="V501" s="101">
        <f t="shared" si="231"/>
        <v>12587861</v>
      </c>
      <c r="W501" s="101">
        <f t="shared" si="232"/>
        <v>3252149</v>
      </c>
      <c r="X501" s="22">
        <f t="shared" si="233"/>
        <v>0.25835596691129653</v>
      </c>
      <c r="Y501" s="76">
        <f t="shared" si="234"/>
        <v>11138373</v>
      </c>
      <c r="Z501" s="76">
        <f t="shared" si="235"/>
        <v>3430906</v>
      </c>
      <c r="AA501" s="22">
        <f t="shared" si="236"/>
        <v>0.30802577719384999</v>
      </c>
      <c r="AB501" s="22">
        <f t="shared" si="238"/>
        <v>0.36464358983387302</v>
      </c>
      <c r="AC501" s="32" t="s">
        <v>1484</v>
      </c>
    </row>
    <row r="502" spans="1:29" ht="12.75" customHeight="1" x14ac:dyDescent="0.25">
      <c r="A502" s="25" t="s">
        <v>1078</v>
      </c>
      <c r="B502" s="25" t="s">
        <v>606</v>
      </c>
      <c r="C502" s="25" t="s">
        <v>79</v>
      </c>
      <c r="D502" s="31">
        <f t="shared" si="260"/>
        <v>10224834</v>
      </c>
      <c r="E502" s="31">
        <f t="shared" si="254"/>
        <v>8154312</v>
      </c>
      <c r="F502" s="39">
        <f t="shared" si="255"/>
        <v>0.79750067336056507</v>
      </c>
      <c r="G502" s="31">
        <f t="shared" si="261"/>
        <v>10713515</v>
      </c>
      <c r="H502" s="31">
        <f t="shared" si="256"/>
        <v>8796505</v>
      </c>
      <c r="I502" s="39">
        <f t="shared" si="257"/>
        <v>0.82106619536165304</v>
      </c>
      <c r="J502" s="24">
        <f t="shared" si="262"/>
        <v>10845882</v>
      </c>
      <c r="K502" s="24">
        <f t="shared" si="258"/>
        <v>9906586</v>
      </c>
      <c r="L502" s="22">
        <f t="shared" si="259"/>
        <v>0.91339607050860405</v>
      </c>
      <c r="M502" s="24">
        <f t="shared" si="248"/>
        <v>11407732</v>
      </c>
      <c r="N502" s="24">
        <f t="shared" si="249"/>
        <v>10760914</v>
      </c>
      <c r="O502" s="22">
        <f t="shared" si="250"/>
        <v>0.94330003544964069</v>
      </c>
      <c r="P502" s="24">
        <f t="shared" si="229"/>
        <v>11804526</v>
      </c>
      <c r="Q502" s="24">
        <f t="shared" si="237"/>
        <v>12063333</v>
      </c>
      <c r="R502" s="22">
        <f t="shared" si="230"/>
        <v>1.0219243873070381</v>
      </c>
      <c r="S502" s="24">
        <f t="shared" si="251"/>
        <v>12638795</v>
      </c>
      <c r="T502" s="24">
        <f t="shared" si="252"/>
        <v>12422253</v>
      </c>
      <c r="U502" s="22">
        <f t="shared" si="253"/>
        <v>0.98286687931879579</v>
      </c>
      <c r="V502" s="101">
        <f t="shared" si="231"/>
        <v>12790222</v>
      </c>
      <c r="W502" s="101">
        <f t="shared" si="232"/>
        <v>12821390</v>
      </c>
      <c r="X502" s="22">
        <f t="shared" si="233"/>
        <v>1.002436861533756</v>
      </c>
      <c r="Y502" s="76">
        <f t="shared" si="234"/>
        <v>13061344</v>
      </c>
      <c r="Z502" s="76">
        <f t="shared" si="235"/>
        <v>13211424</v>
      </c>
      <c r="AA502" s="22">
        <f t="shared" si="236"/>
        <v>1.0114903948628899</v>
      </c>
      <c r="AB502" s="22">
        <f t="shared" si="238"/>
        <v>0.9924037116944241</v>
      </c>
      <c r="AC502" s="32" t="s">
        <v>1477</v>
      </c>
    </row>
    <row r="503" spans="1:29" ht="12.75" customHeight="1" x14ac:dyDescent="0.25">
      <c r="A503" s="25" t="s">
        <v>1079</v>
      </c>
      <c r="B503" s="25" t="s">
        <v>1080</v>
      </c>
      <c r="C503" s="25" t="s">
        <v>79</v>
      </c>
      <c r="D503" s="31">
        <f t="shared" si="260"/>
        <v>17670935</v>
      </c>
      <c r="E503" s="31">
        <f t="shared" si="254"/>
        <v>12666250</v>
      </c>
      <c r="F503" s="39">
        <f t="shared" si="255"/>
        <v>0.71678436936132695</v>
      </c>
      <c r="G503" s="31">
        <f t="shared" si="261"/>
        <v>19042241</v>
      </c>
      <c r="H503" s="31">
        <f t="shared" si="256"/>
        <v>12673772</v>
      </c>
      <c r="I503" s="39">
        <f t="shared" si="257"/>
        <v>0.66556094947018052</v>
      </c>
      <c r="J503" s="24">
        <f t="shared" si="262"/>
        <v>20116908</v>
      </c>
      <c r="K503" s="24">
        <f t="shared" si="258"/>
        <v>12045799</v>
      </c>
      <c r="L503" s="22">
        <f t="shared" si="259"/>
        <v>0.5987897841954638</v>
      </c>
      <c r="M503" s="24">
        <f t="shared" si="248"/>
        <v>22372700</v>
      </c>
      <c r="N503" s="24">
        <f t="shared" si="249"/>
        <v>9708177</v>
      </c>
      <c r="O503" s="22">
        <f t="shared" si="250"/>
        <v>0.43392961064154079</v>
      </c>
      <c r="P503" s="24">
        <f t="shared" si="229"/>
        <v>20198758</v>
      </c>
      <c r="Q503" s="24">
        <f t="shared" si="237"/>
        <v>9846348</v>
      </c>
      <c r="R503" s="22">
        <f t="shared" si="230"/>
        <v>0.4874729426433051</v>
      </c>
      <c r="S503" s="24">
        <f t="shared" si="251"/>
        <v>21081066</v>
      </c>
      <c r="T503" s="24">
        <f t="shared" si="252"/>
        <v>9885749</v>
      </c>
      <c r="U503" s="22">
        <f t="shared" si="253"/>
        <v>0.46893971111328053</v>
      </c>
      <c r="V503" s="101">
        <f t="shared" si="231"/>
        <v>21596010</v>
      </c>
      <c r="W503" s="101">
        <f t="shared" si="232"/>
        <v>10126535</v>
      </c>
      <c r="X503" s="22">
        <f t="shared" si="233"/>
        <v>0.46890768248394032</v>
      </c>
      <c r="Y503" s="76">
        <f t="shared" si="234"/>
        <v>22898543</v>
      </c>
      <c r="Z503" s="76">
        <f t="shared" si="235"/>
        <v>9655408</v>
      </c>
      <c r="AA503" s="22">
        <f t="shared" si="236"/>
        <v>0.42166036502846499</v>
      </c>
      <c r="AB503" s="22">
        <f t="shared" si="238"/>
        <v>0.45618206238210635</v>
      </c>
      <c r="AC503" s="32" t="s">
        <v>1483</v>
      </c>
    </row>
    <row r="504" spans="1:29" ht="12.75" customHeight="1" x14ac:dyDescent="0.25">
      <c r="A504" s="25" t="s">
        <v>1081</v>
      </c>
      <c r="B504" s="25" t="s">
        <v>1082</v>
      </c>
      <c r="C504" s="25" t="s">
        <v>79</v>
      </c>
      <c r="D504" s="31">
        <f t="shared" si="260"/>
        <v>12941231</v>
      </c>
      <c r="E504" s="31">
        <f t="shared" si="254"/>
        <v>3011754</v>
      </c>
      <c r="F504" s="39">
        <f t="shared" si="255"/>
        <v>0.23272546483406409</v>
      </c>
      <c r="G504" s="31">
        <f t="shared" si="261"/>
        <v>12659527</v>
      </c>
      <c r="H504" s="31">
        <f t="shared" si="256"/>
        <v>3305501</v>
      </c>
      <c r="I504" s="39">
        <f t="shared" si="257"/>
        <v>0.26110778072514085</v>
      </c>
      <c r="J504" s="24">
        <f t="shared" si="262"/>
        <v>12823024</v>
      </c>
      <c r="K504" s="24">
        <f t="shared" si="258"/>
        <v>3202906</v>
      </c>
      <c r="L504" s="22">
        <f t="shared" si="259"/>
        <v>0.24977774353381854</v>
      </c>
      <c r="M504" s="24">
        <f t="shared" si="248"/>
        <v>12840246</v>
      </c>
      <c r="N504" s="24">
        <f t="shared" si="249"/>
        <v>3295170</v>
      </c>
      <c r="O504" s="22">
        <f t="shared" si="250"/>
        <v>0.25662826086042279</v>
      </c>
      <c r="P504" s="24">
        <f t="shared" si="229"/>
        <v>13574117</v>
      </c>
      <c r="Q504" s="24">
        <f t="shared" si="237"/>
        <v>3679130</v>
      </c>
      <c r="R504" s="22">
        <f t="shared" si="230"/>
        <v>0.27104009785682559</v>
      </c>
      <c r="S504" s="24">
        <f t="shared" si="251"/>
        <v>14293571</v>
      </c>
      <c r="T504" s="24">
        <f t="shared" si="252"/>
        <v>3958331</v>
      </c>
      <c r="U504" s="22">
        <f t="shared" si="253"/>
        <v>0.2769308663314437</v>
      </c>
      <c r="V504" s="101">
        <f t="shared" si="231"/>
        <v>15051618</v>
      </c>
      <c r="W504" s="101">
        <f t="shared" si="232"/>
        <v>3850840</v>
      </c>
      <c r="X504" s="22">
        <f t="shared" si="233"/>
        <v>0.2558422622737303</v>
      </c>
      <c r="Y504" s="76">
        <f t="shared" si="234"/>
        <v>15480532</v>
      </c>
      <c r="Z504" s="76">
        <f t="shared" si="235"/>
        <v>3896981</v>
      </c>
      <c r="AA504" s="22">
        <f t="shared" si="236"/>
        <v>0.25173430732225499</v>
      </c>
      <c r="AB504" s="22">
        <f t="shared" si="238"/>
        <v>0.26243515892893549</v>
      </c>
      <c r="AC504" s="32" t="s">
        <v>1483</v>
      </c>
    </row>
    <row r="505" spans="1:29" ht="12.75" customHeight="1" x14ac:dyDescent="0.25">
      <c r="A505" s="25" t="s">
        <v>1083</v>
      </c>
      <c r="B505" s="25" t="s">
        <v>580</v>
      </c>
      <c r="C505" s="25" t="s">
        <v>146</v>
      </c>
      <c r="D505" s="31">
        <f t="shared" si="260"/>
        <v>11225240</v>
      </c>
      <c r="E505" s="31">
        <f t="shared" si="254"/>
        <v>2061467</v>
      </c>
      <c r="F505" s="39">
        <f t="shared" si="255"/>
        <v>0.18364569488046581</v>
      </c>
      <c r="G505" s="31">
        <f t="shared" si="261"/>
        <v>11042190</v>
      </c>
      <c r="H505" s="31">
        <f t="shared" si="256"/>
        <v>2801203</v>
      </c>
      <c r="I505" s="39">
        <f t="shared" si="257"/>
        <v>0.25368183304217734</v>
      </c>
      <c r="J505" s="24">
        <f t="shared" si="262"/>
        <v>11508694</v>
      </c>
      <c r="K505" s="24">
        <f t="shared" si="258"/>
        <v>3281744</v>
      </c>
      <c r="L505" s="22">
        <f t="shared" si="259"/>
        <v>0.28515346745686349</v>
      </c>
      <c r="M505" s="24">
        <f t="shared" si="248"/>
        <v>11849967</v>
      </c>
      <c r="N505" s="24">
        <f t="shared" si="249"/>
        <v>3929345</v>
      </c>
      <c r="O505" s="22">
        <f t="shared" si="250"/>
        <v>0.33159121877723374</v>
      </c>
      <c r="P505" s="24">
        <f t="shared" si="229"/>
        <v>11808333</v>
      </c>
      <c r="Q505" s="24">
        <f t="shared" si="237"/>
        <v>5356402</v>
      </c>
      <c r="R505" s="22">
        <f t="shared" si="230"/>
        <v>0.45361203821064328</v>
      </c>
      <c r="S505" s="24">
        <f t="shared" si="251"/>
        <v>12781577</v>
      </c>
      <c r="T505" s="24">
        <f t="shared" si="252"/>
        <v>6263554</v>
      </c>
      <c r="U505" s="22">
        <f t="shared" si="253"/>
        <v>0.49004547717390429</v>
      </c>
      <c r="V505" s="101">
        <f t="shared" si="231"/>
        <v>13252141</v>
      </c>
      <c r="W505" s="101">
        <f t="shared" si="232"/>
        <v>6894214</v>
      </c>
      <c r="X505" s="22">
        <f t="shared" si="233"/>
        <v>0.52023397577795161</v>
      </c>
      <c r="Y505" s="76">
        <f t="shared" si="234"/>
        <v>13093778</v>
      </c>
      <c r="Z505" s="76">
        <f t="shared" si="235"/>
        <v>7767576</v>
      </c>
      <c r="AA505" s="22">
        <f t="shared" si="236"/>
        <v>0.59322649276625905</v>
      </c>
      <c r="AB505" s="22">
        <f t="shared" si="238"/>
        <v>0.47774184054119839</v>
      </c>
      <c r="AC505" s="32" t="s">
        <v>1477</v>
      </c>
    </row>
    <row r="506" spans="1:29" ht="12.75" customHeight="1" x14ac:dyDescent="0.25">
      <c r="A506" s="25" t="s">
        <v>1084</v>
      </c>
      <c r="B506" s="25" t="s">
        <v>1085</v>
      </c>
      <c r="C506" s="25" t="s">
        <v>146</v>
      </c>
      <c r="D506" s="31">
        <f t="shared" si="260"/>
        <v>9841925</v>
      </c>
      <c r="E506" s="31">
        <f t="shared" si="254"/>
        <v>337389</v>
      </c>
      <c r="F506" s="39">
        <f t="shared" si="255"/>
        <v>3.4280793645552067E-2</v>
      </c>
      <c r="G506" s="31">
        <f t="shared" si="261"/>
        <v>9587449</v>
      </c>
      <c r="H506" s="31">
        <f t="shared" si="256"/>
        <v>75680</v>
      </c>
      <c r="I506" s="39">
        <f t="shared" si="257"/>
        <v>7.8936534629806109E-3</v>
      </c>
      <c r="J506" s="24">
        <f t="shared" si="262"/>
        <v>9627440</v>
      </c>
      <c r="K506" s="24">
        <f t="shared" si="258"/>
        <v>415384</v>
      </c>
      <c r="L506" s="22">
        <f t="shared" si="259"/>
        <v>4.3145841469798822E-2</v>
      </c>
      <c r="M506" s="24">
        <f t="shared" si="248"/>
        <v>9711623</v>
      </c>
      <c r="N506" s="24">
        <f t="shared" si="249"/>
        <v>1271867</v>
      </c>
      <c r="O506" s="22">
        <f t="shared" si="250"/>
        <v>0.13096338274251379</v>
      </c>
      <c r="P506" s="24">
        <f t="shared" si="229"/>
        <v>10365408</v>
      </c>
      <c r="Q506" s="24">
        <f t="shared" si="237"/>
        <v>2100347</v>
      </c>
      <c r="R506" s="22">
        <f t="shared" si="230"/>
        <v>0.20263042226606034</v>
      </c>
      <c r="S506" s="24">
        <f t="shared" si="251"/>
        <v>10981037</v>
      </c>
      <c r="T506" s="24">
        <f t="shared" si="252"/>
        <v>2492134</v>
      </c>
      <c r="U506" s="22">
        <f t="shared" si="253"/>
        <v>0.22694887559344351</v>
      </c>
      <c r="V506" s="101">
        <f t="shared" si="231"/>
        <v>11858903</v>
      </c>
      <c r="W506" s="101">
        <f t="shared" si="232"/>
        <v>2199160</v>
      </c>
      <c r="X506" s="22">
        <f t="shared" si="233"/>
        <v>0.18544379695153929</v>
      </c>
      <c r="Y506" s="76">
        <f t="shared" si="234"/>
        <v>12039772</v>
      </c>
      <c r="Z506" s="76">
        <f t="shared" si="235"/>
        <v>2080867</v>
      </c>
      <c r="AA506" s="22">
        <f t="shared" si="236"/>
        <v>0.17283275796252601</v>
      </c>
      <c r="AB506" s="22">
        <f t="shared" si="238"/>
        <v>0.18376384710321658</v>
      </c>
      <c r="AC506" s="32" t="s">
        <v>1483</v>
      </c>
    </row>
    <row r="507" spans="1:29" ht="12.75" customHeight="1" x14ac:dyDescent="0.25">
      <c r="A507" s="25" t="s">
        <v>1086</v>
      </c>
      <c r="B507" s="25" t="s">
        <v>1087</v>
      </c>
      <c r="C507" s="25" t="s">
        <v>256</v>
      </c>
      <c r="D507" s="31">
        <f t="shared" si="260"/>
        <v>8727972</v>
      </c>
      <c r="E507" s="31">
        <f t="shared" si="254"/>
        <v>1682535</v>
      </c>
      <c r="F507" s="39">
        <f t="shared" si="255"/>
        <v>0.19277502265131005</v>
      </c>
      <c r="G507" s="31">
        <f t="shared" si="261"/>
        <v>8985117</v>
      </c>
      <c r="H507" s="31">
        <f t="shared" si="256"/>
        <v>2151641</v>
      </c>
      <c r="I507" s="39">
        <f t="shared" si="257"/>
        <v>0.23946722118365293</v>
      </c>
      <c r="J507" s="24">
        <f t="shared" si="262"/>
        <v>9115355</v>
      </c>
      <c r="K507" s="24">
        <f t="shared" si="258"/>
        <v>2923111</v>
      </c>
      <c r="L507" s="22">
        <f t="shared" si="259"/>
        <v>0.32067988575321532</v>
      </c>
      <c r="M507" s="24">
        <f t="shared" si="248"/>
        <v>9568917</v>
      </c>
      <c r="N507" s="24">
        <f t="shared" si="249"/>
        <v>4453725</v>
      </c>
      <c r="O507" s="22">
        <f t="shared" si="250"/>
        <v>0.465436684214107</v>
      </c>
      <c r="P507" s="24">
        <f t="shared" si="229"/>
        <v>10552542</v>
      </c>
      <c r="Q507" s="24">
        <f t="shared" si="237"/>
        <v>5499348</v>
      </c>
      <c r="R507" s="22">
        <f t="shared" si="230"/>
        <v>0.5211396457839258</v>
      </c>
      <c r="S507" s="24">
        <f t="shared" si="251"/>
        <v>10649930</v>
      </c>
      <c r="T507" s="24">
        <f t="shared" si="252"/>
        <v>6448651</v>
      </c>
      <c r="U507" s="22">
        <f t="shared" si="253"/>
        <v>0.60551111603550445</v>
      </c>
      <c r="V507" s="101">
        <f t="shared" si="231"/>
        <v>10994097</v>
      </c>
      <c r="W507" s="101">
        <f t="shared" si="232"/>
        <v>7466436</v>
      </c>
      <c r="X507" s="22">
        <f t="shared" si="233"/>
        <v>0.67913135567204841</v>
      </c>
      <c r="Y507" s="76">
        <f t="shared" si="234"/>
        <v>11594450</v>
      </c>
      <c r="Z507" s="76">
        <f t="shared" si="235"/>
        <v>7876841</v>
      </c>
      <c r="AA507" s="22">
        <f t="shared" si="236"/>
        <v>0.67936305732484104</v>
      </c>
      <c r="AB507" s="22">
        <f t="shared" si="238"/>
        <v>0.59011637180608534</v>
      </c>
      <c r="AC507" s="32" t="s">
        <v>1484</v>
      </c>
    </row>
    <row r="508" spans="1:29" ht="12.75" customHeight="1" x14ac:dyDescent="0.25">
      <c r="A508" s="25" t="s">
        <v>1088</v>
      </c>
      <c r="B508" s="25" t="s">
        <v>1089</v>
      </c>
      <c r="C508" s="25" t="s">
        <v>256</v>
      </c>
      <c r="D508" s="31">
        <f t="shared" si="260"/>
        <v>5534508</v>
      </c>
      <c r="E508" s="31">
        <f t="shared" si="254"/>
        <v>322450</v>
      </c>
      <c r="F508" s="39">
        <f t="shared" si="255"/>
        <v>5.8261728052430316E-2</v>
      </c>
      <c r="G508" s="31">
        <f t="shared" si="261"/>
        <v>5407848</v>
      </c>
      <c r="H508" s="31">
        <f t="shared" si="256"/>
        <v>758190</v>
      </c>
      <c r="I508" s="39">
        <f t="shared" si="257"/>
        <v>0.14020179561259857</v>
      </c>
      <c r="J508" s="24">
        <f t="shared" si="262"/>
        <v>5632263</v>
      </c>
      <c r="K508" s="24">
        <f t="shared" si="258"/>
        <v>1069574</v>
      </c>
      <c r="L508" s="22">
        <f t="shared" si="259"/>
        <v>0.18990128834537734</v>
      </c>
      <c r="M508" s="24">
        <f t="shared" si="248"/>
        <v>6065128</v>
      </c>
      <c r="N508" s="24">
        <f t="shared" si="249"/>
        <v>1686875</v>
      </c>
      <c r="O508" s="22">
        <f t="shared" si="250"/>
        <v>0.2781268589879719</v>
      </c>
      <c r="P508" s="24">
        <f t="shared" si="229"/>
        <v>6528541</v>
      </c>
      <c r="Q508" s="24">
        <f t="shared" si="237"/>
        <v>2231339</v>
      </c>
      <c r="R508" s="22">
        <f t="shared" si="230"/>
        <v>0.34178218379879977</v>
      </c>
      <c r="S508" s="24">
        <f t="shared" si="251"/>
        <v>6782336</v>
      </c>
      <c r="T508" s="24">
        <f t="shared" si="252"/>
        <v>2652432</v>
      </c>
      <c r="U508" s="22">
        <f t="shared" si="253"/>
        <v>0.39107941570573912</v>
      </c>
      <c r="V508" s="101">
        <f t="shared" si="231"/>
        <v>7424422</v>
      </c>
      <c r="W508" s="101">
        <f t="shared" si="232"/>
        <v>2524287</v>
      </c>
      <c r="X508" s="22">
        <f t="shared" si="233"/>
        <v>0.33999778029858757</v>
      </c>
      <c r="Y508" s="76">
        <f t="shared" si="234"/>
        <v>7409265</v>
      </c>
      <c r="Z508" s="76">
        <f t="shared" si="235"/>
        <v>2367789</v>
      </c>
      <c r="AA508" s="22">
        <f t="shared" si="236"/>
        <v>0.31957137448856299</v>
      </c>
      <c r="AB508" s="22">
        <f t="shared" si="238"/>
        <v>0.33411152265593225</v>
      </c>
      <c r="AC508" s="32" t="s">
        <v>1477</v>
      </c>
    </row>
    <row r="509" spans="1:29" ht="12.75" customHeight="1" x14ac:dyDescent="0.25">
      <c r="A509" s="25" t="s">
        <v>1090</v>
      </c>
      <c r="B509" s="25" t="s">
        <v>1091</v>
      </c>
      <c r="C509" s="25" t="s">
        <v>256</v>
      </c>
      <c r="D509" s="31">
        <f t="shared" si="260"/>
        <v>6308903</v>
      </c>
      <c r="E509" s="31">
        <f t="shared" si="254"/>
        <v>1205721</v>
      </c>
      <c r="F509" s="39">
        <f t="shared" si="255"/>
        <v>0.19111420796927769</v>
      </c>
      <c r="G509" s="31">
        <f t="shared" si="261"/>
        <v>6842227</v>
      </c>
      <c r="H509" s="31">
        <f t="shared" si="256"/>
        <v>1110355</v>
      </c>
      <c r="I509" s="39">
        <f t="shared" si="257"/>
        <v>0.16227976651461579</v>
      </c>
      <c r="J509" s="24">
        <f t="shared" si="262"/>
        <v>7118856</v>
      </c>
      <c r="K509" s="24">
        <f t="shared" si="258"/>
        <v>1126176</v>
      </c>
      <c r="L509" s="22">
        <f t="shared" si="259"/>
        <v>0.15819620455871</v>
      </c>
      <c r="M509" s="24">
        <f t="shared" si="248"/>
        <v>6873822</v>
      </c>
      <c r="N509" s="24">
        <f t="shared" si="249"/>
        <v>1787527</v>
      </c>
      <c r="O509" s="22">
        <f t="shared" si="250"/>
        <v>0.26004848539866177</v>
      </c>
      <c r="P509" s="24">
        <f t="shared" si="229"/>
        <v>6848118</v>
      </c>
      <c r="Q509" s="24">
        <f t="shared" si="237"/>
        <v>2972729</v>
      </c>
      <c r="R509" s="22">
        <f t="shared" si="230"/>
        <v>0.43409430152926687</v>
      </c>
      <c r="S509" s="24">
        <f t="shared" si="251"/>
        <v>7295385</v>
      </c>
      <c r="T509" s="24">
        <f t="shared" si="252"/>
        <v>3494876</v>
      </c>
      <c r="U509" s="22">
        <f t="shared" si="253"/>
        <v>0.47905299034937843</v>
      </c>
      <c r="V509" s="101">
        <f t="shared" si="231"/>
        <v>7800929</v>
      </c>
      <c r="W509" s="101">
        <f t="shared" si="232"/>
        <v>3533394</v>
      </c>
      <c r="X509" s="22">
        <f t="shared" si="233"/>
        <v>0.45294528382452909</v>
      </c>
      <c r="Y509" s="76">
        <f t="shared" si="234"/>
        <v>7681000</v>
      </c>
      <c r="Z509" s="76">
        <f t="shared" si="235"/>
        <v>3414994</v>
      </c>
      <c r="AA509" s="22">
        <f t="shared" si="236"/>
        <v>0.44460278609555998</v>
      </c>
      <c r="AB509" s="22">
        <f t="shared" si="238"/>
        <v>0.41414876943947931</v>
      </c>
      <c r="AC509" s="32" t="s">
        <v>1477</v>
      </c>
    </row>
    <row r="510" spans="1:29" ht="12.75" customHeight="1" x14ac:dyDescent="0.25">
      <c r="A510" s="25" t="s">
        <v>1092</v>
      </c>
      <c r="B510" s="25" t="s">
        <v>1093</v>
      </c>
      <c r="C510" s="25" t="s">
        <v>256</v>
      </c>
      <c r="D510" s="31">
        <f t="shared" si="260"/>
        <v>13885848</v>
      </c>
      <c r="E510" s="31">
        <f t="shared" si="254"/>
        <v>757384</v>
      </c>
      <c r="F510" s="39">
        <f t="shared" si="255"/>
        <v>5.4543589991767158E-2</v>
      </c>
      <c r="G510" s="31">
        <f t="shared" si="261"/>
        <v>14190269</v>
      </c>
      <c r="H510" s="31">
        <f t="shared" si="256"/>
        <v>959342</v>
      </c>
      <c r="I510" s="39">
        <f t="shared" si="257"/>
        <v>6.7605624671385728E-2</v>
      </c>
      <c r="J510" s="24">
        <f t="shared" si="262"/>
        <v>15127163</v>
      </c>
      <c r="K510" s="24">
        <f t="shared" si="258"/>
        <v>936576</v>
      </c>
      <c r="L510" s="22">
        <f t="shared" si="259"/>
        <v>6.1913526019386447E-2</v>
      </c>
      <c r="M510" s="24">
        <f t="shared" si="248"/>
        <v>15311194</v>
      </c>
      <c r="N510" s="24">
        <f t="shared" si="249"/>
        <v>1118114</v>
      </c>
      <c r="O510" s="22">
        <f t="shared" si="250"/>
        <v>7.3025918161575123E-2</v>
      </c>
      <c r="P510" s="24">
        <f t="shared" si="229"/>
        <v>15245460</v>
      </c>
      <c r="Q510" s="24">
        <f t="shared" si="237"/>
        <v>1681575</v>
      </c>
      <c r="R510" s="22">
        <f t="shared" si="230"/>
        <v>0.11030004998209303</v>
      </c>
      <c r="S510" s="24">
        <f t="shared" si="251"/>
        <v>15891287</v>
      </c>
      <c r="T510" s="24">
        <f t="shared" si="252"/>
        <v>1873620</v>
      </c>
      <c r="U510" s="22">
        <f t="shared" si="253"/>
        <v>0.11790234485098658</v>
      </c>
      <c r="V510" s="101">
        <f t="shared" si="231"/>
        <v>16923085</v>
      </c>
      <c r="W510" s="101">
        <f t="shared" si="232"/>
        <v>1347042</v>
      </c>
      <c r="X510" s="22">
        <f t="shared" si="233"/>
        <v>7.9597898373730325E-2</v>
      </c>
      <c r="Y510" s="76">
        <f t="shared" si="234"/>
        <v>17305758</v>
      </c>
      <c r="Z510" s="76">
        <f t="shared" si="235"/>
        <v>1162081</v>
      </c>
      <c r="AA510" s="22">
        <f t="shared" si="236"/>
        <v>6.7149962457581994E-2</v>
      </c>
      <c r="AB510" s="22">
        <f t="shared" si="238"/>
        <v>8.9595234765193404E-2</v>
      </c>
      <c r="AC510" s="32" t="s">
        <v>1484</v>
      </c>
    </row>
    <row r="511" spans="1:29" ht="12.75" customHeight="1" x14ac:dyDescent="0.25">
      <c r="A511" s="25" t="s">
        <v>1094</v>
      </c>
      <c r="B511" s="25" t="s">
        <v>762</v>
      </c>
      <c r="C511" s="25" t="s">
        <v>256</v>
      </c>
      <c r="D511" s="31">
        <f t="shared" si="260"/>
        <v>16560978</v>
      </c>
      <c r="E511" s="31">
        <f t="shared" si="254"/>
        <v>208291</v>
      </c>
      <c r="F511" s="39">
        <f t="shared" si="255"/>
        <v>1.25772161523311E-2</v>
      </c>
      <c r="G511" s="31">
        <f t="shared" si="261"/>
        <v>17206026</v>
      </c>
      <c r="H511" s="31">
        <f t="shared" si="256"/>
        <v>260913</v>
      </c>
      <c r="I511" s="39">
        <f t="shared" si="257"/>
        <v>1.5164047758616661E-2</v>
      </c>
      <c r="J511" s="24">
        <f t="shared" si="262"/>
        <v>17615489</v>
      </c>
      <c r="K511" s="24">
        <f t="shared" si="258"/>
        <v>1076510</v>
      </c>
      <c r="L511" s="22">
        <f t="shared" si="259"/>
        <v>6.1111559264690293E-2</v>
      </c>
      <c r="M511" s="24">
        <f t="shared" si="248"/>
        <v>17936884</v>
      </c>
      <c r="N511" s="24">
        <f t="shared" si="249"/>
        <v>3499924</v>
      </c>
      <c r="O511" s="22">
        <f t="shared" si="250"/>
        <v>0.19512441514367823</v>
      </c>
      <c r="P511" s="24">
        <f t="shared" si="229"/>
        <v>18644355</v>
      </c>
      <c r="Q511" s="24">
        <f t="shared" si="237"/>
        <v>4520141</v>
      </c>
      <c r="R511" s="22">
        <f t="shared" si="230"/>
        <v>0.24244019168268358</v>
      </c>
      <c r="S511" s="24">
        <f t="shared" si="251"/>
        <v>18603468</v>
      </c>
      <c r="T511" s="24">
        <f t="shared" si="252"/>
        <v>6204102</v>
      </c>
      <c r="U511" s="22">
        <f t="shared" si="253"/>
        <v>0.33349169090408304</v>
      </c>
      <c r="V511" s="101">
        <f t="shared" si="231"/>
        <v>19300567</v>
      </c>
      <c r="W511" s="101">
        <f t="shared" si="232"/>
        <v>6834236</v>
      </c>
      <c r="X511" s="22">
        <f t="shared" si="233"/>
        <v>0.35409508953804308</v>
      </c>
      <c r="Y511" s="76">
        <f t="shared" si="234"/>
        <v>21416752</v>
      </c>
      <c r="Z511" s="76">
        <f t="shared" si="235"/>
        <v>5616438</v>
      </c>
      <c r="AA511" s="22">
        <f t="shared" si="236"/>
        <v>0.26224508739700603</v>
      </c>
      <c r="AB511" s="22">
        <f t="shared" si="238"/>
        <v>0.27747929493309875</v>
      </c>
      <c r="AC511" s="32" t="s">
        <v>1484</v>
      </c>
    </row>
    <row r="512" spans="1:29" ht="12.75" customHeight="1" x14ac:dyDescent="0.25">
      <c r="A512" s="25" t="s">
        <v>1095</v>
      </c>
      <c r="B512" s="25" t="s">
        <v>1096</v>
      </c>
      <c r="C512" s="25" t="s">
        <v>256</v>
      </c>
      <c r="D512" s="31">
        <f t="shared" si="260"/>
        <v>10107107</v>
      </c>
      <c r="E512" s="31">
        <f t="shared" si="254"/>
        <v>900846</v>
      </c>
      <c r="F512" s="39">
        <f t="shared" si="255"/>
        <v>8.9129955782599316E-2</v>
      </c>
      <c r="G512" s="31">
        <f t="shared" si="261"/>
        <v>9458884</v>
      </c>
      <c r="H512" s="31">
        <f t="shared" si="256"/>
        <v>2345700</v>
      </c>
      <c r="I512" s="39">
        <f t="shared" si="257"/>
        <v>0.24798908623892629</v>
      </c>
      <c r="J512" s="24">
        <f t="shared" si="262"/>
        <v>10594298</v>
      </c>
      <c r="K512" s="24">
        <f t="shared" si="258"/>
        <v>4216676</v>
      </c>
      <c r="L512" s="22">
        <f t="shared" si="259"/>
        <v>0.39801372398624241</v>
      </c>
      <c r="M512" s="24">
        <f t="shared" si="248"/>
        <v>11075133</v>
      </c>
      <c r="N512" s="24">
        <f t="shared" si="249"/>
        <v>5718108</v>
      </c>
      <c r="O512" s="22">
        <f t="shared" si="250"/>
        <v>0.51630151981019101</v>
      </c>
      <c r="P512" s="24">
        <f t="shared" si="229"/>
        <v>10693654</v>
      </c>
      <c r="Q512" s="24">
        <f t="shared" si="237"/>
        <v>7700232</v>
      </c>
      <c r="R512" s="22">
        <f t="shared" si="230"/>
        <v>0.72007491545920599</v>
      </c>
      <c r="S512" s="24">
        <f t="shared" si="251"/>
        <v>11081074</v>
      </c>
      <c r="T512" s="24">
        <f t="shared" si="252"/>
        <v>9675158</v>
      </c>
      <c r="U512" s="22">
        <f t="shared" si="253"/>
        <v>0.8731245725820439</v>
      </c>
      <c r="V512" s="101">
        <f t="shared" si="231"/>
        <v>11440538</v>
      </c>
      <c r="W512" s="101">
        <f t="shared" si="232"/>
        <v>11871098</v>
      </c>
      <c r="X512" s="22">
        <f t="shared" si="233"/>
        <v>1.0376345937577411</v>
      </c>
      <c r="Y512" s="76">
        <f t="shared" si="234"/>
        <v>11861725</v>
      </c>
      <c r="Z512" s="76">
        <f t="shared" si="235"/>
        <v>13648071</v>
      </c>
      <c r="AA512" s="22">
        <f t="shared" si="236"/>
        <v>1.15059748898242</v>
      </c>
      <c r="AB512" s="22">
        <f t="shared" si="238"/>
        <v>0.85954661811832034</v>
      </c>
      <c r="AC512" s="32" t="s">
        <v>1484</v>
      </c>
    </row>
    <row r="513" spans="1:29" ht="12.75" customHeight="1" x14ac:dyDescent="0.25">
      <c r="A513" s="25" t="s">
        <v>1097</v>
      </c>
      <c r="B513" s="25" t="s">
        <v>1098</v>
      </c>
      <c r="C513" s="25" t="s">
        <v>256</v>
      </c>
      <c r="D513" s="31">
        <f t="shared" si="260"/>
        <v>13741687</v>
      </c>
      <c r="E513" s="31">
        <f t="shared" si="254"/>
        <v>3195559</v>
      </c>
      <c r="F513" s="39">
        <f t="shared" si="255"/>
        <v>0.23254488331745585</v>
      </c>
      <c r="G513" s="31">
        <f t="shared" si="261"/>
        <v>14310499</v>
      </c>
      <c r="H513" s="31">
        <f t="shared" si="256"/>
        <v>3505429</v>
      </c>
      <c r="I513" s="39">
        <f t="shared" si="257"/>
        <v>0.24495505013486951</v>
      </c>
      <c r="J513" s="24">
        <f t="shared" si="262"/>
        <v>14790832</v>
      </c>
      <c r="K513" s="24">
        <f t="shared" si="258"/>
        <v>4352795</v>
      </c>
      <c r="L513" s="22">
        <f t="shared" si="259"/>
        <v>0.29429007103860011</v>
      </c>
      <c r="M513" s="24">
        <f t="shared" si="248"/>
        <v>15313756</v>
      </c>
      <c r="N513" s="24">
        <f t="shared" si="249"/>
        <v>5283692</v>
      </c>
      <c r="O513" s="22">
        <f t="shared" si="250"/>
        <v>0.34502913589585732</v>
      </c>
      <c r="P513" s="24">
        <f t="shared" ref="P513:P576" si="263">VLOOKUP(A513, Master, 22, FALSE)</f>
        <v>16430761</v>
      </c>
      <c r="Q513" s="24">
        <f t="shared" si="237"/>
        <v>6459784</v>
      </c>
      <c r="R513" s="22">
        <f t="shared" ref="R513:R576" si="264">VLOOKUP(A513, Master, 24, FALSE)</f>
        <v>0.39315184488411703</v>
      </c>
      <c r="S513" s="24">
        <f t="shared" si="251"/>
        <v>17501409</v>
      </c>
      <c r="T513" s="24">
        <f t="shared" si="252"/>
        <v>7140702</v>
      </c>
      <c r="U513" s="22">
        <f t="shared" si="253"/>
        <v>0.40800726387229735</v>
      </c>
      <c r="V513" s="101">
        <f t="shared" ref="V513:V576" si="265">VLOOKUP(A513, Master, 28, FALSE)</f>
        <v>18415140</v>
      </c>
      <c r="W513" s="101">
        <f t="shared" ref="W513:W576" si="266">VLOOKUP(A513, Master, 29, FALSE)</f>
        <v>7543589</v>
      </c>
      <c r="X513" s="22">
        <f t="shared" ref="X513:X576" si="267">VLOOKUP(A513, Master, 30, FALSE)</f>
        <v>0.40964060007146291</v>
      </c>
      <c r="Y513" s="76">
        <f t="shared" ref="Y513:Y576" si="268">VLOOKUP(A513, Master, 31, FALSE)</f>
        <v>18081369</v>
      </c>
      <c r="Z513" s="76">
        <f t="shared" ref="Z513:Z576" si="269">VLOOKUP(A513, Master, 32, FALSE)</f>
        <v>7835762</v>
      </c>
      <c r="AA513" s="22">
        <f t="shared" ref="AA513:AA576" si="270">VLOOKUP(A513, Master, 33, FALSE)</f>
        <v>0.43336110224839702</v>
      </c>
      <c r="AB513" s="22">
        <f t="shared" si="238"/>
        <v>0.39783798939442633</v>
      </c>
      <c r="AC513" s="32" t="s">
        <v>1484</v>
      </c>
    </row>
    <row r="514" spans="1:29" ht="12.75" customHeight="1" x14ac:dyDescent="0.25">
      <c r="A514" s="25" t="s">
        <v>1099</v>
      </c>
      <c r="B514" s="25" t="s">
        <v>1100</v>
      </c>
      <c r="C514" s="25" t="s">
        <v>256</v>
      </c>
      <c r="D514" s="31">
        <f t="shared" si="260"/>
        <v>11897792</v>
      </c>
      <c r="E514" s="31">
        <f t="shared" si="254"/>
        <v>1676219</v>
      </c>
      <c r="F514" s="39">
        <f t="shared" si="255"/>
        <v>0.14088488015255268</v>
      </c>
      <c r="G514" s="31">
        <f t="shared" si="261"/>
        <v>12459277</v>
      </c>
      <c r="H514" s="31">
        <f t="shared" si="256"/>
        <v>1810449</v>
      </c>
      <c r="I514" s="39">
        <f t="shared" si="257"/>
        <v>0.14530931449714138</v>
      </c>
      <c r="J514" s="24">
        <f t="shared" si="262"/>
        <v>12864566</v>
      </c>
      <c r="K514" s="24">
        <f t="shared" si="258"/>
        <v>1673934</v>
      </c>
      <c r="L514" s="22">
        <f t="shared" si="259"/>
        <v>0.13011974131113324</v>
      </c>
      <c r="M514" s="24">
        <f t="shared" si="248"/>
        <v>13126796</v>
      </c>
      <c r="N514" s="24">
        <f t="shared" si="249"/>
        <v>1567710</v>
      </c>
      <c r="O514" s="22">
        <f t="shared" si="250"/>
        <v>0.1194282290971841</v>
      </c>
      <c r="P514" s="24">
        <f t="shared" si="263"/>
        <v>13598828</v>
      </c>
      <c r="Q514" s="24">
        <f t="shared" ref="Q514:Q577" si="271">VLOOKUP(A514, Master, 23, FALSE)</f>
        <v>1741683</v>
      </c>
      <c r="R514" s="22">
        <f t="shared" si="264"/>
        <v>0.1280759636050989</v>
      </c>
      <c r="S514" s="24">
        <f t="shared" si="251"/>
        <v>13971761</v>
      </c>
      <c r="T514" s="24">
        <f t="shared" si="252"/>
        <v>1738609</v>
      </c>
      <c r="U514" s="22">
        <f t="shared" si="253"/>
        <v>0.12443735617865206</v>
      </c>
      <c r="V514" s="101">
        <f t="shared" si="265"/>
        <v>14627422</v>
      </c>
      <c r="W514" s="101">
        <f t="shared" si="266"/>
        <v>1351902</v>
      </c>
      <c r="X514" s="22">
        <f t="shared" si="267"/>
        <v>9.2422437802095275E-2</v>
      </c>
      <c r="Y514" s="76">
        <f t="shared" si="268"/>
        <v>14007973</v>
      </c>
      <c r="Z514" s="76">
        <f t="shared" si="269"/>
        <v>1437210</v>
      </c>
      <c r="AA514" s="22">
        <f t="shared" si="270"/>
        <v>0.102599426769312</v>
      </c>
      <c r="AB514" s="22">
        <f t="shared" ref="AB514:AB577" si="272">AVERAGE(O514,R514, U514, X514, AA514)</f>
        <v>0.11339268269046847</v>
      </c>
      <c r="AC514" s="32" t="s">
        <v>1483</v>
      </c>
    </row>
    <row r="515" spans="1:29" ht="12.75" customHeight="1" x14ac:dyDescent="0.25">
      <c r="A515" s="25" t="s">
        <v>1101</v>
      </c>
      <c r="B515" s="25" t="s">
        <v>1102</v>
      </c>
      <c r="C515" s="25" t="s">
        <v>140</v>
      </c>
      <c r="D515" s="31">
        <f t="shared" si="260"/>
        <v>8566433</v>
      </c>
      <c r="E515" s="31">
        <f t="shared" si="254"/>
        <v>683363</v>
      </c>
      <c r="F515" s="39">
        <f t="shared" si="255"/>
        <v>7.9772175886976535E-2</v>
      </c>
      <c r="G515" s="31">
        <f t="shared" si="261"/>
        <v>8643949</v>
      </c>
      <c r="H515" s="31">
        <f t="shared" si="256"/>
        <v>756954</v>
      </c>
      <c r="I515" s="39">
        <f t="shared" si="257"/>
        <v>8.7570391727207084E-2</v>
      </c>
      <c r="J515" s="24">
        <f t="shared" si="262"/>
        <v>8752287</v>
      </c>
      <c r="K515" s="24">
        <f t="shared" si="258"/>
        <v>1317669</v>
      </c>
      <c r="L515" s="22">
        <f t="shared" si="259"/>
        <v>0.15055139302447462</v>
      </c>
      <c r="M515" s="24">
        <f t="shared" si="248"/>
        <v>9005524</v>
      </c>
      <c r="N515" s="24">
        <f t="shared" si="249"/>
        <v>2519024</v>
      </c>
      <c r="O515" s="22">
        <f t="shared" si="250"/>
        <v>0.27971986971552126</v>
      </c>
      <c r="P515" s="24">
        <f t="shared" si="263"/>
        <v>9690226</v>
      </c>
      <c r="Q515" s="24">
        <f t="shared" si="271"/>
        <v>3271459</v>
      </c>
      <c r="R515" s="22">
        <f t="shared" si="264"/>
        <v>0.33760399396257629</v>
      </c>
      <c r="S515" s="24">
        <f t="shared" si="251"/>
        <v>9998088</v>
      </c>
      <c r="T515" s="24">
        <f t="shared" si="252"/>
        <v>5086557</v>
      </c>
      <c r="U515" s="22">
        <f t="shared" si="253"/>
        <v>0.50875297356854632</v>
      </c>
      <c r="V515" s="101">
        <f t="shared" si="265"/>
        <v>10483991</v>
      </c>
      <c r="W515" s="101">
        <f t="shared" si="266"/>
        <v>4102031</v>
      </c>
      <c r="X515" s="22">
        <f t="shared" si="267"/>
        <v>0.39126616953410204</v>
      </c>
      <c r="Y515" s="76">
        <f t="shared" si="268"/>
        <v>11038848</v>
      </c>
      <c r="Z515" s="76">
        <f t="shared" si="269"/>
        <v>3853270</v>
      </c>
      <c r="AA515" s="22">
        <f t="shared" si="270"/>
        <v>0.34906450383228399</v>
      </c>
      <c r="AB515" s="22">
        <f t="shared" si="272"/>
        <v>0.37328150212260597</v>
      </c>
      <c r="AC515" s="32" t="s">
        <v>1484</v>
      </c>
    </row>
    <row r="516" spans="1:29" ht="12.75" customHeight="1" x14ac:dyDescent="0.25">
      <c r="A516" s="25" t="s">
        <v>1103</v>
      </c>
      <c r="B516" s="25" t="s">
        <v>1104</v>
      </c>
      <c r="C516" s="25" t="s">
        <v>140</v>
      </c>
      <c r="D516" s="31">
        <f t="shared" si="260"/>
        <v>7544134</v>
      </c>
      <c r="E516" s="31">
        <f t="shared" si="254"/>
        <v>3552795</v>
      </c>
      <c r="F516" s="39">
        <f t="shared" si="255"/>
        <v>0.47093476865601802</v>
      </c>
      <c r="G516" s="31">
        <f t="shared" si="261"/>
        <v>7818742</v>
      </c>
      <c r="H516" s="31">
        <f t="shared" si="256"/>
        <v>3278934</v>
      </c>
      <c r="I516" s="39">
        <f t="shared" si="257"/>
        <v>0.4193684866440151</v>
      </c>
      <c r="J516" s="24">
        <f t="shared" si="262"/>
        <v>7929973</v>
      </c>
      <c r="K516" s="24">
        <f t="shared" si="258"/>
        <v>3267009</v>
      </c>
      <c r="L516" s="22">
        <f t="shared" si="259"/>
        <v>0.41198236110009456</v>
      </c>
      <c r="M516" s="24">
        <f t="shared" si="248"/>
        <v>8011728</v>
      </c>
      <c r="N516" s="24">
        <f t="shared" si="249"/>
        <v>3969710</v>
      </c>
      <c r="O516" s="22">
        <f t="shared" si="250"/>
        <v>0.49548736552214456</v>
      </c>
      <c r="P516" s="24">
        <f t="shared" si="263"/>
        <v>9054230</v>
      </c>
      <c r="Q516" s="24">
        <f t="shared" si="271"/>
        <v>4097315</v>
      </c>
      <c r="R516" s="22">
        <f t="shared" si="264"/>
        <v>0.45253047470629748</v>
      </c>
      <c r="S516" s="84"/>
      <c r="T516" s="84"/>
      <c r="U516" s="85"/>
      <c r="V516" s="101">
        <f t="shared" si="265"/>
        <v>10082623</v>
      </c>
      <c r="W516" s="101">
        <f t="shared" si="266"/>
        <v>3596141</v>
      </c>
      <c r="X516" s="22">
        <f t="shared" si="267"/>
        <v>0.35666720852302025</v>
      </c>
      <c r="Y516" s="76">
        <f t="shared" si="268"/>
        <v>9673827</v>
      </c>
      <c r="Z516" s="76">
        <f t="shared" si="269"/>
        <v>5661341</v>
      </c>
      <c r="AA516" s="22">
        <f t="shared" si="270"/>
        <v>0.58522247710239195</v>
      </c>
      <c r="AB516" s="22">
        <f t="shared" si="272"/>
        <v>0.47247688146346356</v>
      </c>
      <c r="AC516" s="32" t="s">
        <v>1483</v>
      </c>
    </row>
    <row r="517" spans="1:29" ht="12.75" customHeight="1" x14ac:dyDescent="0.25">
      <c r="A517" s="25" t="s">
        <v>1105</v>
      </c>
      <c r="B517" s="25" t="s">
        <v>1106</v>
      </c>
      <c r="C517" s="25" t="s">
        <v>140</v>
      </c>
      <c r="D517" s="31">
        <f t="shared" si="260"/>
        <v>3677992</v>
      </c>
      <c r="E517" s="31">
        <f t="shared" si="254"/>
        <v>2251426</v>
      </c>
      <c r="F517" s="39">
        <f t="shared" si="255"/>
        <v>0.61213455602948563</v>
      </c>
      <c r="G517" s="31">
        <f t="shared" si="261"/>
        <v>3820409</v>
      </c>
      <c r="H517" s="31">
        <f t="shared" si="256"/>
        <v>2329866</v>
      </c>
      <c r="I517" s="39">
        <f t="shared" si="257"/>
        <v>0.60984727027917696</v>
      </c>
      <c r="J517" s="24">
        <f t="shared" si="262"/>
        <v>3960852</v>
      </c>
      <c r="K517" s="24">
        <f t="shared" si="258"/>
        <v>2613019</v>
      </c>
      <c r="L517" s="22">
        <f t="shared" si="259"/>
        <v>0.65971134493285788</v>
      </c>
      <c r="M517" s="24">
        <f t="shared" si="248"/>
        <v>4154744</v>
      </c>
      <c r="N517" s="24">
        <f t="shared" si="249"/>
        <v>3054340</v>
      </c>
      <c r="O517" s="22">
        <f t="shared" si="250"/>
        <v>0.73514517380613587</v>
      </c>
      <c r="P517" s="24">
        <f t="shared" si="263"/>
        <v>4794349</v>
      </c>
      <c r="Q517" s="24">
        <f t="shared" si="271"/>
        <v>3279291</v>
      </c>
      <c r="R517" s="22">
        <f t="shared" si="264"/>
        <v>0.68399088176517808</v>
      </c>
      <c r="S517" s="24">
        <f t="shared" ref="S517:S548" si="273">VLOOKUP(A517, Master, 25, FALSE)</f>
        <v>5850789</v>
      </c>
      <c r="T517" s="24">
        <f t="shared" ref="T517:T548" si="274">VLOOKUP(A517, Master, 26, FALSE)</f>
        <v>2527961</v>
      </c>
      <c r="U517" s="22">
        <f t="shared" ref="U517:U548" si="275">VLOOKUP(A517, Master, 27, FALSE)</f>
        <v>0.43207181116939952</v>
      </c>
      <c r="V517" s="101">
        <f t="shared" si="265"/>
        <v>5388762</v>
      </c>
      <c r="W517" s="101">
        <f t="shared" si="266"/>
        <v>2477391</v>
      </c>
      <c r="X517" s="22">
        <f t="shared" si="267"/>
        <v>0.45973286628728455</v>
      </c>
      <c r="Y517" s="76">
        <f t="shared" si="268"/>
        <v>5116084</v>
      </c>
      <c r="Z517" s="76">
        <f t="shared" si="269"/>
        <v>2914308</v>
      </c>
      <c r="AA517" s="22">
        <f t="shared" si="270"/>
        <v>0.56963646413936897</v>
      </c>
      <c r="AB517" s="22">
        <f t="shared" si="272"/>
        <v>0.57611543943347332</v>
      </c>
      <c r="AC517" s="32" t="s">
        <v>1484</v>
      </c>
    </row>
    <row r="518" spans="1:29" ht="12.75" customHeight="1" x14ac:dyDescent="0.25">
      <c r="A518" s="25" t="s">
        <v>1107</v>
      </c>
      <c r="B518" s="25" t="s">
        <v>1108</v>
      </c>
      <c r="C518" s="25" t="s">
        <v>140</v>
      </c>
      <c r="D518" s="31">
        <f t="shared" si="260"/>
        <v>4750445</v>
      </c>
      <c r="E518" s="31">
        <f t="shared" si="254"/>
        <v>541810</v>
      </c>
      <c r="F518" s="39">
        <f t="shared" si="255"/>
        <v>0.1140545780447937</v>
      </c>
      <c r="G518" s="31">
        <f t="shared" si="261"/>
        <v>4461531</v>
      </c>
      <c r="H518" s="31">
        <f t="shared" si="256"/>
        <v>760556</v>
      </c>
      <c r="I518" s="39">
        <f t="shared" si="257"/>
        <v>0.17046973337179547</v>
      </c>
      <c r="J518" s="24">
        <f t="shared" si="262"/>
        <v>6527299</v>
      </c>
      <c r="K518" s="24">
        <f t="shared" si="258"/>
        <v>1316452</v>
      </c>
      <c r="L518" s="22">
        <f t="shared" si="259"/>
        <v>0.20168403500437165</v>
      </c>
      <c r="M518" s="24">
        <f t="shared" si="248"/>
        <v>6614669</v>
      </c>
      <c r="N518" s="24">
        <f t="shared" si="249"/>
        <v>2037637</v>
      </c>
      <c r="O518" s="22">
        <f t="shared" si="250"/>
        <v>0.30804821828575246</v>
      </c>
      <c r="P518" s="24">
        <f t="shared" si="263"/>
        <v>7028455</v>
      </c>
      <c r="Q518" s="24">
        <f t="shared" si="271"/>
        <v>2563654</v>
      </c>
      <c r="R518" s="22">
        <f t="shared" si="264"/>
        <v>0.36475356248279317</v>
      </c>
      <c r="S518" s="24">
        <f t="shared" si="273"/>
        <v>7611950</v>
      </c>
      <c r="T518" s="24">
        <f t="shared" si="274"/>
        <v>3147665</v>
      </c>
      <c r="U518" s="22">
        <f t="shared" si="275"/>
        <v>0.41351624747929244</v>
      </c>
      <c r="V518" s="101">
        <f t="shared" si="265"/>
        <v>8035908</v>
      </c>
      <c r="W518" s="101">
        <f t="shared" si="266"/>
        <v>3353151</v>
      </c>
      <c r="X518" s="22">
        <f t="shared" si="267"/>
        <v>0.41727095432152783</v>
      </c>
      <c r="Y518" s="76">
        <f t="shared" si="268"/>
        <v>7812738</v>
      </c>
      <c r="Z518" s="76">
        <f t="shared" si="269"/>
        <v>3824362</v>
      </c>
      <c r="AA518" s="22">
        <f t="shared" si="270"/>
        <v>0.48950342376769801</v>
      </c>
      <c r="AB518" s="22">
        <f t="shared" si="272"/>
        <v>0.39861848126741278</v>
      </c>
      <c r="AC518" s="32" t="s">
        <v>1484</v>
      </c>
    </row>
    <row r="519" spans="1:29" x14ac:dyDescent="0.25">
      <c r="A519" s="25" t="s">
        <v>1109</v>
      </c>
      <c r="B519" s="25" t="s">
        <v>1110</v>
      </c>
      <c r="C519" s="25" t="s">
        <v>327</v>
      </c>
      <c r="D519" s="82"/>
      <c r="E519" s="82"/>
      <c r="F519" s="83"/>
      <c r="G519" s="82"/>
      <c r="H519" s="82"/>
      <c r="I519" s="83"/>
      <c r="J519" s="82"/>
      <c r="K519" s="82"/>
      <c r="L519" s="82"/>
      <c r="M519" s="24">
        <f t="shared" si="248"/>
        <v>10636931</v>
      </c>
      <c r="N519" s="24">
        <f t="shared" si="249"/>
        <v>6807858</v>
      </c>
      <c r="O519" s="22">
        <f t="shared" si="250"/>
        <v>0.64002088572352311</v>
      </c>
      <c r="P519" s="24">
        <f t="shared" si="263"/>
        <v>11789776</v>
      </c>
      <c r="Q519" s="24">
        <f t="shared" si="271"/>
        <v>7968222</v>
      </c>
      <c r="R519" s="22">
        <f t="shared" si="264"/>
        <v>0.67585864226767323</v>
      </c>
      <c r="S519" s="24">
        <f t="shared" si="273"/>
        <v>12439392</v>
      </c>
      <c r="T519" s="24">
        <f t="shared" si="274"/>
        <v>8810813</v>
      </c>
      <c r="U519" s="22">
        <f t="shared" si="275"/>
        <v>0.70829932845592458</v>
      </c>
      <c r="V519" s="101">
        <f t="shared" si="265"/>
        <v>12587542</v>
      </c>
      <c r="W519" s="101">
        <f t="shared" si="266"/>
        <v>9805878</v>
      </c>
      <c r="X519" s="22">
        <f t="shared" si="267"/>
        <v>0.77901452086515377</v>
      </c>
      <c r="Y519" s="76">
        <f t="shared" si="268"/>
        <v>13324101</v>
      </c>
      <c r="Z519" s="76">
        <f t="shared" si="269"/>
        <v>9995006</v>
      </c>
      <c r="AA519" s="22">
        <f t="shared" si="270"/>
        <v>0.75014486906096001</v>
      </c>
      <c r="AB519" s="22">
        <f t="shared" si="272"/>
        <v>0.71066764927464698</v>
      </c>
      <c r="AC519" s="32" t="s">
        <v>1483</v>
      </c>
    </row>
    <row r="520" spans="1:29" ht="12.75" customHeight="1" x14ac:dyDescent="0.25">
      <c r="A520" s="25" t="s">
        <v>1111</v>
      </c>
      <c r="B520" s="25" t="s">
        <v>1112</v>
      </c>
      <c r="C520" s="25" t="s">
        <v>327</v>
      </c>
      <c r="D520" s="31">
        <f>VLOOKUP(A520, Master, 10, FALSE)</f>
        <v>4585487</v>
      </c>
      <c r="E520" s="31">
        <f>VLOOKUP(A520, Master, 11, FALSE)</f>
        <v>3312629</v>
      </c>
      <c r="F520" s="39">
        <f>VLOOKUP(A520, Master, 12, FALSE)</f>
        <v>0.72241596148893239</v>
      </c>
      <c r="G520" s="31">
        <f>VLOOKUP(A520, Master, 13, FALSE)</f>
        <v>5091627</v>
      </c>
      <c r="H520" s="31">
        <f>VLOOKUP(A520, Master, 14, FALSE)</f>
        <v>3805132</v>
      </c>
      <c r="I520" s="39">
        <f>VLOOKUP(A520, Master, 15, FALSE)</f>
        <v>0.74733125580487336</v>
      </c>
      <c r="J520" s="24">
        <f>VLOOKUP(A520, Master, 16, FALSE)</f>
        <v>5234742</v>
      </c>
      <c r="K520" s="24">
        <f>VLOOKUP(A520, Master, 17, FALSE)</f>
        <v>4549578</v>
      </c>
      <c r="L520" s="22">
        <f>VLOOKUP(A520, Master, 18, FALSE)</f>
        <v>0.86911217400972196</v>
      </c>
      <c r="M520" s="24">
        <f t="shared" si="248"/>
        <v>6000196</v>
      </c>
      <c r="N520" s="24">
        <f t="shared" si="249"/>
        <v>4959142</v>
      </c>
      <c r="O520" s="22">
        <f t="shared" si="250"/>
        <v>0.82649666777551933</v>
      </c>
      <c r="P520" s="24">
        <f t="shared" si="263"/>
        <v>6089245</v>
      </c>
      <c r="Q520" s="24">
        <f t="shared" si="271"/>
        <v>5606372</v>
      </c>
      <c r="R520" s="22">
        <f t="shared" si="264"/>
        <v>0.92070067799866817</v>
      </c>
      <c r="S520" s="24">
        <f t="shared" si="273"/>
        <v>6660740</v>
      </c>
      <c r="T520" s="24">
        <f t="shared" si="274"/>
        <v>5696162</v>
      </c>
      <c r="U520" s="22">
        <f t="shared" si="275"/>
        <v>0.85518455907301594</v>
      </c>
      <c r="V520" s="101">
        <f t="shared" si="265"/>
        <v>6817842</v>
      </c>
      <c r="W520" s="101">
        <f t="shared" si="266"/>
        <v>5482991</v>
      </c>
      <c r="X520" s="22">
        <f t="shared" si="267"/>
        <v>0.80421209526416126</v>
      </c>
      <c r="Y520" s="76">
        <f t="shared" si="268"/>
        <v>6990234</v>
      </c>
      <c r="Z520" s="76">
        <f t="shared" si="269"/>
        <v>5236804</v>
      </c>
      <c r="AA520" s="22">
        <f t="shared" si="270"/>
        <v>0.74916004242490297</v>
      </c>
      <c r="AB520" s="22">
        <f t="shared" si="272"/>
        <v>0.83115080850725354</v>
      </c>
      <c r="AC520" s="32" t="s">
        <v>1484</v>
      </c>
    </row>
    <row r="521" spans="1:29" ht="12.75" customHeight="1" x14ac:dyDescent="0.25">
      <c r="A521" s="25" t="s">
        <v>1113</v>
      </c>
      <c r="B521" s="25" t="s">
        <v>1114</v>
      </c>
      <c r="C521" s="25" t="s">
        <v>327</v>
      </c>
      <c r="D521" s="31">
        <f>VLOOKUP(A521, Master, 10, FALSE)</f>
        <v>4906805</v>
      </c>
      <c r="E521" s="31">
        <f>VLOOKUP(A521, Master, 11, FALSE)</f>
        <v>3991798</v>
      </c>
      <c r="F521" s="39">
        <f>VLOOKUP(A521, Master, 12, FALSE)</f>
        <v>0.81352285244675504</v>
      </c>
      <c r="G521" s="31">
        <f>VLOOKUP(A521, Master, 13, FALSE)</f>
        <v>5127554</v>
      </c>
      <c r="H521" s="31">
        <f>VLOOKUP(A521, Master, 14, FALSE)</f>
        <v>4517385</v>
      </c>
      <c r="I521" s="39">
        <f>VLOOKUP(A521, Master, 15, FALSE)</f>
        <v>0.88100193581579056</v>
      </c>
      <c r="J521" s="24">
        <f>VLOOKUP(A521, Master, 16, FALSE)</f>
        <v>5335920</v>
      </c>
      <c r="K521" s="24">
        <f>VLOOKUP(A521, Master, 17, FALSE)</f>
        <v>5115193</v>
      </c>
      <c r="L521" s="22">
        <f>VLOOKUP(A521, Master, 18, FALSE)</f>
        <v>0.95863375013118635</v>
      </c>
      <c r="M521" s="24">
        <f t="shared" si="248"/>
        <v>6316060</v>
      </c>
      <c r="N521" s="24">
        <f t="shared" si="249"/>
        <v>5188462</v>
      </c>
      <c r="O521" s="22">
        <f t="shared" si="250"/>
        <v>0.8214712969794461</v>
      </c>
      <c r="P521" s="24">
        <f t="shared" si="263"/>
        <v>5936356</v>
      </c>
      <c r="Q521" s="24">
        <f t="shared" si="271"/>
        <v>5647906</v>
      </c>
      <c r="R521" s="22">
        <f t="shared" si="264"/>
        <v>0.9514095852741985</v>
      </c>
      <c r="S521" s="24">
        <f t="shared" si="273"/>
        <v>5980737</v>
      </c>
      <c r="T521" s="24">
        <f t="shared" si="274"/>
        <v>6190772</v>
      </c>
      <c r="U521" s="22">
        <f t="shared" si="275"/>
        <v>1.0351185815393655</v>
      </c>
      <c r="V521" s="101">
        <f t="shared" si="265"/>
        <v>6256688</v>
      </c>
      <c r="W521" s="101">
        <f t="shared" si="266"/>
        <v>6470558</v>
      </c>
      <c r="X521" s="22">
        <f t="shared" si="267"/>
        <v>1.0341826218600001</v>
      </c>
      <c r="Y521" s="76">
        <f t="shared" si="268"/>
        <v>6668232</v>
      </c>
      <c r="Z521" s="76">
        <f t="shared" si="269"/>
        <v>6360937</v>
      </c>
      <c r="AA521" s="22">
        <f t="shared" si="270"/>
        <v>0.95391657038927302</v>
      </c>
      <c r="AB521" s="22">
        <f t="shared" si="272"/>
        <v>0.95921973120845672</v>
      </c>
      <c r="AC521" s="32" t="s">
        <v>1484</v>
      </c>
    </row>
    <row r="522" spans="1:29" ht="12.75" customHeight="1" x14ac:dyDescent="0.25">
      <c r="A522" s="25" t="s">
        <v>1115</v>
      </c>
      <c r="B522" s="25" t="s">
        <v>1116</v>
      </c>
      <c r="C522" s="25" t="s">
        <v>327</v>
      </c>
      <c r="D522" s="31">
        <f>VLOOKUP(A522, Master, 10, FALSE)</f>
        <v>7194514</v>
      </c>
      <c r="E522" s="31">
        <f>VLOOKUP(A522, Master, 11, FALSE)</f>
        <v>3193538</v>
      </c>
      <c r="F522" s="39">
        <f>VLOOKUP(A522, Master, 12, FALSE)</f>
        <v>0.44388516027628827</v>
      </c>
      <c r="G522" s="31">
        <f>VLOOKUP(A522, Master, 13, FALSE)</f>
        <v>7053738</v>
      </c>
      <c r="H522" s="31">
        <f>VLOOKUP(A522, Master, 14, FALSE)</f>
        <v>3847643</v>
      </c>
      <c r="I522" s="39">
        <f>VLOOKUP(A522, Master, 15, FALSE)</f>
        <v>0.54547574633478024</v>
      </c>
      <c r="J522" s="24">
        <f>VLOOKUP(A522, Master, 16, FALSE)</f>
        <v>7293543</v>
      </c>
      <c r="K522" s="24">
        <f>VLOOKUP(A522, Master, 17, FALSE)</f>
        <v>4747087</v>
      </c>
      <c r="L522" s="22">
        <f>VLOOKUP(A522, Master, 18, FALSE)</f>
        <v>0.65086159086194462</v>
      </c>
      <c r="M522" s="24">
        <f t="shared" si="248"/>
        <v>7990190</v>
      </c>
      <c r="N522" s="24">
        <f t="shared" si="249"/>
        <v>5878198</v>
      </c>
      <c r="O522" s="22">
        <f t="shared" si="250"/>
        <v>0.73567687376645607</v>
      </c>
      <c r="P522" s="24">
        <f t="shared" si="263"/>
        <v>7665277</v>
      </c>
      <c r="Q522" s="24">
        <f t="shared" si="271"/>
        <v>7179036</v>
      </c>
      <c r="R522" s="22">
        <f t="shared" si="264"/>
        <v>0.93656576272455649</v>
      </c>
      <c r="S522" s="24">
        <f t="shared" si="273"/>
        <v>8602172</v>
      </c>
      <c r="T522" s="24">
        <f t="shared" si="274"/>
        <v>7992457</v>
      </c>
      <c r="U522" s="22">
        <f t="shared" si="275"/>
        <v>0.92912080809358377</v>
      </c>
      <c r="V522" s="101">
        <f t="shared" si="265"/>
        <v>8713995</v>
      </c>
      <c r="W522" s="101">
        <f t="shared" si="266"/>
        <v>8659418</v>
      </c>
      <c r="X522" s="22">
        <f t="shared" si="267"/>
        <v>0.9937368566312007</v>
      </c>
      <c r="Y522" s="76">
        <f t="shared" si="268"/>
        <v>9247913</v>
      </c>
      <c r="Z522" s="76">
        <f t="shared" si="269"/>
        <v>9031144</v>
      </c>
      <c r="AA522" s="22">
        <f t="shared" si="270"/>
        <v>0.97656022499346595</v>
      </c>
      <c r="AB522" s="22">
        <f t="shared" si="272"/>
        <v>0.91433210524185271</v>
      </c>
      <c r="AC522" s="32" t="s">
        <v>1484</v>
      </c>
    </row>
    <row r="523" spans="1:29" ht="12.75" customHeight="1" x14ac:dyDescent="0.25">
      <c r="A523" s="25" t="s">
        <v>1117</v>
      </c>
      <c r="B523" s="25" t="s">
        <v>1118</v>
      </c>
      <c r="C523" s="25" t="s">
        <v>327</v>
      </c>
      <c r="D523" s="31">
        <f>VLOOKUP(A523, Master, 10, FALSE)</f>
        <v>7430282</v>
      </c>
      <c r="E523" s="31">
        <f>VLOOKUP(A523, Master, 11, FALSE)</f>
        <v>2062488</v>
      </c>
      <c r="F523" s="39">
        <f>VLOOKUP(A523, Master, 12, FALSE)</f>
        <v>0.27757869755145231</v>
      </c>
      <c r="G523" s="31">
        <f>VLOOKUP(A523, Master, 13, FALSE)</f>
        <v>7787718</v>
      </c>
      <c r="H523" s="31">
        <f>VLOOKUP(A523, Master, 14, FALSE)</f>
        <v>2414063</v>
      </c>
      <c r="I523" s="39">
        <f>VLOOKUP(A523, Master, 15, FALSE)</f>
        <v>0.30998336097942941</v>
      </c>
      <c r="J523" s="24">
        <f>VLOOKUP(A523, Master, 16, FALSE)</f>
        <v>8008071</v>
      </c>
      <c r="K523" s="24">
        <f>VLOOKUP(A523, Master, 17, FALSE)</f>
        <v>3104665</v>
      </c>
      <c r="L523" s="22">
        <f>VLOOKUP(A523, Master, 18, FALSE)</f>
        <v>0.38769199224132755</v>
      </c>
      <c r="M523" s="24">
        <f t="shared" si="248"/>
        <v>8288296</v>
      </c>
      <c r="N523" s="24">
        <f t="shared" si="249"/>
        <v>4394087</v>
      </c>
      <c r="O523" s="22">
        <f t="shared" si="250"/>
        <v>0.53015565563778133</v>
      </c>
      <c r="P523" s="24">
        <f t="shared" si="263"/>
        <v>8985890</v>
      </c>
      <c r="Q523" s="24">
        <f t="shared" si="271"/>
        <v>5289818</v>
      </c>
      <c r="R523" s="22">
        <f t="shared" si="264"/>
        <v>0.58868047572360671</v>
      </c>
      <c r="S523" s="24">
        <f t="shared" si="273"/>
        <v>9612859</v>
      </c>
      <c r="T523" s="24">
        <f t="shared" si="274"/>
        <v>5719695</v>
      </c>
      <c r="U523" s="22">
        <f t="shared" si="275"/>
        <v>0.59500456627939724</v>
      </c>
      <c r="V523" s="101">
        <f t="shared" si="265"/>
        <v>9627384</v>
      </c>
      <c r="W523" s="101">
        <f t="shared" si="266"/>
        <v>6185891</v>
      </c>
      <c r="X523" s="22">
        <f t="shared" si="267"/>
        <v>0.64253082665031336</v>
      </c>
      <c r="Y523" s="76">
        <f t="shared" si="268"/>
        <v>10124938</v>
      </c>
      <c r="Z523" s="76">
        <f t="shared" si="269"/>
        <v>6059168</v>
      </c>
      <c r="AA523" s="22">
        <f t="shared" si="270"/>
        <v>0.59844001020055604</v>
      </c>
      <c r="AB523" s="22">
        <f t="shared" si="272"/>
        <v>0.59096230689833096</v>
      </c>
      <c r="AC523" s="32" t="s">
        <v>1477</v>
      </c>
    </row>
    <row r="524" spans="1:29" x14ac:dyDescent="0.25">
      <c r="A524" s="25" t="s">
        <v>1400</v>
      </c>
      <c r="B524" s="25" t="s">
        <v>1406</v>
      </c>
      <c r="C524" s="25" t="s">
        <v>327</v>
      </c>
      <c r="D524" s="82"/>
      <c r="E524" s="82"/>
      <c r="F524" s="83"/>
      <c r="G524" s="82"/>
      <c r="H524" s="82"/>
      <c r="I524" s="83"/>
      <c r="J524" s="82"/>
      <c r="K524" s="82"/>
      <c r="L524" s="82"/>
      <c r="M524" s="24">
        <f t="shared" si="248"/>
        <v>5036251</v>
      </c>
      <c r="N524" s="24">
        <f t="shared" si="249"/>
        <v>2301493</v>
      </c>
      <c r="O524" s="22">
        <f t="shared" si="250"/>
        <v>0.45698536470878837</v>
      </c>
      <c r="P524" s="24">
        <f t="shared" si="263"/>
        <v>6464882</v>
      </c>
      <c r="Q524" s="24">
        <f t="shared" si="271"/>
        <v>2426092</v>
      </c>
      <c r="R524" s="22">
        <f t="shared" si="264"/>
        <v>0.37527243343343314</v>
      </c>
      <c r="S524" s="24">
        <f t="shared" si="273"/>
        <v>8140124</v>
      </c>
      <c r="T524" s="24">
        <f t="shared" si="274"/>
        <v>1257867</v>
      </c>
      <c r="U524" s="22">
        <f t="shared" si="275"/>
        <v>0.15452676150879274</v>
      </c>
      <c r="V524" s="101">
        <f t="shared" si="265"/>
        <v>5909156</v>
      </c>
      <c r="W524" s="101">
        <f t="shared" si="266"/>
        <v>2025697</v>
      </c>
      <c r="X524" s="22">
        <f t="shared" si="267"/>
        <v>0.34280648539317626</v>
      </c>
      <c r="Y524" s="76">
        <f t="shared" si="268"/>
        <v>6039012</v>
      </c>
      <c r="Z524" s="76">
        <f t="shared" si="269"/>
        <v>2943188</v>
      </c>
      <c r="AA524" s="22">
        <f t="shared" si="270"/>
        <v>0.48736250234309902</v>
      </c>
      <c r="AB524" s="22">
        <f t="shared" si="272"/>
        <v>0.36339070947745788</v>
      </c>
      <c r="AC524" s="32" t="s">
        <v>1477</v>
      </c>
    </row>
    <row r="525" spans="1:29" ht="12.75" customHeight="1" x14ac:dyDescent="0.25">
      <c r="A525" s="25" t="s">
        <v>1119</v>
      </c>
      <c r="B525" s="25" t="s">
        <v>1120</v>
      </c>
      <c r="C525" s="25" t="s">
        <v>327</v>
      </c>
      <c r="D525" s="31">
        <f t="shared" ref="D525:D556" si="276">VLOOKUP(A525, Master, 10, FALSE)</f>
        <v>3716782</v>
      </c>
      <c r="E525" s="31">
        <f t="shared" ref="E525:E556" si="277">VLOOKUP(A525, Master, 11, FALSE)</f>
        <v>1658031</v>
      </c>
      <c r="F525" s="39">
        <f t="shared" ref="F525:F556" si="278">VLOOKUP(A525, Master, 12, FALSE)</f>
        <v>0.44609315262503962</v>
      </c>
      <c r="G525" s="31">
        <f t="shared" ref="G525:G556" si="279">VLOOKUP(A525, Master, 13, FALSE)</f>
        <v>3812009</v>
      </c>
      <c r="H525" s="31">
        <f t="shared" ref="H525:H556" si="280">VLOOKUP(A525, Master, 14, FALSE)</f>
        <v>1804910</v>
      </c>
      <c r="I525" s="39">
        <f t="shared" ref="I525:I556" si="281">VLOOKUP(A525, Master, 15, FALSE)</f>
        <v>0.47347999440714855</v>
      </c>
      <c r="J525" s="24">
        <f t="shared" ref="J525:J556" si="282">VLOOKUP(A525, Master, 16, FALSE)</f>
        <v>3842158</v>
      </c>
      <c r="K525" s="24">
        <f t="shared" ref="K525:K556" si="283">VLOOKUP(A525, Master, 17, FALSE)</f>
        <v>1948198</v>
      </c>
      <c r="L525" s="22">
        <f t="shared" ref="L525:L556" si="284">VLOOKUP(A525, Master, 18, FALSE)</f>
        <v>0.5070582729809654</v>
      </c>
      <c r="M525" s="24">
        <f t="shared" si="248"/>
        <v>3916967</v>
      </c>
      <c r="N525" s="24">
        <f t="shared" si="249"/>
        <v>2492693</v>
      </c>
      <c r="O525" s="22">
        <f t="shared" si="250"/>
        <v>0.63638345689407139</v>
      </c>
      <c r="P525" s="24">
        <f t="shared" si="263"/>
        <v>4105094</v>
      </c>
      <c r="Q525" s="24">
        <f t="shared" si="271"/>
        <v>2903472</v>
      </c>
      <c r="R525" s="22">
        <f t="shared" si="264"/>
        <v>0.70728514377502683</v>
      </c>
      <c r="S525" s="24">
        <f t="shared" si="273"/>
        <v>4221926</v>
      </c>
      <c r="T525" s="24">
        <f t="shared" si="274"/>
        <v>3366942</v>
      </c>
      <c r="U525" s="22">
        <f t="shared" si="275"/>
        <v>0.7974895817690788</v>
      </c>
      <c r="V525" s="101">
        <f t="shared" si="265"/>
        <v>4452825</v>
      </c>
      <c r="W525" s="101">
        <f t="shared" si="266"/>
        <v>3563339</v>
      </c>
      <c r="X525" s="22">
        <f t="shared" si="267"/>
        <v>0.80024231807897239</v>
      </c>
      <c r="Y525" s="76">
        <f t="shared" si="268"/>
        <v>4497174</v>
      </c>
      <c r="Z525" s="76">
        <f t="shared" si="269"/>
        <v>3827211</v>
      </c>
      <c r="AA525" s="22">
        <f t="shared" si="270"/>
        <v>0.85102577752161701</v>
      </c>
      <c r="AB525" s="22">
        <f t="shared" si="272"/>
        <v>0.75848525560775326</v>
      </c>
      <c r="AC525" s="32" t="s">
        <v>1484</v>
      </c>
    </row>
    <row r="526" spans="1:29" ht="12.75" customHeight="1" x14ac:dyDescent="0.25">
      <c r="A526" s="25" t="s">
        <v>1121</v>
      </c>
      <c r="B526" s="25" t="s">
        <v>1122</v>
      </c>
      <c r="C526" s="25" t="s">
        <v>11</v>
      </c>
      <c r="D526" s="31">
        <f t="shared" si="276"/>
        <v>20761263</v>
      </c>
      <c r="E526" s="31">
        <f t="shared" si="277"/>
        <v>2928303</v>
      </c>
      <c r="F526" s="39">
        <f t="shared" si="278"/>
        <v>0.14104647679671511</v>
      </c>
      <c r="G526" s="31">
        <f t="shared" si="279"/>
        <v>21508556</v>
      </c>
      <c r="H526" s="31">
        <f t="shared" si="280"/>
        <v>3664024</v>
      </c>
      <c r="I526" s="39">
        <f t="shared" si="281"/>
        <v>0.17035192878592129</v>
      </c>
      <c r="J526" s="24">
        <f t="shared" si="282"/>
        <v>21659261</v>
      </c>
      <c r="K526" s="24">
        <f t="shared" si="283"/>
        <v>5099751</v>
      </c>
      <c r="L526" s="22">
        <f t="shared" si="284"/>
        <v>0.23545360111778513</v>
      </c>
      <c r="M526" s="24">
        <f t="shared" si="248"/>
        <v>21325157</v>
      </c>
      <c r="N526" s="24">
        <f t="shared" si="249"/>
        <v>8675798</v>
      </c>
      <c r="O526" s="22">
        <f t="shared" si="250"/>
        <v>0.40683395672069378</v>
      </c>
      <c r="P526" s="24">
        <f t="shared" si="263"/>
        <v>25148052</v>
      </c>
      <c r="Q526" s="24">
        <f t="shared" si="271"/>
        <v>9270844</v>
      </c>
      <c r="R526" s="22">
        <f t="shared" si="264"/>
        <v>0.36865058176275445</v>
      </c>
      <c r="S526" s="24">
        <f t="shared" si="273"/>
        <v>25685224</v>
      </c>
      <c r="T526" s="24">
        <f t="shared" si="274"/>
        <v>9439885</v>
      </c>
      <c r="U526" s="22">
        <f t="shared" si="275"/>
        <v>0.36752200409075664</v>
      </c>
      <c r="V526" s="101">
        <f t="shared" si="265"/>
        <v>28974611</v>
      </c>
      <c r="W526" s="101">
        <f t="shared" si="266"/>
        <v>9295708</v>
      </c>
      <c r="X526" s="22">
        <f t="shared" si="267"/>
        <v>0.32082252976580083</v>
      </c>
      <c r="Y526" s="76">
        <f t="shared" si="268"/>
        <v>27046980</v>
      </c>
      <c r="Z526" s="76">
        <f t="shared" si="269"/>
        <v>9478131</v>
      </c>
      <c r="AA526" s="22">
        <f t="shared" si="270"/>
        <v>0.35043213697056003</v>
      </c>
      <c r="AB526" s="22">
        <f t="shared" si="272"/>
        <v>0.36285224186211312</v>
      </c>
      <c r="AC526" s="32" t="s">
        <v>1480</v>
      </c>
    </row>
    <row r="527" spans="1:29" ht="12.75" customHeight="1" x14ac:dyDescent="0.25">
      <c r="A527" s="25" t="s">
        <v>1123</v>
      </c>
      <c r="B527" s="25" t="s">
        <v>1124</v>
      </c>
      <c r="C527" s="25" t="s">
        <v>11</v>
      </c>
      <c r="D527" s="31">
        <f t="shared" si="276"/>
        <v>15515756</v>
      </c>
      <c r="E527" s="31">
        <f t="shared" si="277"/>
        <v>2922989</v>
      </c>
      <c r="F527" s="39">
        <f t="shared" si="278"/>
        <v>0.18838843560055984</v>
      </c>
      <c r="G527" s="31">
        <f t="shared" si="279"/>
        <v>15049273</v>
      </c>
      <c r="H527" s="31">
        <f t="shared" si="280"/>
        <v>2504940</v>
      </c>
      <c r="I527" s="39">
        <f t="shared" si="281"/>
        <v>0.16644923645148837</v>
      </c>
      <c r="J527" s="24">
        <f t="shared" si="282"/>
        <v>14547898</v>
      </c>
      <c r="K527" s="24">
        <f t="shared" si="283"/>
        <v>3035599</v>
      </c>
      <c r="L527" s="22">
        <f t="shared" si="284"/>
        <v>0.2086623785786785</v>
      </c>
      <c r="M527" s="24">
        <f t="shared" si="248"/>
        <v>14236713</v>
      </c>
      <c r="N527" s="24">
        <f t="shared" si="249"/>
        <v>5041932</v>
      </c>
      <c r="O527" s="22">
        <f t="shared" si="250"/>
        <v>0.35415000639543692</v>
      </c>
      <c r="P527" s="24">
        <f t="shared" si="263"/>
        <v>15046569</v>
      </c>
      <c r="Q527" s="24">
        <f t="shared" si="271"/>
        <v>6663395</v>
      </c>
      <c r="R527" s="22">
        <f t="shared" si="264"/>
        <v>0.44285145670085985</v>
      </c>
      <c r="S527" s="24">
        <f t="shared" si="273"/>
        <v>15506604</v>
      </c>
      <c r="T527" s="24">
        <f t="shared" si="274"/>
        <v>8150401</v>
      </c>
      <c r="U527" s="22">
        <f t="shared" si="275"/>
        <v>0.52560837950075978</v>
      </c>
      <c r="V527" s="101">
        <f t="shared" si="265"/>
        <v>16657917</v>
      </c>
      <c r="W527" s="101">
        <f t="shared" si="266"/>
        <v>9795282</v>
      </c>
      <c r="X527" s="22">
        <f t="shared" si="267"/>
        <v>0.58802562169087524</v>
      </c>
      <c r="Y527" s="76">
        <f t="shared" si="268"/>
        <v>18706317</v>
      </c>
      <c r="Z527" s="76">
        <f t="shared" si="269"/>
        <v>10351557</v>
      </c>
      <c r="AA527" s="22">
        <f t="shared" si="270"/>
        <v>0.55337226456709798</v>
      </c>
      <c r="AB527" s="22">
        <f t="shared" si="272"/>
        <v>0.49280154577100593</v>
      </c>
      <c r="AC527" s="32" t="s">
        <v>1477</v>
      </c>
    </row>
    <row r="528" spans="1:29" ht="12.75" customHeight="1" x14ac:dyDescent="0.25">
      <c r="A528" s="25" t="s">
        <v>1125</v>
      </c>
      <c r="B528" s="25" t="s">
        <v>1126</v>
      </c>
      <c r="C528" s="25" t="s">
        <v>11</v>
      </c>
      <c r="D528" s="31">
        <f t="shared" si="276"/>
        <v>45954931</v>
      </c>
      <c r="E528" s="31">
        <f t="shared" si="277"/>
        <v>21003624</v>
      </c>
      <c r="F528" s="39">
        <f t="shared" si="278"/>
        <v>0.45704831979836941</v>
      </c>
      <c r="G528" s="31">
        <f t="shared" si="279"/>
        <v>47462020</v>
      </c>
      <c r="H528" s="31">
        <f t="shared" si="280"/>
        <v>25175922</v>
      </c>
      <c r="I528" s="39">
        <f t="shared" si="281"/>
        <v>0.53044354201527877</v>
      </c>
      <c r="J528" s="24">
        <f t="shared" si="282"/>
        <v>49156403</v>
      </c>
      <c r="K528" s="24">
        <f t="shared" si="283"/>
        <v>29306022</v>
      </c>
      <c r="L528" s="22">
        <f t="shared" si="284"/>
        <v>0.59617913865666694</v>
      </c>
      <c r="M528" s="24">
        <f t="shared" si="248"/>
        <v>48957285</v>
      </c>
      <c r="N528" s="24">
        <f t="shared" si="249"/>
        <v>34317269</v>
      </c>
      <c r="O528" s="22">
        <f t="shared" si="250"/>
        <v>0.70096348275849041</v>
      </c>
      <c r="P528" s="24">
        <f t="shared" si="263"/>
        <v>69053895</v>
      </c>
      <c r="Q528" s="24">
        <f t="shared" si="271"/>
        <v>20404263</v>
      </c>
      <c r="R528" s="22">
        <f t="shared" si="264"/>
        <v>0.29548315848077794</v>
      </c>
      <c r="S528" s="24">
        <f t="shared" si="273"/>
        <v>54837793</v>
      </c>
      <c r="T528" s="24">
        <f t="shared" si="274"/>
        <v>22103680</v>
      </c>
      <c r="U528" s="22">
        <f t="shared" si="275"/>
        <v>0.40307384361730242</v>
      </c>
      <c r="V528" s="101">
        <f t="shared" si="265"/>
        <v>57336816</v>
      </c>
      <c r="W528" s="101">
        <f t="shared" si="266"/>
        <v>22438572</v>
      </c>
      <c r="X528" s="22">
        <f t="shared" si="267"/>
        <v>0.39134666982554456</v>
      </c>
      <c r="Y528" s="76">
        <f t="shared" si="268"/>
        <v>56784797</v>
      </c>
      <c r="Z528" s="76">
        <f t="shared" si="269"/>
        <v>24634812</v>
      </c>
      <c r="AA528" s="22">
        <f t="shared" si="270"/>
        <v>0.43382759649559</v>
      </c>
      <c r="AB528" s="22">
        <f t="shared" si="272"/>
        <v>0.44493895023554109</v>
      </c>
      <c r="AC528" s="32" t="s">
        <v>1481</v>
      </c>
    </row>
    <row r="529" spans="1:29" ht="12.75" customHeight="1" x14ac:dyDescent="0.25">
      <c r="A529" s="25" t="s">
        <v>1127</v>
      </c>
      <c r="B529" s="25" t="s">
        <v>1128</v>
      </c>
      <c r="C529" s="25" t="s">
        <v>11</v>
      </c>
      <c r="D529" s="31">
        <f t="shared" si="276"/>
        <v>28871643</v>
      </c>
      <c r="E529" s="31">
        <f t="shared" si="277"/>
        <v>4591411</v>
      </c>
      <c r="F529" s="39">
        <f t="shared" si="278"/>
        <v>0.1590283933616109</v>
      </c>
      <c r="G529" s="31">
        <f t="shared" si="279"/>
        <v>28555446</v>
      </c>
      <c r="H529" s="31">
        <f t="shared" si="280"/>
        <v>5881257</v>
      </c>
      <c r="I529" s="39">
        <f t="shared" si="281"/>
        <v>0.20595920652053551</v>
      </c>
      <c r="J529" s="24">
        <f t="shared" si="282"/>
        <v>29855767</v>
      </c>
      <c r="K529" s="24">
        <f t="shared" si="283"/>
        <v>7448155</v>
      </c>
      <c r="L529" s="22">
        <f t="shared" si="284"/>
        <v>0.24947123281073302</v>
      </c>
      <c r="M529" s="24">
        <f t="shared" si="248"/>
        <v>30917154</v>
      </c>
      <c r="N529" s="24">
        <f t="shared" si="249"/>
        <v>9491122</v>
      </c>
      <c r="O529" s="22">
        <f t="shared" si="250"/>
        <v>0.30698563004861312</v>
      </c>
      <c r="P529" s="24">
        <f t="shared" si="263"/>
        <v>31691168</v>
      </c>
      <c r="Q529" s="24">
        <f t="shared" si="271"/>
        <v>11614221</v>
      </c>
      <c r="R529" s="22">
        <f t="shared" si="264"/>
        <v>0.36648131744465839</v>
      </c>
      <c r="S529" s="24">
        <f t="shared" si="273"/>
        <v>33347376</v>
      </c>
      <c r="T529" s="24">
        <f t="shared" si="274"/>
        <v>12972508</v>
      </c>
      <c r="U529" s="22">
        <f t="shared" si="275"/>
        <v>0.3890113572953986</v>
      </c>
      <c r="V529" s="101">
        <f t="shared" si="265"/>
        <v>33865653</v>
      </c>
      <c r="W529" s="101">
        <f t="shared" si="266"/>
        <v>13735727</v>
      </c>
      <c r="X529" s="22">
        <f t="shared" si="267"/>
        <v>0.40559463005186996</v>
      </c>
      <c r="Y529" s="76">
        <f t="shared" si="268"/>
        <v>35306485</v>
      </c>
      <c r="Z529" s="76">
        <f t="shared" si="269"/>
        <v>13332222</v>
      </c>
      <c r="AA529" s="22">
        <f t="shared" si="270"/>
        <v>0.37761397091780702</v>
      </c>
      <c r="AB529" s="22">
        <f t="shared" si="272"/>
        <v>0.36913738115166944</v>
      </c>
      <c r="AC529" s="32" t="s">
        <v>1483</v>
      </c>
    </row>
    <row r="530" spans="1:29" ht="12.75" customHeight="1" x14ac:dyDescent="0.25">
      <c r="A530" s="25" t="s">
        <v>1129</v>
      </c>
      <c r="B530" s="25" t="s">
        <v>1130</v>
      </c>
      <c r="C530" s="25" t="s">
        <v>11</v>
      </c>
      <c r="D530" s="31">
        <f t="shared" si="276"/>
        <v>24076160</v>
      </c>
      <c r="E530" s="31">
        <f t="shared" si="277"/>
        <v>1354234</v>
      </c>
      <c r="F530" s="39">
        <f t="shared" si="278"/>
        <v>5.6247923256864882E-2</v>
      </c>
      <c r="G530" s="31">
        <f t="shared" si="279"/>
        <v>23474771</v>
      </c>
      <c r="H530" s="31">
        <f t="shared" si="280"/>
        <v>2310532</v>
      </c>
      <c r="I530" s="39">
        <f t="shared" si="281"/>
        <v>9.8426178470494979E-2</v>
      </c>
      <c r="J530" s="24">
        <f t="shared" si="282"/>
        <v>24376908</v>
      </c>
      <c r="K530" s="24">
        <f t="shared" si="283"/>
        <v>3531768</v>
      </c>
      <c r="L530" s="22">
        <f t="shared" si="284"/>
        <v>0.14488170525974828</v>
      </c>
      <c r="M530" s="24">
        <f t="shared" si="248"/>
        <v>24935630</v>
      </c>
      <c r="N530" s="24">
        <f t="shared" si="249"/>
        <v>4344641</v>
      </c>
      <c r="O530" s="22">
        <f t="shared" si="250"/>
        <v>0.17423425836844708</v>
      </c>
      <c r="P530" s="24">
        <f t="shared" si="263"/>
        <v>25256196</v>
      </c>
      <c r="Q530" s="24">
        <f t="shared" si="271"/>
        <v>5013863</v>
      </c>
      <c r="R530" s="22">
        <f t="shared" si="264"/>
        <v>0.19852011759807375</v>
      </c>
      <c r="S530" s="24">
        <f t="shared" si="273"/>
        <v>25906683</v>
      </c>
      <c r="T530" s="24">
        <f t="shared" si="274"/>
        <v>5306562</v>
      </c>
      <c r="U530" s="22">
        <f t="shared" si="275"/>
        <v>0.20483371028240088</v>
      </c>
      <c r="V530" s="101">
        <f t="shared" si="265"/>
        <v>26145209</v>
      </c>
      <c r="W530" s="101">
        <f t="shared" si="266"/>
        <v>5728942</v>
      </c>
      <c r="X530" s="22">
        <f t="shared" si="267"/>
        <v>0.21912014549204789</v>
      </c>
      <c r="Y530" s="76">
        <f t="shared" si="268"/>
        <v>27046438</v>
      </c>
      <c r="Z530" s="76">
        <f t="shared" si="269"/>
        <v>5641055</v>
      </c>
      <c r="AA530" s="22">
        <f t="shared" si="270"/>
        <v>0.20856923932090399</v>
      </c>
      <c r="AB530" s="22">
        <f t="shared" si="272"/>
        <v>0.20105549421237473</v>
      </c>
      <c r="AC530" s="32" t="s">
        <v>1483</v>
      </c>
    </row>
    <row r="531" spans="1:29" ht="12.75" customHeight="1" x14ac:dyDescent="0.25">
      <c r="A531" s="25" t="s">
        <v>1131</v>
      </c>
      <c r="B531" s="25" t="s">
        <v>1132</v>
      </c>
      <c r="C531" s="25" t="s">
        <v>11</v>
      </c>
      <c r="D531" s="31">
        <f t="shared" si="276"/>
        <v>21894852</v>
      </c>
      <c r="E531" s="31">
        <f t="shared" si="277"/>
        <v>7516681</v>
      </c>
      <c r="F531" s="39">
        <f t="shared" si="278"/>
        <v>0.34330814385043573</v>
      </c>
      <c r="G531" s="31">
        <f t="shared" si="279"/>
        <v>20811430</v>
      </c>
      <c r="H531" s="31">
        <f t="shared" si="280"/>
        <v>8610717</v>
      </c>
      <c r="I531" s="39">
        <f t="shared" si="281"/>
        <v>0.41374941558557005</v>
      </c>
      <c r="J531" s="24">
        <f t="shared" si="282"/>
        <v>22115306</v>
      </c>
      <c r="K531" s="24">
        <f t="shared" si="283"/>
        <v>8325410</v>
      </c>
      <c r="L531" s="22">
        <f t="shared" si="284"/>
        <v>0.37645465995360861</v>
      </c>
      <c r="M531" s="24">
        <f t="shared" si="248"/>
        <v>21146306</v>
      </c>
      <c r="N531" s="24">
        <f t="shared" si="249"/>
        <v>9674614</v>
      </c>
      <c r="O531" s="22">
        <f t="shared" si="250"/>
        <v>0.45750846507186643</v>
      </c>
      <c r="P531" s="24">
        <f t="shared" si="263"/>
        <v>22903109</v>
      </c>
      <c r="Q531" s="24">
        <f t="shared" si="271"/>
        <v>9476447</v>
      </c>
      <c r="R531" s="22">
        <f t="shared" si="264"/>
        <v>0.41376247216043899</v>
      </c>
      <c r="S531" s="24">
        <f t="shared" si="273"/>
        <v>23694806</v>
      </c>
      <c r="T531" s="24">
        <f t="shared" si="274"/>
        <v>8503026</v>
      </c>
      <c r="U531" s="22">
        <f t="shared" si="275"/>
        <v>0.35885611386731758</v>
      </c>
      <c r="V531" s="101">
        <f t="shared" si="265"/>
        <v>24315075</v>
      </c>
      <c r="W531" s="101">
        <f t="shared" si="266"/>
        <v>7110529</v>
      </c>
      <c r="X531" s="22">
        <f t="shared" si="267"/>
        <v>0.29243294540526815</v>
      </c>
      <c r="Y531" s="76">
        <f t="shared" si="268"/>
        <v>24530714</v>
      </c>
      <c r="Z531" s="76">
        <f t="shared" si="269"/>
        <v>6711385</v>
      </c>
      <c r="AA531" s="22">
        <f t="shared" si="270"/>
        <v>0.27359109889748801</v>
      </c>
      <c r="AB531" s="22">
        <f t="shared" si="272"/>
        <v>0.35923021908047581</v>
      </c>
      <c r="AC531" s="32" t="s">
        <v>1483</v>
      </c>
    </row>
    <row r="532" spans="1:29" ht="12.75" customHeight="1" x14ac:dyDescent="0.25">
      <c r="A532" s="25" t="s">
        <v>1133</v>
      </c>
      <c r="B532" s="25" t="s">
        <v>1134</v>
      </c>
      <c r="C532" s="25" t="s">
        <v>11</v>
      </c>
      <c r="D532" s="31">
        <f t="shared" si="276"/>
        <v>15421660</v>
      </c>
      <c r="E532" s="31">
        <f t="shared" si="277"/>
        <v>1294345</v>
      </c>
      <c r="F532" s="39">
        <f t="shared" si="278"/>
        <v>8.3930329160414638E-2</v>
      </c>
      <c r="G532" s="31">
        <f t="shared" si="279"/>
        <v>15629292</v>
      </c>
      <c r="H532" s="31">
        <f t="shared" si="280"/>
        <v>2608872</v>
      </c>
      <c r="I532" s="39">
        <f t="shared" si="281"/>
        <v>0.1669219565416015</v>
      </c>
      <c r="J532" s="24">
        <f t="shared" si="282"/>
        <v>15378410</v>
      </c>
      <c r="K532" s="24">
        <f t="shared" si="283"/>
        <v>4649025</v>
      </c>
      <c r="L532" s="22">
        <f t="shared" si="284"/>
        <v>0.30230856115814314</v>
      </c>
      <c r="M532" s="24">
        <f t="shared" si="248"/>
        <v>16354662</v>
      </c>
      <c r="N532" s="24">
        <f t="shared" si="249"/>
        <v>7204218</v>
      </c>
      <c r="O532" s="22">
        <f t="shared" si="250"/>
        <v>0.44049935119417327</v>
      </c>
      <c r="P532" s="24">
        <f t="shared" si="263"/>
        <v>17045722</v>
      </c>
      <c r="Q532" s="24">
        <f t="shared" si="271"/>
        <v>9595311</v>
      </c>
      <c r="R532" s="22">
        <f t="shared" si="264"/>
        <v>0.56291607947143574</v>
      </c>
      <c r="S532" s="24">
        <f t="shared" si="273"/>
        <v>17717154</v>
      </c>
      <c r="T532" s="24">
        <f t="shared" si="274"/>
        <v>11829096</v>
      </c>
      <c r="U532" s="22">
        <f t="shared" si="275"/>
        <v>0.66766344075352058</v>
      </c>
      <c r="V532" s="101">
        <f t="shared" si="265"/>
        <v>18956738</v>
      </c>
      <c r="W532" s="101">
        <f t="shared" si="266"/>
        <v>12696444</v>
      </c>
      <c r="X532" s="22">
        <f t="shared" si="267"/>
        <v>0.66975890050281861</v>
      </c>
      <c r="Y532" s="76">
        <f t="shared" si="268"/>
        <v>19225318</v>
      </c>
      <c r="Z532" s="76">
        <f t="shared" si="269"/>
        <v>13581572</v>
      </c>
      <c r="AA532" s="22">
        <f t="shared" si="270"/>
        <v>0.70644199487363502</v>
      </c>
      <c r="AB532" s="22">
        <f t="shared" si="272"/>
        <v>0.60945595335911662</v>
      </c>
      <c r="AC532" s="32" t="s">
        <v>1477</v>
      </c>
    </row>
    <row r="533" spans="1:29" ht="12.75" customHeight="1" x14ac:dyDescent="0.25">
      <c r="A533" s="25" t="s">
        <v>1135</v>
      </c>
      <c r="B533" s="25" t="s">
        <v>762</v>
      </c>
      <c r="C533" s="25" t="s">
        <v>11</v>
      </c>
      <c r="D533" s="31">
        <f t="shared" si="276"/>
        <v>17108405</v>
      </c>
      <c r="E533" s="31">
        <f t="shared" si="277"/>
        <v>3213571</v>
      </c>
      <c r="F533" s="39">
        <f t="shared" si="278"/>
        <v>0.18783580351295168</v>
      </c>
      <c r="G533" s="31">
        <f t="shared" si="279"/>
        <v>18045584</v>
      </c>
      <c r="H533" s="31">
        <f t="shared" si="280"/>
        <v>4157267</v>
      </c>
      <c r="I533" s="39">
        <f t="shared" si="281"/>
        <v>0.23037586370161253</v>
      </c>
      <c r="J533" s="24">
        <f t="shared" si="282"/>
        <v>18123842</v>
      </c>
      <c r="K533" s="24">
        <f t="shared" si="283"/>
        <v>5239538</v>
      </c>
      <c r="L533" s="22">
        <f t="shared" si="284"/>
        <v>0.28909642889184312</v>
      </c>
      <c r="M533" s="24">
        <f t="shared" si="248"/>
        <v>17921602</v>
      </c>
      <c r="N533" s="24">
        <f t="shared" si="249"/>
        <v>6822435</v>
      </c>
      <c r="O533" s="22">
        <f t="shared" si="250"/>
        <v>0.38068220686967602</v>
      </c>
      <c r="P533" s="24">
        <f t="shared" si="263"/>
        <v>18439872</v>
      </c>
      <c r="Q533" s="24">
        <f t="shared" si="271"/>
        <v>7950213</v>
      </c>
      <c r="R533" s="22">
        <f t="shared" si="264"/>
        <v>0.43114252636894662</v>
      </c>
      <c r="S533" s="24">
        <f t="shared" si="273"/>
        <v>19435289</v>
      </c>
      <c r="T533" s="24">
        <f t="shared" si="274"/>
        <v>9129340</v>
      </c>
      <c r="U533" s="22">
        <f t="shared" si="275"/>
        <v>0.46973008736839467</v>
      </c>
      <c r="V533" s="101">
        <f t="shared" si="265"/>
        <v>18791372</v>
      </c>
      <c r="W533" s="101">
        <f t="shared" si="266"/>
        <v>11407937</v>
      </c>
      <c r="X533" s="22">
        <f t="shared" si="267"/>
        <v>0.6070837722759147</v>
      </c>
      <c r="Y533" s="76">
        <f t="shared" si="268"/>
        <v>19365022</v>
      </c>
      <c r="Z533" s="76">
        <f t="shared" si="269"/>
        <v>13485266</v>
      </c>
      <c r="AA533" s="22">
        <f t="shared" si="270"/>
        <v>0.69637235630302896</v>
      </c>
      <c r="AB533" s="22">
        <f t="shared" si="272"/>
        <v>0.51700218983719215</v>
      </c>
      <c r="AC533" s="32" t="s">
        <v>1483</v>
      </c>
    </row>
    <row r="534" spans="1:29" ht="12.75" customHeight="1" x14ac:dyDescent="0.25">
      <c r="A534" s="25" t="s">
        <v>1136</v>
      </c>
      <c r="B534" s="25" t="s">
        <v>1137</v>
      </c>
      <c r="C534" s="25" t="s">
        <v>11</v>
      </c>
      <c r="D534" s="31">
        <f t="shared" si="276"/>
        <v>7406222</v>
      </c>
      <c r="E534" s="31">
        <f t="shared" si="277"/>
        <v>1586814</v>
      </c>
      <c r="F534" s="39">
        <f t="shared" si="278"/>
        <v>0.21425417709596067</v>
      </c>
      <c r="G534" s="31">
        <f t="shared" si="279"/>
        <v>7355278</v>
      </c>
      <c r="H534" s="31">
        <f t="shared" si="280"/>
        <v>1491525</v>
      </c>
      <c r="I534" s="39">
        <f t="shared" si="281"/>
        <v>0.20278295395496948</v>
      </c>
      <c r="J534" s="24">
        <f t="shared" si="282"/>
        <v>7405242</v>
      </c>
      <c r="K534" s="24">
        <f t="shared" si="283"/>
        <v>1753425</v>
      </c>
      <c r="L534" s="22">
        <f t="shared" si="284"/>
        <v>0.23678159336318785</v>
      </c>
      <c r="M534" s="24">
        <f t="shared" ref="M534:M597" si="285">VLOOKUP(A534, Master, 19, FALSE)</f>
        <v>7662436</v>
      </c>
      <c r="N534" s="24">
        <f t="shared" ref="N534:N597" si="286">VLOOKUP(A534, Master, 20, FALSE)</f>
        <v>2664457</v>
      </c>
      <c r="O534" s="22">
        <f t="shared" ref="O534:O597" si="287">VLOOKUP(A534, Master, 21, FALSE)</f>
        <v>0.34772975591574273</v>
      </c>
      <c r="P534" s="24">
        <f t="shared" si="263"/>
        <v>8795205</v>
      </c>
      <c r="Q534" s="24">
        <f t="shared" si="271"/>
        <v>3185986</v>
      </c>
      <c r="R534" s="22">
        <f t="shared" si="264"/>
        <v>0.36224124395053897</v>
      </c>
      <c r="S534" s="24">
        <f t="shared" si="273"/>
        <v>9143054</v>
      </c>
      <c r="T534" s="24">
        <f t="shared" si="274"/>
        <v>3246845</v>
      </c>
      <c r="U534" s="22">
        <f t="shared" si="275"/>
        <v>0.35511602578306983</v>
      </c>
      <c r="V534" s="101">
        <f t="shared" si="265"/>
        <v>9218632</v>
      </c>
      <c r="W534" s="101">
        <f t="shared" si="266"/>
        <v>3585950</v>
      </c>
      <c r="X534" s="22">
        <f t="shared" si="267"/>
        <v>0.38898938584379983</v>
      </c>
      <c r="Y534" s="76">
        <f t="shared" si="268"/>
        <v>9778394</v>
      </c>
      <c r="Z534" s="76">
        <f t="shared" si="269"/>
        <v>3590333</v>
      </c>
      <c r="AA534" s="22">
        <f t="shared" si="270"/>
        <v>0.36717000767201602</v>
      </c>
      <c r="AB534" s="22">
        <f t="shared" si="272"/>
        <v>0.36424928383303345</v>
      </c>
      <c r="AC534" s="32" t="s">
        <v>1477</v>
      </c>
    </row>
    <row r="535" spans="1:29" ht="12.75" customHeight="1" x14ac:dyDescent="0.25">
      <c r="A535" s="25" t="s">
        <v>1138</v>
      </c>
      <c r="B535" s="25" t="s">
        <v>530</v>
      </c>
      <c r="C535" s="25" t="s">
        <v>11</v>
      </c>
      <c r="D535" s="31">
        <f t="shared" si="276"/>
        <v>40321789</v>
      </c>
      <c r="E535" s="31">
        <f t="shared" si="277"/>
        <v>21304650</v>
      </c>
      <c r="F535" s="39">
        <f t="shared" si="278"/>
        <v>0.52836569329798333</v>
      </c>
      <c r="G535" s="31">
        <f t="shared" si="279"/>
        <v>41754160</v>
      </c>
      <c r="H535" s="31">
        <f t="shared" si="280"/>
        <v>20554512</v>
      </c>
      <c r="I535" s="39">
        <f t="shared" si="281"/>
        <v>0.49227459012467262</v>
      </c>
      <c r="J535" s="24">
        <f t="shared" si="282"/>
        <v>43840077</v>
      </c>
      <c r="K535" s="24">
        <f t="shared" si="283"/>
        <v>19913225</v>
      </c>
      <c r="L535" s="22">
        <f t="shared" si="284"/>
        <v>0.45422422501675808</v>
      </c>
      <c r="M535" s="24">
        <f t="shared" si="285"/>
        <v>43686718</v>
      </c>
      <c r="N535" s="24">
        <f t="shared" si="286"/>
        <v>20717979</v>
      </c>
      <c r="O535" s="22">
        <f t="shared" si="287"/>
        <v>0.47423976779395516</v>
      </c>
      <c r="P535" s="24">
        <f t="shared" si="263"/>
        <v>44730841</v>
      </c>
      <c r="Q535" s="24">
        <f t="shared" si="271"/>
        <v>22181061</v>
      </c>
      <c r="R535" s="22">
        <f t="shared" si="264"/>
        <v>0.49587847006945385</v>
      </c>
      <c r="S535" s="24">
        <f t="shared" si="273"/>
        <v>48768100</v>
      </c>
      <c r="T535" s="24">
        <f t="shared" si="274"/>
        <v>20251557</v>
      </c>
      <c r="U535" s="22">
        <f t="shared" si="275"/>
        <v>0.41526237437997382</v>
      </c>
      <c r="V535" s="101">
        <f t="shared" si="265"/>
        <v>48808776</v>
      </c>
      <c r="W535" s="101">
        <f t="shared" si="266"/>
        <v>18936576</v>
      </c>
      <c r="X535" s="22">
        <f t="shared" si="267"/>
        <v>0.38797481829906982</v>
      </c>
      <c r="Y535" s="76">
        <f t="shared" si="268"/>
        <v>50789031</v>
      </c>
      <c r="Z535" s="76">
        <f t="shared" si="269"/>
        <v>15446446</v>
      </c>
      <c r="AA535" s="22">
        <f t="shared" si="270"/>
        <v>0.30412956687439102</v>
      </c>
      <c r="AB535" s="22">
        <f t="shared" si="272"/>
        <v>0.41549699948336871</v>
      </c>
      <c r="AC535" s="32" t="s">
        <v>1480</v>
      </c>
    </row>
    <row r="536" spans="1:29" ht="12.75" customHeight="1" x14ac:dyDescent="0.25">
      <c r="A536" s="25" t="s">
        <v>1139</v>
      </c>
      <c r="B536" s="25" t="s">
        <v>1140</v>
      </c>
      <c r="C536" s="25" t="s">
        <v>11</v>
      </c>
      <c r="D536" s="31">
        <f t="shared" si="276"/>
        <v>48234008</v>
      </c>
      <c r="E536" s="31">
        <f t="shared" si="277"/>
        <v>11878875</v>
      </c>
      <c r="F536" s="39">
        <f t="shared" si="278"/>
        <v>0.24627592631323525</v>
      </c>
      <c r="G536" s="31">
        <f t="shared" si="279"/>
        <v>46218680</v>
      </c>
      <c r="H536" s="31">
        <f t="shared" si="280"/>
        <v>16607088</v>
      </c>
      <c r="I536" s="39">
        <f t="shared" si="281"/>
        <v>0.35931549754341752</v>
      </c>
      <c r="J536" s="24">
        <f t="shared" si="282"/>
        <v>48953377</v>
      </c>
      <c r="K536" s="24">
        <f t="shared" si="283"/>
        <v>19862824</v>
      </c>
      <c r="L536" s="22">
        <f t="shared" si="284"/>
        <v>0.40574982191729081</v>
      </c>
      <c r="M536" s="24">
        <f t="shared" si="285"/>
        <v>51148892</v>
      </c>
      <c r="N536" s="24">
        <f t="shared" si="286"/>
        <v>23722171</v>
      </c>
      <c r="O536" s="22">
        <f t="shared" si="287"/>
        <v>0.46378660558277585</v>
      </c>
      <c r="P536" s="24">
        <f t="shared" si="263"/>
        <v>50735921</v>
      </c>
      <c r="Q536" s="24">
        <f t="shared" si="271"/>
        <v>30030708</v>
      </c>
      <c r="R536" s="22">
        <f t="shared" si="264"/>
        <v>0.59190229344609713</v>
      </c>
      <c r="S536" s="24">
        <f t="shared" si="273"/>
        <v>54805710</v>
      </c>
      <c r="T536" s="24">
        <f t="shared" si="274"/>
        <v>34231671</v>
      </c>
      <c r="U536" s="22">
        <f t="shared" si="275"/>
        <v>0.62460044765408573</v>
      </c>
      <c r="V536" s="101">
        <f t="shared" si="265"/>
        <v>58583893</v>
      </c>
      <c r="W536" s="101">
        <f t="shared" si="266"/>
        <v>35944083</v>
      </c>
      <c r="X536" s="22">
        <f t="shared" si="267"/>
        <v>0.61354889815874813</v>
      </c>
      <c r="Y536" s="76">
        <f t="shared" si="268"/>
        <v>60155870</v>
      </c>
      <c r="Z536" s="76">
        <f t="shared" si="269"/>
        <v>36223109</v>
      </c>
      <c r="AA536" s="22">
        <f t="shared" si="270"/>
        <v>0.60215418711424196</v>
      </c>
      <c r="AB536" s="22">
        <f t="shared" si="272"/>
        <v>0.57919848639118976</v>
      </c>
      <c r="AC536" s="32" t="s">
        <v>1481</v>
      </c>
    </row>
    <row r="537" spans="1:29" ht="12.75" customHeight="1" x14ac:dyDescent="0.25">
      <c r="A537" s="25" t="s">
        <v>1141</v>
      </c>
      <c r="B537" s="25" t="s">
        <v>1142</v>
      </c>
      <c r="C537" s="25" t="s">
        <v>11</v>
      </c>
      <c r="D537" s="31">
        <f t="shared" si="276"/>
        <v>12899341</v>
      </c>
      <c r="E537" s="31">
        <f t="shared" si="277"/>
        <v>3088041</v>
      </c>
      <c r="F537" s="39">
        <f t="shared" si="278"/>
        <v>0.23939525282725682</v>
      </c>
      <c r="G537" s="31">
        <f t="shared" si="279"/>
        <v>12949720</v>
      </c>
      <c r="H537" s="31">
        <f t="shared" si="280"/>
        <v>3592441</v>
      </c>
      <c r="I537" s="39">
        <f t="shared" si="281"/>
        <v>0.27741456958142724</v>
      </c>
      <c r="J537" s="24">
        <f t="shared" si="282"/>
        <v>13405739</v>
      </c>
      <c r="K537" s="24">
        <f t="shared" si="283"/>
        <v>4489178</v>
      </c>
      <c r="L537" s="22">
        <f t="shared" si="284"/>
        <v>0.334869864317066</v>
      </c>
      <c r="M537" s="24">
        <f t="shared" si="285"/>
        <v>14087930</v>
      </c>
      <c r="N537" s="24">
        <f t="shared" si="286"/>
        <v>6664518</v>
      </c>
      <c r="O537" s="22">
        <f t="shared" si="287"/>
        <v>0.47306580881648336</v>
      </c>
      <c r="P537" s="24">
        <f t="shared" si="263"/>
        <v>14212193</v>
      </c>
      <c r="Q537" s="24">
        <f t="shared" si="271"/>
        <v>7641353</v>
      </c>
      <c r="R537" s="22">
        <f t="shared" si="264"/>
        <v>0.53766178097919159</v>
      </c>
      <c r="S537" s="24">
        <f t="shared" si="273"/>
        <v>15568442</v>
      </c>
      <c r="T537" s="24">
        <f t="shared" si="274"/>
        <v>8268209</v>
      </c>
      <c r="U537" s="22">
        <f t="shared" si="275"/>
        <v>0.53108776074060593</v>
      </c>
      <c r="V537" s="101">
        <f t="shared" si="265"/>
        <v>16105996</v>
      </c>
      <c r="W537" s="101">
        <f t="shared" si="266"/>
        <v>8897527</v>
      </c>
      <c r="X537" s="22">
        <f t="shared" si="267"/>
        <v>0.55243568916818309</v>
      </c>
      <c r="Y537" s="76">
        <f t="shared" si="268"/>
        <v>17595865</v>
      </c>
      <c r="Z537" s="76">
        <f t="shared" si="269"/>
        <v>8759783</v>
      </c>
      <c r="AA537" s="22">
        <f t="shared" si="270"/>
        <v>0.49783190539368199</v>
      </c>
      <c r="AB537" s="22">
        <f t="shared" si="272"/>
        <v>0.51841658901962917</v>
      </c>
      <c r="AC537" s="32" t="s">
        <v>1477</v>
      </c>
    </row>
    <row r="538" spans="1:29" ht="12.75" customHeight="1" x14ac:dyDescent="0.25">
      <c r="A538" s="25" t="s">
        <v>1143</v>
      </c>
      <c r="B538" s="25" t="s">
        <v>1144</v>
      </c>
      <c r="C538" s="25" t="s">
        <v>11</v>
      </c>
      <c r="D538" s="31">
        <f t="shared" si="276"/>
        <v>11567522</v>
      </c>
      <c r="E538" s="31">
        <f t="shared" si="277"/>
        <v>3096874</v>
      </c>
      <c r="F538" s="39">
        <f t="shared" si="278"/>
        <v>0.26772147051027867</v>
      </c>
      <c r="G538" s="31">
        <f t="shared" si="279"/>
        <v>11823556</v>
      </c>
      <c r="H538" s="31">
        <f t="shared" si="280"/>
        <v>3777400</v>
      </c>
      <c r="I538" s="39">
        <f t="shared" si="281"/>
        <v>0.31948087360519967</v>
      </c>
      <c r="J538" s="24">
        <f t="shared" si="282"/>
        <v>12193146</v>
      </c>
      <c r="K538" s="24">
        <f t="shared" si="283"/>
        <v>4160913</v>
      </c>
      <c r="L538" s="22">
        <f t="shared" si="284"/>
        <v>0.34125015808061349</v>
      </c>
      <c r="M538" s="24">
        <f t="shared" si="285"/>
        <v>12344617</v>
      </c>
      <c r="N538" s="24">
        <f t="shared" si="286"/>
        <v>4703405</v>
      </c>
      <c r="O538" s="22">
        <f t="shared" si="287"/>
        <v>0.38100858050112046</v>
      </c>
      <c r="P538" s="24">
        <f t="shared" si="263"/>
        <v>12343714</v>
      </c>
      <c r="Q538" s="24">
        <f t="shared" si="271"/>
        <v>5946126</v>
      </c>
      <c r="R538" s="22">
        <f t="shared" si="264"/>
        <v>0.48171287831198939</v>
      </c>
      <c r="S538" s="24">
        <f t="shared" si="273"/>
        <v>12828943</v>
      </c>
      <c r="T538" s="24">
        <f t="shared" si="274"/>
        <v>6815634</v>
      </c>
      <c r="U538" s="22">
        <f t="shared" si="275"/>
        <v>0.53127011321197704</v>
      </c>
      <c r="V538" s="101">
        <f t="shared" si="265"/>
        <v>13462853</v>
      </c>
      <c r="W538" s="101">
        <f t="shared" si="266"/>
        <v>7401544</v>
      </c>
      <c r="X538" s="22">
        <f t="shared" si="267"/>
        <v>0.549775296514045</v>
      </c>
      <c r="Y538" s="76">
        <f t="shared" si="268"/>
        <v>13946857</v>
      </c>
      <c r="Z538" s="76">
        <f t="shared" si="269"/>
        <v>7676646</v>
      </c>
      <c r="AA538" s="22">
        <f t="shared" si="270"/>
        <v>0.55042121676589895</v>
      </c>
      <c r="AB538" s="22">
        <f t="shared" si="272"/>
        <v>0.49883761706100616</v>
      </c>
      <c r="AC538" s="32" t="s">
        <v>1484</v>
      </c>
    </row>
    <row r="539" spans="1:29" ht="12.75" customHeight="1" x14ac:dyDescent="0.25">
      <c r="A539" s="25" t="s">
        <v>1145</v>
      </c>
      <c r="B539" s="25" t="s">
        <v>1146</v>
      </c>
      <c r="C539" s="25" t="s">
        <v>8</v>
      </c>
      <c r="D539" s="31">
        <f t="shared" si="276"/>
        <v>22291753</v>
      </c>
      <c r="E539" s="31">
        <f t="shared" si="277"/>
        <v>5533215</v>
      </c>
      <c r="F539" s="39">
        <f t="shared" si="278"/>
        <v>0.24821802933129575</v>
      </c>
      <c r="G539" s="31">
        <f t="shared" si="279"/>
        <v>23681344</v>
      </c>
      <c r="H539" s="31">
        <f t="shared" si="280"/>
        <v>6050982</v>
      </c>
      <c r="I539" s="39">
        <f t="shared" si="281"/>
        <v>0.25551683215276971</v>
      </c>
      <c r="J539" s="24">
        <f t="shared" si="282"/>
        <v>23974004</v>
      </c>
      <c r="K539" s="24">
        <f t="shared" si="283"/>
        <v>7045638</v>
      </c>
      <c r="L539" s="22">
        <f t="shared" si="284"/>
        <v>0.29388657814522762</v>
      </c>
      <c r="M539" s="24">
        <f t="shared" si="285"/>
        <v>24798525</v>
      </c>
      <c r="N539" s="24">
        <f t="shared" si="286"/>
        <v>6918162</v>
      </c>
      <c r="O539" s="22">
        <f t="shared" si="287"/>
        <v>0.27897473740877732</v>
      </c>
      <c r="P539" s="24">
        <f t="shared" si="263"/>
        <v>25790919</v>
      </c>
      <c r="Q539" s="24">
        <f t="shared" si="271"/>
        <v>6268697</v>
      </c>
      <c r="R539" s="22">
        <f t="shared" si="264"/>
        <v>0.24305830280805427</v>
      </c>
      <c r="S539" s="24">
        <f t="shared" si="273"/>
        <v>27242231</v>
      </c>
      <c r="T539" s="24">
        <f t="shared" si="274"/>
        <v>4593617</v>
      </c>
      <c r="U539" s="22">
        <f t="shared" si="275"/>
        <v>0.16862117496911322</v>
      </c>
      <c r="V539" s="101">
        <f t="shared" si="265"/>
        <v>26827938</v>
      </c>
      <c r="W539" s="101">
        <f t="shared" si="266"/>
        <v>4959004</v>
      </c>
      <c r="X539" s="22">
        <f t="shared" si="267"/>
        <v>0.18484476891216911</v>
      </c>
      <c r="Y539" s="76">
        <f t="shared" si="268"/>
        <v>26524771</v>
      </c>
      <c r="Z539" s="76">
        <f t="shared" si="269"/>
        <v>7976758</v>
      </c>
      <c r="AA539" s="22">
        <f t="shared" si="270"/>
        <v>0.30072862834517999</v>
      </c>
      <c r="AB539" s="22">
        <f t="shared" si="272"/>
        <v>0.23524552248865879</v>
      </c>
      <c r="AC539" s="32" t="s">
        <v>1481</v>
      </c>
    </row>
    <row r="540" spans="1:29" ht="12.75" customHeight="1" x14ac:dyDescent="0.25">
      <c r="A540" s="25" t="s">
        <v>1147</v>
      </c>
      <c r="B540" s="25" t="s">
        <v>1148</v>
      </c>
      <c r="C540" s="25" t="s">
        <v>8</v>
      </c>
      <c r="D540" s="31">
        <f t="shared" si="276"/>
        <v>31284203</v>
      </c>
      <c r="E540" s="31">
        <f t="shared" si="277"/>
        <v>7240573</v>
      </c>
      <c r="F540" s="39">
        <f t="shared" si="278"/>
        <v>0.23144502035100589</v>
      </c>
      <c r="G540" s="31">
        <f t="shared" si="279"/>
        <v>31169287</v>
      </c>
      <c r="H540" s="31">
        <f t="shared" si="280"/>
        <v>9777241</v>
      </c>
      <c r="I540" s="39">
        <f t="shared" si="281"/>
        <v>0.31368189461632534</v>
      </c>
      <c r="J540" s="24">
        <f t="shared" si="282"/>
        <v>31537215</v>
      </c>
      <c r="K540" s="24">
        <f t="shared" si="283"/>
        <v>14950518</v>
      </c>
      <c r="L540" s="22">
        <f t="shared" si="284"/>
        <v>0.47405955154886059</v>
      </c>
      <c r="M540" s="24">
        <f t="shared" si="285"/>
        <v>32379547</v>
      </c>
      <c r="N540" s="24">
        <f t="shared" si="286"/>
        <v>14950518</v>
      </c>
      <c r="O540" s="22">
        <f t="shared" si="287"/>
        <v>0.4617272131694739</v>
      </c>
      <c r="P540" s="24">
        <f t="shared" si="263"/>
        <v>33539476</v>
      </c>
      <c r="Q540" s="24">
        <f t="shared" si="271"/>
        <v>29856804</v>
      </c>
      <c r="R540" s="22">
        <f t="shared" si="264"/>
        <v>0.89019888086504395</v>
      </c>
      <c r="S540" s="24">
        <f t="shared" si="273"/>
        <v>35181083</v>
      </c>
      <c r="T540" s="24">
        <f t="shared" si="274"/>
        <v>34495206</v>
      </c>
      <c r="U540" s="22">
        <f t="shared" si="275"/>
        <v>0.98050438072074131</v>
      </c>
      <c r="V540" s="101">
        <f t="shared" si="265"/>
        <v>37495501</v>
      </c>
      <c r="W540" s="101">
        <f t="shared" si="266"/>
        <v>36301760</v>
      </c>
      <c r="X540" s="22">
        <f t="shared" si="267"/>
        <v>0.96816308708610133</v>
      </c>
      <c r="Y540" s="76">
        <f t="shared" si="268"/>
        <v>37822491</v>
      </c>
      <c r="Z540" s="76">
        <f t="shared" si="269"/>
        <v>38196800</v>
      </c>
      <c r="AA540" s="22">
        <f t="shared" si="270"/>
        <v>1.00989646610002</v>
      </c>
      <c r="AB540" s="22">
        <f t="shared" si="272"/>
        <v>0.8620980055882761</v>
      </c>
      <c r="AC540" s="32" t="s">
        <v>1482</v>
      </c>
    </row>
    <row r="541" spans="1:29" ht="12.75" customHeight="1" x14ac:dyDescent="0.25">
      <c r="A541" s="25" t="s">
        <v>1149</v>
      </c>
      <c r="B541" s="25" t="s">
        <v>1150</v>
      </c>
      <c r="C541" s="25" t="s">
        <v>8</v>
      </c>
      <c r="D541" s="31">
        <f t="shared" si="276"/>
        <v>20710124</v>
      </c>
      <c r="E541" s="31">
        <f t="shared" si="277"/>
        <v>-541188</v>
      </c>
      <c r="F541" s="39">
        <f t="shared" si="278"/>
        <v>-2.6131567343585196E-2</v>
      </c>
      <c r="G541" s="31">
        <f t="shared" si="279"/>
        <v>21071106</v>
      </c>
      <c r="H541" s="31">
        <f t="shared" si="280"/>
        <v>-750094</v>
      </c>
      <c r="I541" s="39">
        <f t="shared" si="281"/>
        <v>-3.5598226310474636E-2</v>
      </c>
      <c r="J541" s="24">
        <f t="shared" si="282"/>
        <v>23959088</v>
      </c>
      <c r="K541" s="24">
        <f t="shared" si="283"/>
        <v>-1581701</v>
      </c>
      <c r="L541" s="22">
        <f t="shared" si="284"/>
        <v>-6.6016744877768305E-2</v>
      </c>
      <c r="M541" s="24">
        <f t="shared" si="285"/>
        <v>24304623</v>
      </c>
      <c r="N541" s="24">
        <f t="shared" si="286"/>
        <v>1827382</v>
      </c>
      <c r="O541" s="22">
        <f t="shared" si="287"/>
        <v>7.5186601330948441E-2</v>
      </c>
      <c r="P541" s="24">
        <f t="shared" si="263"/>
        <v>21948601</v>
      </c>
      <c r="Q541" s="24">
        <f t="shared" si="271"/>
        <v>2079124</v>
      </c>
      <c r="R541" s="22">
        <f t="shared" si="264"/>
        <v>9.4726948656089743E-2</v>
      </c>
      <c r="S541" s="24">
        <f t="shared" si="273"/>
        <v>22857384</v>
      </c>
      <c r="T541" s="24">
        <f t="shared" si="274"/>
        <v>1915463</v>
      </c>
      <c r="U541" s="22">
        <f t="shared" si="275"/>
        <v>8.3800622153436283E-2</v>
      </c>
      <c r="V541" s="101">
        <f t="shared" si="265"/>
        <v>20820719</v>
      </c>
      <c r="W541" s="101">
        <f t="shared" si="266"/>
        <v>2757730</v>
      </c>
      <c r="X541" s="22">
        <f t="shared" si="267"/>
        <v>0.13245123763497313</v>
      </c>
      <c r="Y541" s="76">
        <f t="shared" si="268"/>
        <v>20864125</v>
      </c>
      <c r="Z541" s="76">
        <f t="shared" si="269"/>
        <v>3280580</v>
      </c>
      <c r="AA541" s="22">
        <f t="shared" si="270"/>
        <v>0.157235446010796</v>
      </c>
      <c r="AB541" s="22">
        <f t="shared" si="272"/>
        <v>0.10868017115724871</v>
      </c>
      <c r="AC541" s="32" t="s">
        <v>1483</v>
      </c>
    </row>
    <row r="542" spans="1:29" ht="12.75" customHeight="1" x14ac:dyDescent="0.25">
      <c r="A542" s="25" t="s">
        <v>1151</v>
      </c>
      <c r="B542" s="25" t="s">
        <v>4</v>
      </c>
      <c r="C542" s="25" t="s">
        <v>8</v>
      </c>
      <c r="D542" s="31">
        <f t="shared" si="276"/>
        <v>13185573</v>
      </c>
      <c r="E542" s="31">
        <f t="shared" si="277"/>
        <v>613630</v>
      </c>
      <c r="F542" s="39">
        <f t="shared" si="278"/>
        <v>4.6537985114488388E-2</v>
      </c>
      <c r="G542" s="31">
        <f t="shared" si="279"/>
        <v>13083644</v>
      </c>
      <c r="H542" s="31">
        <f t="shared" si="280"/>
        <v>1466339</v>
      </c>
      <c r="I542" s="39">
        <f t="shared" si="281"/>
        <v>0.11207420501505544</v>
      </c>
      <c r="J542" s="24">
        <f t="shared" si="282"/>
        <v>13754438</v>
      </c>
      <c r="K542" s="24">
        <f t="shared" si="283"/>
        <v>2920673</v>
      </c>
      <c r="L542" s="22">
        <f t="shared" si="284"/>
        <v>0.21234404488209552</v>
      </c>
      <c r="M542" s="24">
        <f t="shared" si="285"/>
        <v>14278010</v>
      </c>
      <c r="N542" s="24">
        <f t="shared" si="286"/>
        <v>4324241</v>
      </c>
      <c r="O542" s="22">
        <f t="shared" si="287"/>
        <v>0.30286020250721213</v>
      </c>
      <c r="P542" s="24">
        <f t="shared" si="263"/>
        <v>15067567</v>
      </c>
      <c r="Q542" s="24">
        <f t="shared" si="271"/>
        <v>4984986</v>
      </c>
      <c r="R542" s="22">
        <f t="shared" si="264"/>
        <v>0.33084213264158707</v>
      </c>
      <c r="S542" s="24">
        <f t="shared" si="273"/>
        <v>15455825</v>
      </c>
      <c r="T542" s="24">
        <f t="shared" si="274"/>
        <v>5897632</v>
      </c>
      <c r="U542" s="22">
        <f t="shared" si="275"/>
        <v>0.38157988978265478</v>
      </c>
      <c r="V542" s="101">
        <f t="shared" si="265"/>
        <v>15964184</v>
      </c>
      <c r="W542" s="101">
        <f t="shared" si="266"/>
        <v>6060791</v>
      </c>
      <c r="X542" s="22">
        <f t="shared" si="267"/>
        <v>0.37964928241869422</v>
      </c>
      <c r="Y542" s="76">
        <f t="shared" si="268"/>
        <v>16069678</v>
      </c>
      <c r="Z542" s="76">
        <f t="shared" si="269"/>
        <v>6514809</v>
      </c>
      <c r="AA542" s="22">
        <f t="shared" si="270"/>
        <v>0.40541005239806299</v>
      </c>
      <c r="AB542" s="22">
        <f t="shared" si="272"/>
        <v>0.36006831194964228</v>
      </c>
      <c r="AC542" s="32" t="s">
        <v>1483</v>
      </c>
    </row>
    <row r="543" spans="1:29" ht="12.75" customHeight="1" x14ac:dyDescent="0.25">
      <c r="A543" s="25" t="s">
        <v>1152</v>
      </c>
      <c r="B543" s="25" t="s">
        <v>1091</v>
      </c>
      <c r="C543" s="25" t="s">
        <v>8</v>
      </c>
      <c r="D543" s="31">
        <f t="shared" si="276"/>
        <v>36076833</v>
      </c>
      <c r="E543" s="31">
        <f t="shared" si="277"/>
        <v>1510642</v>
      </c>
      <c r="F543" s="39">
        <f t="shared" si="278"/>
        <v>4.1872910518503663E-2</v>
      </c>
      <c r="G543" s="31">
        <f t="shared" si="279"/>
        <v>34297815</v>
      </c>
      <c r="H543" s="31">
        <f t="shared" si="280"/>
        <v>3079374</v>
      </c>
      <c r="I543" s="39">
        <f t="shared" si="281"/>
        <v>8.9783387075823923E-2</v>
      </c>
      <c r="J543" s="24">
        <f t="shared" si="282"/>
        <v>35518847</v>
      </c>
      <c r="K543" s="24">
        <f t="shared" si="283"/>
        <v>4684234</v>
      </c>
      <c r="L543" s="22">
        <f t="shared" si="284"/>
        <v>0.13188023811696364</v>
      </c>
      <c r="M543" s="24">
        <f t="shared" si="285"/>
        <v>36272677</v>
      </c>
      <c r="N543" s="24">
        <f t="shared" si="286"/>
        <v>7633861</v>
      </c>
      <c r="O543" s="22">
        <f t="shared" si="287"/>
        <v>0.21045761248887143</v>
      </c>
      <c r="P543" s="24">
        <f t="shared" si="263"/>
        <v>36928775</v>
      </c>
      <c r="Q543" s="24">
        <f t="shared" si="271"/>
        <v>11109791</v>
      </c>
      <c r="R543" s="22">
        <f t="shared" si="264"/>
        <v>0.30084374583234891</v>
      </c>
      <c r="S543" s="24">
        <f t="shared" si="273"/>
        <v>38756161</v>
      </c>
      <c r="T543" s="24">
        <f t="shared" si="274"/>
        <v>12891325</v>
      </c>
      <c r="U543" s="22">
        <f t="shared" si="275"/>
        <v>0.33262646937605611</v>
      </c>
      <c r="V543" s="101">
        <f t="shared" si="265"/>
        <v>41007507</v>
      </c>
      <c r="W543" s="101">
        <f t="shared" si="266"/>
        <v>12662026</v>
      </c>
      <c r="X543" s="22">
        <f t="shared" si="267"/>
        <v>0.30877336678867118</v>
      </c>
      <c r="Y543" s="76">
        <f t="shared" si="268"/>
        <v>41504397</v>
      </c>
      <c r="Z543" s="76">
        <f t="shared" si="269"/>
        <v>11901514</v>
      </c>
      <c r="AA543" s="22">
        <f t="shared" si="270"/>
        <v>0.28675308787163001</v>
      </c>
      <c r="AB543" s="22">
        <f t="shared" si="272"/>
        <v>0.28789085647151558</v>
      </c>
      <c r="AC543" s="32" t="s">
        <v>1481</v>
      </c>
    </row>
    <row r="544" spans="1:29" ht="12.75" customHeight="1" x14ac:dyDescent="0.25">
      <c r="A544" s="25" t="s">
        <v>1153</v>
      </c>
      <c r="B544" s="25" t="s">
        <v>1154</v>
      </c>
      <c r="C544" s="25" t="s">
        <v>8</v>
      </c>
      <c r="D544" s="31">
        <f t="shared" si="276"/>
        <v>56543581</v>
      </c>
      <c r="E544" s="31">
        <f t="shared" si="277"/>
        <v>15124906</v>
      </c>
      <c r="F544" s="39">
        <f t="shared" si="278"/>
        <v>0.26749112335138447</v>
      </c>
      <c r="G544" s="31">
        <f t="shared" si="279"/>
        <v>55617994</v>
      </c>
      <c r="H544" s="31">
        <f t="shared" si="280"/>
        <v>19167020</v>
      </c>
      <c r="I544" s="39">
        <f t="shared" si="281"/>
        <v>0.34461904541181404</v>
      </c>
      <c r="J544" s="24">
        <f t="shared" si="282"/>
        <v>56306335</v>
      </c>
      <c r="K544" s="24">
        <f t="shared" si="283"/>
        <v>24062618</v>
      </c>
      <c r="L544" s="22">
        <f t="shared" si="284"/>
        <v>0.42735187790148305</v>
      </c>
      <c r="M544" s="24">
        <f t="shared" si="285"/>
        <v>56753163</v>
      </c>
      <c r="N544" s="24">
        <f t="shared" si="286"/>
        <v>28727971</v>
      </c>
      <c r="O544" s="22">
        <f t="shared" si="287"/>
        <v>0.50619154037282466</v>
      </c>
      <c r="P544" s="24">
        <f t="shared" si="263"/>
        <v>58091400</v>
      </c>
      <c r="Q544" s="24">
        <f t="shared" si="271"/>
        <v>31956652</v>
      </c>
      <c r="R544" s="22">
        <f t="shared" si="264"/>
        <v>0.55010986135641415</v>
      </c>
      <c r="S544" s="24">
        <f t="shared" si="273"/>
        <v>60766412</v>
      </c>
      <c r="T544" s="24">
        <f t="shared" si="274"/>
        <v>34731457</v>
      </c>
      <c r="U544" s="22">
        <f t="shared" si="275"/>
        <v>0.57155681661770652</v>
      </c>
      <c r="V544" s="101">
        <f t="shared" si="265"/>
        <v>64391589</v>
      </c>
      <c r="W544" s="101">
        <f t="shared" si="266"/>
        <v>32984747</v>
      </c>
      <c r="X544" s="22">
        <f t="shared" si="267"/>
        <v>0.51225241545134104</v>
      </c>
      <c r="Y544" s="76">
        <f t="shared" si="268"/>
        <v>65822610</v>
      </c>
      <c r="Z544" s="76">
        <f t="shared" si="269"/>
        <v>33153051</v>
      </c>
      <c r="AA544" s="22">
        <f t="shared" si="270"/>
        <v>0.50367268936919996</v>
      </c>
      <c r="AB544" s="22">
        <f t="shared" si="272"/>
        <v>0.52875666463349724</v>
      </c>
      <c r="AC544" s="32" t="s">
        <v>1482</v>
      </c>
    </row>
    <row r="545" spans="1:29" ht="12.75" customHeight="1" x14ac:dyDescent="0.25">
      <c r="A545" s="25" t="s">
        <v>1155</v>
      </c>
      <c r="B545" s="25" t="s">
        <v>1156</v>
      </c>
      <c r="C545" s="25" t="s">
        <v>8</v>
      </c>
      <c r="D545" s="31">
        <f t="shared" si="276"/>
        <v>9117711</v>
      </c>
      <c r="E545" s="31">
        <f t="shared" si="277"/>
        <v>2171134</v>
      </c>
      <c r="F545" s="39">
        <f t="shared" si="278"/>
        <v>0.23812270426206752</v>
      </c>
      <c r="G545" s="31">
        <f t="shared" si="279"/>
        <v>9287713</v>
      </c>
      <c r="H545" s="31">
        <f t="shared" si="280"/>
        <v>1738242</v>
      </c>
      <c r="I545" s="39">
        <f t="shared" si="281"/>
        <v>0.18715500791206618</v>
      </c>
      <c r="J545" s="24">
        <f t="shared" si="282"/>
        <v>9111799</v>
      </c>
      <c r="K545" s="24">
        <f t="shared" si="283"/>
        <v>1947697</v>
      </c>
      <c r="L545" s="22">
        <f t="shared" si="284"/>
        <v>0.21375548341222189</v>
      </c>
      <c r="M545" s="24">
        <f t="shared" si="285"/>
        <v>9171037</v>
      </c>
      <c r="N545" s="24">
        <f t="shared" si="286"/>
        <v>2854894</v>
      </c>
      <c r="O545" s="22">
        <f t="shared" si="287"/>
        <v>0.31129456788801529</v>
      </c>
      <c r="P545" s="24">
        <f t="shared" si="263"/>
        <v>9922543</v>
      </c>
      <c r="Q545" s="24">
        <f t="shared" si="271"/>
        <v>3706398</v>
      </c>
      <c r="R545" s="22">
        <f t="shared" si="264"/>
        <v>0.37353307514011275</v>
      </c>
      <c r="S545" s="24">
        <f t="shared" si="273"/>
        <v>10551912</v>
      </c>
      <c r="T545" s="24">
        <f t="shared" si="274"/>
        <v>3647318</v>
      </c>
      <c r="U545" s="22">
        <f t="shared" si="275"/>
        <v>0.34565470219994254</v>
      </c>
      <c r="V545" s="101">
        <f t="shared" si="265"/>
        <v>10683683</v>
      </c>
      <c r="W545" s="101">
        <f t="shared" si="266"/>
        <v>4276579</v>
      </c>
      <c r="X545" s="22">
        <f t="shared" si="267"/>
        <v>0.40029070499377417</v>
      </c>
      <c r="Y545" s="76">
        <f t="shared" si="268"/>
        <v>12053360</v>
      </c>
      <c r="Z545" s="76">
        <f t="shared" si="269"/>
        <v>2919613</v>
      </c>
      <c r="AA545" s="22">
        <f t="shared" si="270"/>
        <v>0.242223993973465</v>
      </c>
      <c r="AB545" s="22">
        <f t="shared" si="272"/>
        <v>0.33459940883906192</v>
      </c>
      <c r="AC545" s="32" t="s">
        <v>1483</v>
      </c>
    </row>
    <row r="546" spans="1:29" ht="12.75" customHeight="1" x14ac:dyDescent="0.25">
      <c r="A546" s="25" t="s">
        <v>1157</v>
      </c>
      <c r="B546" s="25" t="s">
        <v>1158</v>
      </c>
      <c r="C546" s="25" t="s">
        <v>8</v>
      </c>
      <c r="D546" s="31">
        <f t="shared" si="276"/>
        <v>36915355</v>
      </c>
      <c r="E546" s="31">
        <f t="shared" si="277"/>
        <v>11147823</v>
      </c>
      <c r="F546" s="39">
        <f t="shared" si="278"/>
        <v>0.30198336166616846</v>
      </c>
      <c r="G546" s="31">
        <f t="shared" si="279"/>
        <v>37749976</v>
      </c>
      <c r="H546" s="31">
        <f t="shared" si="280"/>
        <v>15384690</v>
      </c>
      <c r="I546" s="39">
        <f t="shared" si="281"/>
        <v>0.40754171605301154</v>
      </c>
      <c r="J546" s="24">
        <f t="shared" si="282"/>
        <v>39172284</v>
      </c>
      <c r="K546" s="24">
        <f t="shared" si="283"/>
        <v>18894883</v>
      </c>
      <c r="L546" s="22">
        <f t="shared" si="284"/>
        <v>0.48235336494548031</v>
      </c>
      <c r="M546" s="24">
        <f t="shared" si="285"/>
        <v>41089184</v>
      </c>
      <c r="N546" s="24">
        <f t="shared" si="286"/>
        <v>20383032</v>
      </c>
      <c r="O546" s="22">
        <f t="shared" si="287"/>
        <v>0.49606806501681805</v>
      </c>
      <c r="P546" s="24">
        <f t="shared" si="263"/>
        <v>42234912</v>
      </c>
      <c r="Q546" s="24">
        <f t="shared" si="271"/>
        <v>21505662</v>
      </c>
      <c r="R546" s="22">
        <f t="shared" si="264"/>
        <v>0.5091915901233558</v>
      </c>
      <c r="S546" s="24">
        <f t="shared" si="273"/>
        <v>44760220</v>
      </c>
      <c r="T546" s="24">
        <f t="shared" si="274"/>
        <v>20396540</v>
      </c>
      <c r="U546" s="22">
        <f t="shared" si="275"/>
        <v>0.45568453416895627</v>
      </c>
      <c r="V546" s="101">
        <f t="shared" si="265"/>
        <v>47316459</v>
      </c>
      <c r="W546" s="101">
        <f t="shared" si="266"/>
        <v>16653942</v>
      </c>
      <c r="X546" s="22">
        <f t="shared" si="267"/>
        <v>0.3519693221337632</v>
      </c>
      <c r="Y546" s="76">
        <f t="shared" si="268"/>
        <v>48943548</v>
      </c>
      <c r="Z546" s="76">
        <f t="shared" si="269"/>
        <v>15095535</v>
      </c>
      <c r="AA546" s="22">
        <f t="shared" si="270"/>
        <v>0.30842747648780999</v>
      </c>
      <c r="AB546" s="22">
        <f t="shared" si="272"/>
        <v>0.42426819758614071</v>
      </c>
      <c r="AC546" s="32" t="s">
        <v>1481</v>
      </c>
    </row>
    <row r="547" spans="1:29" ht="12.75" customHeight="1" x14ac:dyDescent="0.25">
      <c r="A547" s="25" t="s">
        <v>1159</v>
      </c>
      <c r="B547" s="25" t="s">
        <v>1160</v>
      </c>
      <c r="C547" s="25" t="s">
        <v>8</v>
      </c>
      <c r="D547" s="31">
        <f t="shared" si="276"/>
        <v>36340079</v>
      </c>
      <c r="E547" s="31">
        <f t="shared" si="277"/>
        <v>16482595</v>
      </c>
      <c r="F547" s="39">
        <f t="shared" si="278"/>
        <v>0.45356519450604388</v>
      </c>
      <c r="G547" s="31">
        <f t="shared" si="279"/>
        <v>31992284</v>
      </c>
      <c r="H547" s="31">
        <f t="shared" si="280"/>
        <v>18547472</v>
      </c>
      <c r="I547" s="39">
        <f t="shared" si="281"/>
        <v>0.57974829180686194</v>
      </c>
      <c r="J547" s="24">
        <f t="shared" si="282"/>
        <v>33044865</v>
      </c>
      <c r="K547" s="24">
        <f t="shared" si="283"/>
        <v>20360624</v>
      </c>
      <c r="L547" s="22">
        <f t="shared" si="284"/>
        <v>0.616150920876814</v>
      </c>
      <c r="M547" s="24">
        <f t="shared" si="285"/>
        <v>34405116</v>
      </c>
      <c r="N547" s="24">
        <f t="shared" si="286"/>
        <v>20355686</v>
      </c>
      <c r="O547" s="22">
        <f t="shared" si="287"/>
        <v>0.59164706783723675</v>
      </c>
      <c r="P547" s="24">
        <f t="shared" si="263"/>
        <v>34891244</v>
      </c>
      <c r="Q547" s="24">
        <f t="shared" si="271"/>
        <v>20592142</v>
      </c>
      <c r="R547" s="22">
        <f t="shared" si="264"/>
        <v>0.59018079149026614</v>
      </c>
      <c r="S547" s="24">
        <f t="shared" si="273"/>
        <v>35951983</v>
      </c>
      <c r="T547" s="24">
        <f t="shared" si="274"/>
        <v>21293026</v>
      </c>
      <c r="U547" s="22">
        <f t="shared" si="275"/>
        <v>0.59226290800148629</v>
      </c>
      <c r="V547" s="101">
        <f t="shared" si="265"/>
        <v>37281390</v>
      </c>
      <c r="W547" s="101">
        <f t="shared" si="266"/>
        <v>19366449</v>
      </c>
      <c r="X547" s="22">
        <f t="shared" si="267"/>
        <v>0.51946692438237951</v>
      </c>
      <c r="Y547" s="76">
        <f t="shared" si="268"/>
        <v>37634452</v>
      </c>
      <c r="Z547" s="76">
        <f t="shared" si="269"/>
        <v>18792379</v>
      </c>
      <c r="AA547" s="22">
        <f t="shared" si="270"/>
        <v>0.499339780475613</v>
      </c>
      <c r="AB547" s="22">
        <f t="shared" si="272"/>
        <v>0.55857949443739641</v>
      </c>
      <c r="AC547" s="32" t="s">
        <v>1482</v>
      </c>
    </row>
    <row r="548" spans="1:29" ht="12.75" customHeight="1" x14ac:dyDescent="0.25">
      <c r="A548" s="25" t="s">
        <v>1161</v>
      </c>
      <c r="B548" s="25" t="s">
        <v>887</v>
      </c>
      <c r="C548" s="25" t="s">
        <v>8</v>
      </c>
      <c r="D548" s="31">
        <f t="shared" si="276"/>
        <v>24648297</v>
      </c>
      <c r="E548" s="31">
        <f t="shared" si="277"/>
        <v>7729156</v>
      </c>
      <c r="F548" s="39">
        <f t="shared" si="278"/>
        <v>0.31357768855187035</v>
      </c>
      <c r="G548" s="31">
        <f t="shared" si="279"/>
        <v>26794515</v>
      </c>
      <c r="H548" s="31">
        <f t="shared" si="280"/>
        <v>7657859</v>
      </c>
      <c r="I548" s="39">
        <f t="shared" si="281"/>
        <v>0.28579950038282087</v>
      </c>
      <c r="J548" s="24">
        <f t="shared" si="282"/>
        <v>27320037</v>
      </c>
      <c r="K548" s="24">
        <f t="shared" si="283"/>
        <v>7158044</v>
      </c>
      <c r="L548" s="22">
        <f t="shared" si="284"/>
        <v>0.26200711221584361</v>
      </c>
      <c r="M548" s="24">
        <f t="shared" si="285"/>
        <v>26847472</v>
      </c>
      <c r="N548" s="24">
        <f t="shared" si="286"/>
        <v>8056358</v>
      </c>
      <c r="O548" s="22">
        <f t="shared" si="287"/>
        <v>0.30007883051335338</v>
      </c>
      <c r="P548" s="24">
        <f t="shared" si="263"/>
        <v>27059072</v>
      </c>
      <c r="Q548" s="24">
        <f t="shared" si="271"/>
        <v>7402592</v>
      </c>
      <c r="R548" s="22">
        <f t="shared" si="264"/>
        <v>0.27357154007351026</v>
      </c>
      <c r="S548" s="24">
        <f t="shared" si="273"/>
        <v>28638138</v>
      </c>
      <c r="T548" s="24">
        <f t="shared" si="274"/>
        <v>5932266</v>
      </c>
      <c r="U548" s="22">
        <f t="shared" si="275"/>
        <v>0.20714566009843238</v>
      </c>
      <c r="V548" s="101">
        <f t="shared" si="265"/>
        <v>29648935</v>
      </c>
      <c r="W548" s="101">
        <f t="shared" si="266"/>
        <v>3431702</v>
      </c>
      <c r="X548" s="22">
        <f t="shared" si="267"/>
        <v>0.11574452842909871</v>
      </c>
      <c r="Y548" s="76">
        <f t="shared" si="268"/>
        <v>31165812</v>
      </c>
      <c r="Z548" s="76">
        <f t="shared" si="269"/>
        <v>88972</v>
      </c>
      <c r="AA548" s="22">
        <f t="shared" si="270"/>
        <v>2.8547948630377401E-3</v>
      </c>
      <c r="AB548" s="22">
        <f t="shared" si="272"/>
        <v>0.17987907079548648</v>
      </c>
      <c r="AC548" s="32" t="s">
        <v>1480</v>
      </c>
    </row>
    <row r="549" spans="1:29" ht="12.75" customHeight="1" x14ac:dyDescent="0.25">
      <c r="A549" s="25" t="s">
        <v>1162</v>
      </c>
      <c r="B549" s="25" t="s">
        <v>1163</v>
      </c>
      <c r="C549" s="25" t="s">
        <v>8</v>
      </c>
      <c r="D549" s="31">
        <f t="shared" si="276"/>
        <v>38527902</v>
      </c>
      <c r="E549" s="31">
        <f t="shared" si="277"/>
        <v>26165435</v>
      </c>
      <c r="F549" s="39">
        <f t="shared" si="278"/>
        <v>0.6791295046379634</v>
      </c>
      <c r="G549" s="31">
        <f t="shared" si="279"/>
        <v>40433902</v>
      </c>
      <c r="H549" s="31">
        <f t="shared" si="280"/>
        <v>28092742</v>
      </c>
      <c r="I549" s="39">
        <f t="shared" si="281"/>
        <v>0.69478186893760585</v>
      </c>
      <c r="J549" s="24">
        <f t="shared" si="282"/>
        <v>40883714</v>
      </c>
      <c r="K549" s="24">
        <f t="shared" si="283"/>
        <v>30995083</v>
      </c>
      <c r="L549" s="22">
        <f t="shared" si="284"/>
        <v>0.75812786969403023</v>
      </c>
      <c r="M549" s="24">
        <f t="shared" si="285"/>
        <v>42696694</v>
      </c>
      <c r="N549" s="24">
        <f t="shared" si="286"/>
        <v>31184829</v>
      </c>
      <c r="O549" s="22">
        <f t="shared" si="287"/>
        <v>0.73038041305961532</v>
      </c>
      <c r="P549" s="24">
        <f t="shared" si="263"/>
        <v>43510989</v>
      </c>
      <c r="Q549" s="24">
        <f t="shared" si="271"/>
        <v>30836819</v>
      </c>
      <c r="R549" s="22">
        <f t="shared" si="264"/>
        <v>0.70871335514805234</v>
      </c>
      <c r="S549" s="24">
        <f t="shared" ref="S549:S580" si="288">VLOOKUP(A549, Master, 25, FALSE)</f>
        <v>46074865</v>
      </c>
      <c r="T549" s="24">
        <f t="shared" ref="T549:T580" si="289">VLOOKUP(A549, Master, 26, FALSE)</f>
        <v>31677188</v>
      </c>
      <c r="U549" s="22">
        <f t="shared" ref="U549:U580" si="290">VLOOKUP(A549, Master, 27, FALSE)</f>
        <v>0.68751559011621632</v>
      </c>
      <c r="V549" s="101">
        <f t="shared" si="265"/>
        <v>48008249</v>
      </c>
      <c r="W549" s="101">
        <f t="shared" si="266"/>
        <v>32837154</v>
      </c>
      <c r="X549" s="22">
        <f t="shared" si="267"/>
        <v>0.68398982849801504</v>
      </c>
      <c r="Y549" s="76">
        <f t="shared" si="268"/>
        <v>50032373</v>
      </c>
      <c r="Z549" s="76">
        <f t="shared" si="269"/>
        <v>32517413</v>
      </c>
      <c r="AA549" s="22">
        <f t="shared" si="270"/>
        <v>0.64992745796806395</v>
      </c>
      <c r="AB549" s="22">
        <f t="shared" si="272"/>
        <v>0.69210532895799259</v>
      </c>
      <c r="AC549" s="32" t="s">
        <v>1481</v>
      </c>
    </row>
    <row r="550" spans="1:29" ht="12.75" customHeight="1" x14ac:dyDescent="0.25">
      <c r="A550" s="25" t="s">
        <v>1164</v>
      </c>
      <c r="B550" s="25" t="s">
        <v>1165</v>
      </c>
      <c r="C550" s="25" t="s">
        <v>158</v>
      </c>
      <c r="D550" s="31">
        <f t="shared" si="276"/>
        <v>2968704</v>
      </c>
      <c r="E550" s="31">
        <f t="shared" si="277"/>
        <v>583981</v>
      </c>
      <c r="F550" s="39">
        <f t="shared" si="278"/>
        <v>0.19671243748113654</v>
      </c>
      <c r="G550" s="31">
        <f t="shared" si="279"/>
        <v>2977919</v>
      </c>
      <c r="H550" s="31">
        <f t="shared" si="280"/>
        <v>704453</v>
      </c>
      <c r="I550" s="39">
        <f t="shared" si="281"/>
        <v>0.2365588184232009</v>
      </c>
      <c r="J550" s="24">
        <f t="shared" si="282"/>
        <v>2978766</v>
      </c>
      <c r="K550" s="24">
        <f t="shared" si="283"/>
        <v>922642</v>
      </c>
      <c r="L550" s="22">
        <f t="shared" si="284"/>
        <v>0.30973967072270864</v>
      </c>
      <c r="M550" s="24">
        <f t="shared" si="285"/>
        <v>2802099</v>
      </c>
      <c r="N550" s="24">
        <f t="shared" si="286"/>
        <v>1451642</v>
      </c>
      <c r="O550" s="22">
        <f t="shared" si="287"/>
        <v>0.51805521503701335</v>
      </c>
      <c r="P550" s="24">
        <f t="shared" si="263"/>
        <v>2919908</v>
      </c>
      <c r="Q550" s="24">
        <f t="shared" si="271"/>
        <v>1933788</v>
      </c>
      <c r="R550" s="22">
        <f t="shared" si="264"/>
        <v>0.66227703064617105</v>
      </c>
      <c r="S550" s="24">
        <f t="shared" si="288"/>
        <v>3071253</v>
      </c>
      <c r="T550" s="24">
        <f t="shared" si="289"/>
        <v>2161142</v>
      </c>
      <c r="U550" s="22">
        <f t="shared" si="290"/>
        <v>0.70366785152509415</v>
      </c>
      <c r="V550" s="101">
        <f t="shared" si="265"/>
        <v>3164047</v>
      </c>
      <c r="W550" s="101">
        <f t="shared" si="266"/>
        <v>2390068</v>
      </c>
      <c r="X550" s="22">
        <f t="shared" si="267"/>
        <v>0.75538321649457163</v>
      </c>
      <c r="Y550" s="76">
        <f t="shared" si="268"/>
        <v>3200427</v>
      </c>
      <c r="Z550" s="76">
        <f t="shared" si="269"/>
        <v>2685206</v>
      </c>
      <c r="AA550" s="22">
        <f t="shared" si="270"/>
        <v>0.83901491894675295</v>
      </c>
      <c r="AB550" s="22">
        <f t="shared" si="272"/>
        <v>0.69567964652992065</v>
      </c>
      <c r="AC550" s="32" t="s">
        <v>1477</v>
      </c>
    </row>
    <row r="551" spans="1:29" ht="12.75" customHeight="1" x14ac:dyDescent="0.25">
      <c r="A551" s="25" t="s">
        <v>1166</v>
      </c>
      <c r="B551" s="25" t="s">
        <v>1167</v>
      </c>
      <c r="C551" s="25" t="s">
        <v>158</v>
      </c>
      <c r="D551" s="31">
        <f t="shared" si="276"/>
        <v>6846229</v>
      </c>
      <c r="E551" s="31">
        <f t="shared" si="277"/>
        <v>1849126</v>
      </c>
      <c r="F551" s="39">
        <f t="shared" si="278"/>
        <v>0.27009409121430206</v>
      </c>
      <c r="G551" s="31">
        <f t="shared" si="279"/>
        <v>6558113</v>
      </c>
      <c r="H551" s="31">
        <f t="shared" si="280"/>
        <v>1986733</v>
      </c>
      <c r="I551" s="39">
        <f t="shared" si="281"/>
        <v>0.30294278247416595</v>
      </c>
      <c r="J551" s="24">
        <f t="shared" si="282"/>
        <v>6315773</v>
      </c>
      <c r="K551" s="24">
        <f t="shared" si="283"/>
        <v>2663842</v>
      </c>
      <c r="L551" s="22">
        <f t="shared" si="284"/>
        <v>0.42177608346595102</v>
      </c>
      <c r="M551" s="24">
        <f t="shared" si="285"/>
        <v>6675658</v>
      </c>
      <c r="N551" s="24">
        <f t="shared" si="286"/>
        <v>3226008</v>
      </c>
      <c r="O551" s="22">
        <f t="shared" si="287"/>
        <v>0.48324944147827825</v>
      </c>
      <c r="P551" s="24">
        <f t="shared" si="263"/>
        <v>7272382</v>
      </c>
      <c r="Q551" s="24">
        <f t="shared" si="271"/>
        <v>3230192</v>
      </c>
      <c r="R551" s="22">
        <f t="shared" si="264"/>
        <v>0.44417248708882456</v>
      </c>
      <c r="S551" s="24">
        <f t="shared" si="288"/>
        <v>7107952</v>
      </c>
      <c r="T551" s="24">
        <f t="shared" si="289"/>
        <v>3369062</v>
      </c>
      <c r="U551" s="22">
        <f t="shared" si="290"/>
        <v>0.47398491154695471</v>
      </c>
      <c r="V551" s="101">
        <f t="shared" si="265"/>
        <v>7025997</v>
      </c>
      <c r="W551" s="101">
        <f t="shared" si="266"/>
        <v>3674009</v>
      </c>
      <c r="X551" s="22">
        <f t="shared" si="267"/>
        <v>0.522916391794645</v>
      </c>
      <c r="Y551" s="76">
        <f t="shared" si="268"/>
        <v>6734197</v>
      </c>
      <c r="Z551" s="76">
        <f t="shared" si="269"/>
        <v>4236125</v>
      </c>
      <c r="AA551" s="22">
        <f t="shared" si="270"/>
        <v>0.62904678909749701</v>
      </c>
      <c r="AB551" s="22">
        <f t="shared" si="272"/>
        <v>0.51067400420123987</v>
      </c>
      <c r="AC551" s="32" t="s">
        <v>1484</v>
      </c>
    </row>
    <row r="552" spans="1:29" ht="12.75" customHeight="1" x14ac:dyDescent="0.25">
      <c r="A552" s="25" t="s">
        <v>1168</v>
      </c>
      <c r="B552" s="25" t="s">
        <v>1169</v>
      </c>
      <c r="C552" s="25" t="s">
        <v>158</v>
      </c>
      <c r="D552" s="31">
        <f t="shared" si="276"/>
        <v>10689282</v>
      </c>
      <c r="E552" s="31">
        <f t="shared" si="277"/>
        <v>2941</v>
      </c>
      <c r="F552" s="39">
        <f t="shared" si="278"/>
        <v>2.751354113400694E-4</v>
      </c>
      <c r="G552" s="31">
        <f t="shared" si="279"/>
        <v>11052372</v>
      </c>
      <c r="H552" s="31">
        <f t="shared" si="280"/>
        <v>-66692</v>
      </c>
      <c r="I552" s="39">
        <f t="shared" si="281"/>
        <v>-6.0341798122611149E-3</v>
      </c>
      <c r="J552" s="24">
        <f t="shared" si="282"/>
        <v>11190400</v>
      </c>
      <c r="K552" s="24">
        <f t="shared" si="283"/>
        <v>-283889</v>
      </c>
      <c r="L552" s="22">
        <f t="shared" si="284"/>
        <v>-2.5368976980268802E-2</v>
      </c>
      <c r="M552" s="24">
        <f t="shared" si="285"/>
        <v>10438808</v>
      </c>
      <c r="N552" s="24">
        <f t="shared" si="286"/>
        <v>120831</v>
      </c>
      <c r="O552" s="22">
        <f t="shared" si="287"/>
        <v>1.1575172184410327E-2</v>
      </c>
      <c r="P552" s="24">
        <f t="shared" si="263"/>
        <v>10713904</v>
      </c>
      <c r="Q552" s="24">
        <f t="shared" si="271"/>
        <v>311656</v>
      </c>
      <c r="R552" s="22">
        <f t="shared" si="264"/>
        <v>2.9088929674934552E-2</v>
      </c>
      <c r="S552" s="24">
        <f t="shared" si="288"/>
        <v>9910220</v>
      </c>
      <c r="T552" s="24">
        <f t="shared" si="289"/>
        <v>1098044</v>
      </c>
      <c r="U552" s="22">
        <f t="shared" si="290"/>
        <v>0.11079915481190125</v>
      </c>
      <c r="V552" s="101">
        <f t="shared" si="265"/>
        <v>9999682</v>
      </c>
      <c r="W552" s="101">
        <f t="shared" si="266"/>
        <v>1818927</v>
      </c>
      <c r="X552" s="22">
        <f t="shared" si="267"/>
        <v>0.18189848437180303</v>
      </c>
      <c r="Y552" s="76">
        <f t="shared" si="268"/>
        <v>10226584</v>
      </c>
      <c r="Z552" s="76">
        <f t="shared" si="269"/>
        <v>2060014</v>
      </c>
      <c r="AA552" s="22">
        <f t="shared" si="270"/>
        <v>0.20143715633685699</v>
      </c>
      <c r="AB552" s="22">
        <f t="shared" si="272"/>
        <v>0.10695977947598123</v>
      </c>
      <c r="AC552" s="32" t="s">
        <v>1480</v>
      </c>
    </row>
    <row r="553" spans="1:29" ht="12.75" customHeight="1" x14ac:dyDescent="0.25">
      <c r="A553" s="25" t="s">
        <v>1170</v>
      </c>
      <c r="B553" s="25" t="s">
        <v>1171</v>
      </c>
      <c r="C553" s="25" t="s">
        <v>158</v>
      </c>
      <c r="D553" s="31">
        <f t="shared" si="276"/>
        <v>12791427</v>
      </c>
      <c r="E553" s="31">
        <f t="shared" si="277"/>
        <v>876216</v>
      </c>
      <c r="F553" s="39">
        <f t="shared" si="278"/>
        <v>6.8500254115510334E-2</v>
      </c>
      <c r="G553" s="31">
        <f t="shared" si="279"/>
        <v>13111628</v>
      </c>
      <c r="H553" s="31">
        <f t="shared" si="280"/>
        <v>1508216</v>
      </c>
      <c r="I553" s="39">
        <f t="shared" si="281"/>
        <v>0.11502888886109337</v>
      </c>
      <c r="J553" s="24">
        <f t="shared" si="282"/>
        <v>13350341</v>
      </c>
      <c r="K553" s="24">
        <f t="shared" si="283"/>
        <v>2543602</v>
      </c>
      <c r="L553" s="22">
        <f t="shared" si="284"/>
        <v>0.19052711837098393</v>
      </c>
      <c r="M553" s="24">
        <f t="shared" si="285"/>
        <v>13482755</v>
      </c>
      <c r="N553" s="24">
        <f t="shared" si="286"/>
        <v>3794505</v>
      </c>
      <c r="O553" s="22">
        <f t="shared" si="287"/>
        <v>0.28143395025719892</v>
      </c>
      <c r="P553" s="24">
        <f t="shared" si="263"/>
        <v>13609436</v>
      </c>
      <c r="Q553" s="24">
        <f t="shared" si="271"/>
        <v>4373343</v>
      </c>
      <c r="R553" s="22">
        <f t="shared" si="264"/>
        <v>0.32134638055537351</v>
      </c>
      <c r="S553" s="24">
        <f t="shared" si="288"/>
        <v>15254049</v>
      </c>
      <c r="T553" s="24">
        <f t="shared" si="289"/>
        <v>4705856</v>
      </c>
      <c r="U553" s="22">
        <f t="shared" si="290"/>
        <v>0.30849881234811821</v>
      </c>
      <c r="V553" s="101">
        <f t="shared" si="265"/>
        <v>15370203</v>
      </c>
      <c r="W553" s="101">
        <f t="shared" si="266"/>
        <v>4426246</v>
      </c>
      <c r="X553" s="22">
        <f t="shared" si="267"/>
        <v>0.28797576713853423</v>
      </c>
      <c r="Y553" s="76">
        <f t="shared" si="268"/>
        <v>14776404</v>
      </c>
      <c r="Z553" s="76">
        <f t="shared" si="269"/>
        <v>4544958</v>
      </c>
      <c r="AA553" s="22">
        <f t="shared" si="270"/>
        <v>0.30758214244818999</v>
      </c>
      <c r="AB553" s="22">
        <f t="shared" si="272"/>
        <v>0.30136741054948291</v>
      </c>
      <c r="AC553" s="32" t="s">
        <v>1483</v>
      </c>
    </row>
    <row r="554" spans="1:29" ht="12.75" customHeight="1" x14ac:dyDescent="0.25">
      <c r="A554" s="25" t="s">
        <v>1172</v>
      </c>
      <c r="B554" s="25" t="s">
        <v>1173</v>
      </c>
      <c r="C554" s="25" t="s">
        <v>158</v>
      </c>
      <c r="D554" s="31">
        <f t="shared" si="276"/>
        <v>8802854</v>
      </c>
      <c r="E554" s="31">
        <f t="shared" si="277"/>
        <v>747622</v>
      </c>
      <c r="F554" s="39">
        <f t="shared" si="278"/>
        <v>8.4929501273109831E-2</v>
      </c>
      <c r="G554" s="31">
        <f t="shared" si="279"/>
        <v>8046220</v>
      </c>
      <c r="H554" s="31">
        <f t="shared" si="280"/>
        <v>1541514</v>
      </c>
      <c r="I554" s="39">
        <f t="shared" si="281"/>
        <v>0.19158238278346851</v>
      </c>
      <c r="J554" s="24">
        <f t="shared" si="282"/>
        <v>8991479</v>
      </c>
      <c r="K554" s="24">
        <f t="shared" si="283"/>
        <v>1548532</v>
      </c>
      <c r="L554" s="22">
        <f t="shared" si="284"/>
        <v>0.17222216723188699</v>
      </c>
      <c r="M554" s="24">
        <f t="shared" si="285"/>
        <v>8257747</v>
      </c>
      <c r="N554" s="24">
        <f t="shared" si="286"/>
        <v>2609053</v>
      </c>
      <c r="O554" s="22">
        <f t="shared" si="287"/>
        <v>0.31595215983245795</v>
      </c>
      <c r="P554" s="24">
        <f t="shared" si="263"/>
        <v>8458506</v>
      </c>
      <c r="Q554" s="24">
        <f t="shared" si="271"/>
        <v>3151269</v>
      </c>
      <c r="R554" s="22">
        <f t="shared" si="264"/>
        <v>0.37255621737455763</v>
      </c>
      <c r="S554" s="24">
        <f t="shared" si="288"/>
        <v>8597398</v>
      </c>
      <c r="T554" s="24">
        <f t="shared" si="289"/>
        <v>3777924</v>
      </c>
      <c r="U554" s="22">
        <f t="shared" si="290"/>
        <v>0.43942644041836842</v>
      </c>
      <c r="V554" s="101">
        <f t="shared" si="265"/>
        <v>8960840</v>
      </c>
      <c r="W554" s="101">
        <f t="shared" si="266"/>
        <v>3860102</v>
      </c>
      <c r="X554" s="22">
        <f t="shared" si="267"/>
        <v>0.43077457024118276</v>
      </c>
      <c r="Y554" s="76">
        <f t="shared" si="268"/>
        <v>8657035</v>
      </c>
      <c r="Z554" s="76">
        <f t="shared" si="269"/>
        <v>4376247</v>
      </c>
      <c r="AA554" s="22">
        <f t="shared" si="270"/>
        <v>0.50551337727062395</v>
      </c>
      <c r="AB554" s="22">
        <f t="shared" si="272"/>
        <v>0.41284455302743817</v>
      </c>
      <c r="AC554" s="32" t="s">
        <v>1483</v>
      </c>
    </row>
    <row r="555" spans="1:29" ht="12.75" customHeight="1" x14ac:dyDescent="0.25">
      <c r="A555" s="25" t="s">
        <v>1174</v>
      </c>
      <c r="B555" s="25" t="s">
        <v>1175</v>
      </c>
      <c r="C555" s="25" t="s">
        <v>158</v>
      </c>
      <c r="D555" s="31">
        <f t="shared" si="276"/>
        <v>27552872</v>
      </c>
      <c r="E555" s="31">
        <f t="shared" si="277"/>
        <v>152976</v>
      </c>
      <c r="F555" s="39">
        <f t="shared" si="278"/>
        <v>5.5520890889341774E-3</v>
      </c>
      <c r="G555" s="31">
        <f t="shared" si="279"/>
        <v>27492493</v>
      </c>
      <c r="H555" s="31">
        <f t="shared" si="280"/>
        <v>1670645</v>
      </c>
      <c r="I555" s="39">
        <f t="shared" si="281"/>
        <v>6.0767315645038081E-2</v>
      </c>
      <c r="J555" s="24">
        <f t="shared" si="282"/>
        <v>27907976</v>
      </c>
      <c r="K555" s="24">
        <f t="shared" si="283"/>
        <v>2601934</v>
      </c>
      <c r="L555" s="22">
        <f t="shared" si="284"/>
        <v>9.3232629983629051E-2</v>
      </c>
      <c r="M555" s="24">
        <f t="shared" si="285"/>
        <v>28052141</v>
      </c>
      <c r="N555" s="24">
        <f t="shared" si="286"/>
        <v>4502760</v>
      </c>
      <c r="O555" s="22">
        <f t="shared" si="287"/>
        <v>0.16051395150195488</v>
      </c>
      <c r="P555" s="24">
        <f t="shared" si="263"/>
        <v>29494503</v>
      </c>
      <c r="Q555" s="24">
        <f t="shared" si="271"/>
        <v>5751018</v>
      </c>
      <c r="R555" s="22">
        <f t="shared" si="264"/>
        <v>0.1949860962227436</v>
      </c>
      <c r="S555" s="24">
        <f t="shared" si="288"/>
        <v>32017538</v>
      </c>
      <c r="T555" s="24">
        <f t="shared" si="289"/>
        <v>4209871</v>
      </c>
      <c r="U555" s="22">
        <f t="shared" si="290"/>
        <v>0.1314864059816217</v>
      </c>
      <c r="V555" s="101">
        <f t="shared" si="265"/>
        <v>33932053</v>
      </c>
      <c r="W555" s="101">
        <f t="shared" si="266"/>
        <v>3244396</v>
      </c>
      <c r="X555" s="22">
        <f t="shared" si="267"/>
        <v>9.5614491701990448E-2</v>
      </c>
      <c r="Y555" s="76">
        <f t="shared" si="268"/>
        <v>32249193</v>
      </c>
      <c r="Z555" s="76">
        <f t="shared" si="269"/>
        <v>3983044</v>
      </c>
      <c r="AA555" s="22">
        <f t="shared" si="270"/>
        <v>0.12350833089063699</v>
      </c>
      <c r="AB555" s="22">
        <f t="shared" si="272"/>
        <v>0.14122185525978953</v>
      </c>
      <c r="AC555" s="32" t="s">
        <v>1481</v>
      </c>
    </row>
    <row r="556" spans="1:29" ht="12.75" customHeight="1" x14ac:dyDescent="0.25">
      <c r="A556" s="25" t="s">
        <v>1176</v>
      </c>
      <c r="B556" s="25" t="s">
        <v>1177</v>
      </c>
      <c r="C556" s="25" t="s">
        <v>158</v>
      </c>
      <c r="D556" s="31">
        <f t="shared" si="276"/>
        <v>7492321</v>
      </c>
      <c r="E556" s="31">
        <f t="shared" si="277"/>
        <v>2574592</v>
      </c>
      <c r="F556" s="39">
        <f t="shared" si="278"/>
        <v>0.34363076541968768</v>
      </c>
      <c r="G556" s="31">
        <f t="shared" si="279"/>
        <v>7673389</v>
      </c>
      <c r="H556" s="31">
        <f t="shared" si="280"/>
        <v>2593263</v>
      </c>
      <c r="I556" s="39">
        <f t="shared" si="281"/>
        <v>0.33795536756966188</v>
      </c>
      <c r="J556" s="24">
        <f t="shared" si="282"/>
        <v>8253326</v>
      </c>
      <c r="K556" s="24">
        <f t="shared" si="283"/>
        <v>2297979</v>
      </c>
      <c r="L556" s="22">
        <f t="shared" si="284"/>
        <v>0.27843065934872802</v>
      </c>
      <c r="M556" s="24">
        <f t="shared" si="285"/>
        <v>7841626</v>
      </c>
      <c r="N556" s="24">
        <f t="shared" si="286"/>
        <v>3157396</v>
      </c>
      <c r="O556" s="22">
        <f t="shared" si="287"/>
        <v>0.40264557376238042</v>
      </c>
      <c r="P556" s="24">
        <f t="shared" si="263"/>
        <v>8243605</v>
      </c>
      <c r="Q556" s="24">
        <f t="shared" si="271"/>
        <v>3823162</v>
      </c>
      <c r="R556" s="22">
        <f t="shared" si="264"/>
        <v>0.46377307015559333</v>
      </c>
      <c r="S556" s="24">
        <f t="shared" si="288"/>
        <v>8606727</v>
      </c>
      <c r="T556" s="24">
        <f t="shared" si="289"/>
        <v>4081242</v>
      </c>
      <c r="U556" s="22">
        <f t="shared" si="290"/>
        <v>0.47419210577958382</v>
      </c>
      <c r="V556" s="101">
        <f t="shared" si="265"/>
        <v>8915896</v>
      </c>
      <c r="W556" s="101">
        <f t="shared" si="266"/>
        <v>4080530</v>
      </c>
      <c r="X556" s="22">
        <f t="shared" si="267"/>
        <v>0.45766908900687042</v>
      </c>
      <c r="Y556" s="76">
        <f t="shared" si="268"/>
        <v>8744273</v>
      </c>
      <c r="Z556" s="76">
        <f t="shared" si="269"/>
        <v>4162284</v>
      </c>
      <c r="AA556" s="22">
        <f t="shared" si="270"/>
        <v>0.47600114955239797</v>
      </c>
      <c r="AB556" s="22">
        <f t="shared" si="272"/>
        <v>0.45485619765136526</v>
      </c>
      <c r="AC556" s="32" t="s">
        <v>1484</v>
      </c>
    </row>
    <row r="557" spans="1:29" ht="12.75" customHeight="1" x14ac:dyDescent="0.25">
      <c r="A557" s="25" t="s">
        <v>1178</v>
      </c>
      <c r="B557" s="25" t="s">
        <v>1179</v>
      </c>
      <c r="C557" s="25" t="s">
        <v>158</v>
      </c>
      <c r="D557" s="31">
        <f t="shared" ref="D557:D588" si="291">VLOOKUP(A557, Master, 10, FALSE)</f>
        <v>15683032</v>
      </c>
      <c r="E557" s="31">
        <f t="shared" ref="E557:E588" si="292">VLOOKUP(A557, Master, 11, FALSE)</f>
        <v>1994117</v>
      </c>
      <c r="F557" s="39">
        <f t="shared" ref="F557:F588" si="293">VLOOKUP(A557, Master, 12, FALSE)</f>
        <v>0.1271512421832717</v>
      </c>
      <c r="G557" s="31">
        <f t="shared" ref="G557:G588" si="294">VLOOKUP(A557, Master, 13, FALSE)</f>
        <v>15594432</v>
      </c>
      <c r="H557" s="31">
        <f t="shared" ref="H557:H588" si="295">VLOOKUP(A557, Master, 14, FALSE)</f>
        <v>2374168</v>
      </c>
      <c r="I557" s="39">
        <f t="shared" ref="I557:I588" si="296">VLOOKUP(A557, Master, 15, FALSE)</f>
        <v>0.15224459601991275</v>
      </c>
      <c r="J557" s="24">
        <f t="shared" ref="J557:J588" si="297">VLOOKUP(A557, Master, 16, FALSE)</f>
        <v>15240070</v>
      </c>
      <c r="K557" s="24">
        <f t="shared" ref="K557:K588" si="298">VLOOKUP(A557, Master, 17, FALSE)</f>
        <v>3354710</v>
      </c>
      <c r="L557" s="22">
        <f t="shared" ref="L557:L588" si="299">VLOOKUP(A557, Master, 18, FALSE)</f>
        <v>0.22012431701429194</v>
      </c>
      <c r="M557" s="24">
        <f t="shared" si="285"/>
        <v>15325621</v>
      </c>
      <c r="N557" s="24">
        <f t="shared" si="286"/>
        <v>4149077</v>
      </c>
      <c r="O557" s="22">
        <f t="shared" si="287"/>
        <v>0.27072814863423805</v>
      </c>
      <c r="P557" s="24">
        <f t="shared" si="263"/>
        <v>15258948</v>
      </c>
      <c r="Q557" s="24">
        <f t="shared" si="271"/>
        <v>4978327</v>
      </c>
      <c r="R557" s="22">
        <f t="shared" si="264"/>
        <v>0.32625623994524394</v>
      </c>
      <c r="S557" s="24">
        <f t="shared" si="288"/>
        <v>16615241</v>
      </c>
      <c r="T557" s="24">
        <f t="shared" si="289"/>
        <v>4679748</v>
      </c>
      <c r="U557" s="22">
        <f t="shared" si="290"/>
        <v>0.28165393448099851</v>
      </c>
      <c r="V557" s="101">
        <f t="shared" si="265"/>
        <v>16811246</v>
      </c>
      <c r="W557" s="101">
        <f t="shared" si="266"/>
        <v>4211812</v>
      </c>
      <c r="X557" s="22">
        <f t="shared" si="267"/>
        <v>0.25053538565791017</v>
      </c>
      <c r="Y557" s="76">
        <f t="shared" si="268"/>
        <v>17143314</v>
      </c>
      <c r="Z557" s="76">
        <f t="shared" si="269"/>
        <v>3082289</v>
      </c>
      <c r="AA557" s="22">
        <f t="shared" si="270"/>
        <v>0.17979540011925299</v>
      </c>
      <c r="AB557" s="22">
        <f t="shared" si="272"/>
        <v>0.26179382176752874</v>
      </c>
      <c r="AC557" s="32" t="s">
        <v>1483</v>
      </c>
    </row>
    <row r="558" spans="1:29" ht="12.75" customHeight="1" x14ac:dyDescent="0.25">
      <c r="A558" s="25" t="s">
        <v>1180</v>
      </c>
      <c r="B558" s="25" t="s">
        <v>1181</v>
      </c>
      <c r="C558" s="25" t="s">
        <v>158</v>
      </c>
      <c r="D558" s="31">
        <f t="shared" si="291"/>
        <v>14419768</v>
      </c>
      <c r="E558" s="31">
        <f t="shared" si="292"/>
        <v>1443998</v>
      </c>
      <c r="F558" s="39">
        <f t="shared" si="293"/>
        <v>0.10014016869064744</v>
      </c>
      <c r="G558" s="31">
        <f t="shared" si="294"/>
        <v>14156541</v>
      </c>
      <c r="H558" s="31">
        <f t="shared" si="295"/>
        <v>2188075</v>
      </c>
      <c r="I558" s="39">
        <f t="shared" si="296"/>
        <v>0.15456282717649741</v>
      </c>
      <c r="J558" s="24">
        <f t="shared" si="297"/>
        <v>14029422</v>
      </c>
      <c r="K558" s="24">
        <f t="shared" si="298"/>
        <v>3128615</v>
      </c>
      <c r="L558" s="22">
        <f t="shared" si="299"/>
        <v>0.22300384149824562</v>
      </c>
      <c r="M558" s="24">
        <f t="shared" si="285"/>
        <v>14479030</v>
      </c>
      <c r="N558" s="24">
        <f t="shared" si="286"/>
        <v>3886954</v>
      </c>
      <c r="O558" s="22">
        <f t="shared" si="287"/>
        <v>0.26845403317763689</v>
      </c>
      <c r="P558" s="24">
        <f t="shared" si="263"/>
        <v>15309288</v>
      </c>
      <c r="Q558" s="24">
        <f t="shared" si="271"/>
        <v>3728473</v>
      </c>
      <c r="R558" s="22">
        <f t="shared" si="264"/>
        <v>0.2435432007027368</v>
      </c>
      <c r="S558" s="24">
        <f t="shared" si="288"/>
        <v>17240200</v>
      </c>
      <c r="T558" s="24">
        <f t="shared" si="289"/>
        <v>2152232</v>
      </c>
      <c r="U558" s="22">
        <f t="shared" si="290"/>
        <v>0.12483799491885245</v>
      </c>
      <c r="V558" s="101">
        <f t="shared" si="265"/>
        <v>17068839</v>
      </c>
      <c r="W558" s="101">
        <f t="shared" si="266"/>
        <v>1407074</v>
      </c>
      <c r="X558" s="22">
        <f t="shared" si="267"/>
        <v>8.2435249403899111E-2</v>
      </c>
      <c r="Y558" s="76">
        <f t="shared" si="268"/>
        <v>16993731</v>
      </c>
      <c r="Z558" s="76">
        <f t="shared" si="269"/>
        <v>995514</v>
      </c>
      <c r="AA558" s="22">
        <f t="shared" si="270"/>
        <v>5.8581249756160102E-2</v>
      </c>
      <c r="AB558" s="22">
        <f t="shared" si="272"/>
        <v>0.15557034559185706</v>
      </c>
      <c r="AC558" s="32" t="s">
        <v>1480</v>
      </c>
    </row>
    <row r="559" spans="1:29" ht="12.75" customHeight="1" x14ac:dyDescent="0.25">
      <c r="A559" s="25" t="s">
        <v>1182</v>
      </c>
      <c r="B559" s="25" t="s">
        <v>1183</v>
      </c>
      <c r="C559" s="25" t="s">
        <v>158</v>
      </c>
      <c r="D559" s="31">
        <f t="shared" si="291"/>
        <v>7393510</v>
      </c>
      <c r="E559" s="31">
        <f t="shared" si="292"/>
        <v>608925</v>
      </c>
      <c r="F559" s="39">
        <f t="shared" si="293"/>
        <v>8.23593935762581E-2</v>
      </c>
      <c r="G559" s="31">
        <f t="shared" si="294"/>
        <v>7316275</v>
      </c>
      <c r="H559" s="31">
        <f t="shared" si="295"/>
        <v>467987</v>
      </c>
      <c r="I559" s="39">
        <f t="shared" si="296"/>
        <v>6.396520087066164E-2</v>
      </c>
      <c r="J559" s="24">
        <f t="shared" si="297"/>
        <v>7335200</v>
      </c>
      <c r="K559" s="24">
        <f t="shared" si="298"/>
        <v>202051</v>
      </c>
      <c r="L559" s="22">
        <f t="shared" si="299"/>
        <v>2.7545397535172864E-2</v>
      </c>
      <c r="M559" s="24">
        <f t="shared" si="285"/>
        <v>7508997</v>
      </c>
      <c r="N559" s="24">
        <f t="shared" si="286"/>
        <v>765711</v>
      </c>
      <c r="O559" s="22">
        <f t="shared" si="287"/>
        <v>0.10197247382040504</v>
      </c>
      <c r="P559" s="24">
        <f t="shared" si="263"/>
        <v>7479344</v>
      </c>
      <c r="Q559" s="24">
        <f t="shared" si="271"/>
        <v>840208</v>
      </c>
      <c r="R559" s="22">
        <f t="shared" si="264"/>
        <v>0.11233712475318691</v>
      </c>
      <c r="S559" s="24">
        <f t="shared" si="288"/>
        <v>8461402</v>
      </c>
      <c r="T559" s="24">
        <f t="shared" si="289"/>
        <v>561630</v>
      </c>
      <c r="U559" s="22">
        <f t="shared" si="290"/>
        <v>6.6375525001648658E-2</v>
      </c>
      <c r="V559" s="101">
        <f t="shared" si="265"/>
        <v>8274084</v>
      </c>
      <c r="W559" s="101">
        <f t="shared" si="266"/>
        <v>1003677</v>
      </c>
      <c r="X559" s="22">
        <f t="shared" si="267"/>
        <v>0.12130369959985902</v>
      </c>
      <c r="Y559" s="76">
        <f t="shared" si="268"/>
        <v>7888197</v>
      </c>
      <c r="Z559" s="76">
        <f t="shared" si="269"/>
        <v>1466679</v>
      </c>
      <c r="AA559" s="22">
        <f t="shared" si="270"/>
        <v>0.18593336347963901</v>
      </c>
      <c r="AB559" s="22">
        <f t="shared" si="272"/>
        <v>0.11758443733094773</v>
      </c>
      <c r="AC559" s="32" t="s">
        <v>1477</v>
      </c>
    </row>
    <row r="560" spans="1:29" ht="12.75" customHeight="1" x14ac:dyDescent="0.25">
      <c r="A560" s="25" t="s">
        <v>1184</v>
      </c>
      <c r="B560" s="25" t="s">
        <v>1185</v>
      </c>
      <c r="C560" s="25" t="s">
        <v>158</v>
      </c>
      <c r="D560" s="31">
        <f t="shared" si="291"/>
        <v>8436230</v>
      </c>
      <c r="E560" s="31">
        <f t="shared" si="292"/>
        <v>3176258</v>
      </c>
      <c r="F560" s="39">
        <f t="shared" si="293"/>
        <v>0.37650206312535339</v>
      </c>
      <c r="G560" s="31">
        <f t="shared" si="294"/>
        <v>8605057</v>
      </c>
      <c r="H560" s="31">
        <f t="shared" si="295"/>
        <v>3146812</v>
      </c>
      <c r="I560" s="39">
        <f t="shared" si="296"/>
        <v>0.36569333590701375</v>
      </c>
      <c r="J560" s="24">
        <f t="shared" si="297"/>
        <v>8411331</v>
      </c>
      <c r="K560" s="24">
        <f t="shared" si="298"/>
        <v>3347909</v>
      </c>
      <c r="L560" s="22">
        <f t="shared" si="299"/>
        <v>0.39802368971093871</v>
      </c>
      <c r="M560" s="24">
        <f t="shared" si="285"/>
        <v>8655230</v>
      </c>
      <c r="N560" s="24">
        <f t="shared" si="286"/>
        <v>3323861</v>
      </c>
      <c r="O560" s="22">
        <f t="shared" si="287"/>
        <v>0.38402919390934731</v>
      </c>
      <c r="P560" s="24">
        <f t="shared" si="263"/>
        <v>8922384</v>
      </c>
      <c r="Q560" s="24">
        <f t="shared" si="271"/>
        <v>3196308</v>
      </c>
      <c r="R560" s="22">
        <f t="shared" si="264"/>
        <v>0.35823474981574432</v>
      </c>
      <c r="S560" s="24">
        <f t="shared" si="288"/>
        <v>8845268</v>
      </c>
      <c r="T560" s="24">
        <f t="shared" si="289"/>
        <v>3127311</v>
      </c>
      <c r="U560" s="22">
        <f t="shared" si="290"/>
        <v>0.35355751798588803</v>
      </c>
      <c r="V560" s="101">
        <f t="shared" si="265"/>
        <v>8884532</v>
      </c>
      <c r="W560" s="101">
        <f t="shared" si="266"/>
        <v>2972892</v>
      </c>
      <c r="X560" s="22">
        <f t="shared" si="267"/>
        <v>0.3346143612291565</v>
      </c>
      <c r="Y560" s="76">
        <f t="shared" si="268"/>
        <v>9484097</v>
      </c>
      <c r="Z560" s="76">
        <f t="shared" si="269"/>
        <v>2263023</v>
      </c>
      <c r="AA560" s="22">
        <f t="shared" si="270"/>
        <v>0.23861238450007399</v>
      </c>
      <c r="AB560" s="22">
        <f t="shared" si="272"/>
        <v>0.33380964148804204</v>
      </c>
      <c r="AC560" s="32" t="s">
        <v>1484</v>
      </c>
    </row>
    <row r="561" spans="1:29" ht="12.75" customHeight="1" x14ac:dyDescent="0.25">
      <c r="A561" s="25" t="s">
        <v>1186</v>
      </c>
      <c r="B561" s="25" t="s">
        <v>1187</v>
      </c>
      <c r="C561" s="25" t="s">
        <v>158</v>
      </c>
      <c r="D561" s="31">
        <f t="shared" si="291"/>
        <v>5780071</v>
      </c>
      <c r="E561" s="31">
        <f t="shared" si="292"/>
        <v>1619738</v>
      </c>
      <c r="F561" s="39">
        <f t="shared" si="293"/>
        <v>0.28022804564165388</v>
      </c>
      <c r="G561" s="31">
        <f t="shared" si="294"/>
        <v>6022350</v>
      </c>
      <c r="H561" s="31">
        <f t="shared" si="295"/>
        <v>2641643</v>
      </c>
      <c r="I561" s="39">
        <f t="shared" si="296"/>
        <v>0.43863989970692502</v>
      </c>
      <c r="J561" s="24">
        <f t="shared" si="297"/>
        <v>6348102</v>
      </c>
      <c r="K561" s="24">
        <f t="shared" si="298"/>
        <v>3723526</v>
      </c>
      <c r="L561" s="22">
        <f t="shared" si="299"/>
        <v>0.58655736785577794</v>
      </c>
      <c r="M561" s="24">
        <f t="shared" si="285"/>
        <v>6427164</v>
      </c>
      <c r="N561" s="24">
        <f t="shared" si="286"/>
        <v>5705651</v>
      </c>
      <c r="O561" s="22">
        <f t="shared" si="287"/>
        <v>0.8877400670031137</v>
      </c>
      <c r="P561" s="24">
        <f t="shared" si="263"/>
        <v>9664685</v>
      </c>
      <c r="Q561" s="24">
        <f t="shared" si="271"/>
        <v>4586279</v>
      </c>
      <c r="R561" s="22">
        <f t="shared" si="264"/>
        <v>0.47453993585926496</v>
      </c>
      <c r="S561" s="24">
        <f t="shared" si="288"/>
        <v>7711804</v>
      </c>
      <c r="T561" s="24">
        <f t="shared" si="289"/>
        <v>5300617</v>
      </c>
      <c r="U561" s="22">
        <f t="shared" si="290"/>
        <v>0.68733813774312724</v>
      </c>
      <c r="V561" s="101">
        <f t="shared" si="265"/>
        <v>8700069</v>
      </c>
      <c r="W561" s="101">
        <f t="shared" si="266"/>
        <v>5131866</v>
      </c>
      <c r="X561" s="22">
        <f t="shared" si="267"/>
        <v>0.5898649769329416</v>
      </c>
      <c r="Y561" s="76">
        <f t="shared" si="268"/>
        <v>8333189</v>
      </c>
      <c r="Z561" s="76">
        <f t="shared" si="269"/>
        <v>5523883</v>
      </c>
      <c r="AA561" s="22">
        <f t="shared" si="270"/>
        <v>0.66287744103727897</v>
      </c>
      <c r="AB561" s="22">
        <f t="shared" si="272"/>
        <v>0.6604721117151453</v>
      </c>
      <c r="AC561" s="32" t="s">
        <v>1483</v>
      </c>
    </row>
    <row r="562" spans="1:29" ht="12.75" customHeight="1" x14ac:dyDescent="0.25">
      <c r="A562" s="25" t="s">
        <v>1188</v>
      </c>
      <c r="B562" s="25" t="s">
        <v>1189</v>
      </c>
      <c r="C562" s="25" t="s">
        <v>158</v>
      </c>
      <c r="D562" s="31">
        <f t="shared" si="291"/>
        <v>4907116</v>
      </c>
      <c r="E562" s="31">
        <f t="shared" si="292"/>
        <v>1529773</v>
      </c>
      <c r="F562" s="39">
        <f t="shared" si="293"/>
        <v>0.31174584012279311</v>
      </c>
      <c r="G562" s="31">
        <f t="shared" si="294"/>
        <v>5133367</v>
      </c>
      <c r="H562" s="31">
        <f t="shared" si="295"/>
        <v>1373889</v>
      </c>
      <c r="I562" s="39">
        <f t="shared" si="296"/>
        <v>0.26763895899124296</v>
      </c>
      <c r="J562" s="24">
        <f t="shared" si="297"/>
        <v>5225817</v>
      </c>
      <c r="K562" s="24">
        <f t="shared" si="298"/>
        <v>1147842</v>
      </c>
      <c r="L562" s="22">
        <f t="shared" si="299"/>
        <v>0.2196483344135472</v>
      </c>
      <c r="M562" s="24">
        <f t="shared" si="285"/>
        <v>5118811</v>
      </c>
      <c r="N562" s="24">
        <f t="shared" si="286"/>
        <v>1886028</v>
      </c>
      <c r="O562" s="22">
        <f t="shared" si="287"/>
        <v>0.3684504077216369</v>
      </c>
      <c r="P562" s="24">
        <f t="shared" si="263"/>
        <v>5901305</v>
      </c>
      <c r="Q562" s="24">
        <f t="shared" si="271"/>
        <v>2461266</v>
      </c>
      <c r="R562" s="22">
        <f t="shared" si="264"/>
        <v>0.41707147825777519</v>
      </c>
      <c r="S562" s="24">
        <f t="shared" si="288"/>
        <v>5747009</v>
      </c>
      <c r="T562" s="24">
        <f t="shared" si="289"/>
        <v>3162768</v>
      </c>
      <c r="U562" s="22">
        <f t="shared" si="290"/>
        <v>0.55033287750201887</v>
      </c>
      <c r="V562" s="101">
        <f t="shared" si="265"/>
        <v>6128808</v>
      </c>
      <c r="W562" s="101">
        <f t="shared" si="266"/>
        <v>3508331</v>
      </c>
      <c r="X562" s="22">
        <f t="shared" si="267"/>
        <v>0.5724328450165187</v>
      </c>
      <c r="Y562" s="76">
        <f t="shared" si="268"/>
        <v>6397914</v>
      </c>
      <c r="Z562" s="76">
        <f t="shared" si="269"/>
        <v>3844998</v>
      </c>
      <c r="AA562" s="22">
        <f t="shared" si="270"/>
        <v>0.600976818381741</v>
      </c>
      <c r="AB562" s="22">
        <f t="shared" si="272"/>
        <v>0.50185288537593808</v>
      </c>
      <c r="AC562" s="32" t="s">
        <v>1484</v>
      </c>
    </row>
    <row r="563" spans="1:29" ht="12.75" customHeight="1" x14ac:dyDescent="0.25">
      <c r="A563" s="25" t="s">
        <v>1190</v>
      </c>
      <c r="B563" s="25" t="s">
        <v>1191</v>
      </c>
      <c r="C563" s="25" t="s">
        <v>158</v>
      </c>
      <c r="D563" s="31">
        <f t="shared" si="291"/>
        <v>12554052</v>
      </c>
      <c r="E563" s="31">
        <f t="shared" si="292"/>
        <v>2155986</v>
      </c>
      <c r="F563" s="39">
        <f t="shared" si="293"/>
        <v>0.17173626491271504</v>
      </c>
      <c r="G563" s="31">
        <f t="shared" si="294"/>
        <v>12663617</v>
      </c>
      <c r="H563" s="31">
        <f t="shared" si="295"/>
        <v>2074456</v>
      </c>
      <c r="I563" s="39">
        <f t="shared" si="296"/>
        <v>0.16381228206759568</v>
      </c>
      <c r="J563" s="24">
        <f t="shared" si="297"/>
        <v>12503989</v>
      </c>
      <c r="K563" s="24">
        <f t="shared" si="298"/>
        <v>2529181</v>
      </c>
      <c r="L563" s="22">
        <f t="shared" si="299"/>
        <v>0.20226993161942161</v>
      </c>
      <c r="M563" s="24">
        <f t="shared" si="285"/>
        <v>12571588</v>
      </c>
      <c r="N563" s="24">
        <f t="shared" si="286"/>
        <v>2955383</v>
      </c>
      <c r="O563" s="22">
        <f t="shared" si="287"/>
        <v>0.23508430279452366</v>
      </c>
      <c r="P563" s="24">
        <f t="shared" si="263"/>
        <v>12624915</v>
      </c>
      <c r="Q563" s="24">
        <f t="shared" si="271"/>
        <v>3437545</v>
      </c>
      <c r="R563" s="22">
        <f t="shared" si="264"/>
        <v>0.27228262526916025</v>
      </c>
      <c r="S563" s="24">
        <f t="shared" si="288"/>
        <v>12926234</v>
      </c>
      <c r="T563" s="24">
        <f t="shared" si="289"/>
        <v>3349076</v>
      </c>
      <c r="U563" s="22">
        <f t="shared" si="290"/>
        <v>0.2590913950652603</v>
      </c>
      <c r="V563" s="101">
        <f t="shared" si="265"/>
        <v>13407571</v>
      </c>
      <c r="W563" s="101">
        <f t="shared" si="266"/>
        <v>2612393</v>
      </c>
      <c r="X563" s="22">
        <f t="shared" si="267"/>
        <v>0.19484461428546601</v>
      </c>
      <c r="Y563" s="76">
        <f t="shared" si="268"/>
        <v>13484688</v>
      </c>
      <c r="Z563" s="76">
        <f t="shared" si="269"/>
        <v>1754034</v>
      </c>
      <c r="AA563" s="22">
        <f t="shared" si="270"/>
        <v>0.13007597951098299</v>
      </c>
      <c r="AB563" s="22">
        <f t="shared" si="272"/>
        <v>0.21827578338507864</v>
      </c>
      <c r="AC563" s="32" t="s">
        <v>1477</v>
      </c>
    </row>
    <row r="564" spans="1:29" ht="12.75" customHeight="1" x14ac:dyDescent="0.25">
      <c r="A564" s="25" t="s">
        <v>1192</v>
      </c>
      <c r="B564" s="25" t="s">
        <v>1193</v>
      </c>
      <c r="C564" s="25" t="s">
        <v>158</v>
      </c>
      <c r="D564" s="31">
        <f t="shared" si="291"/>
        <v>8582000</v>
      </c>
      <c r="E564" s="31">
        <f t="shared" si="292"/>
        <v>1235059</v>
      </c>
      <c r="F564" s="39">
        <f t="shared" si="293"/>
        <v>0.14391272430668842</v>
      </c>
      <c r="G564" s="31">
        <f t="shared" si="294"/>
        <v>8572334</v>
      </c>
      <c r="H564" s="31">
        <f t="shared" si="295"/>
        <v>1244853</v>
      </c>
      <c r="I564" s="39">
        <f t="shared" si="296"/>
        <v>0.14521751019034024</v>
      </c>
      <c r="J564" s="24">
        <f t="shared" si="297"/>
        <v>8537747</v>
      </c>
      <c r="K564" s="24">
        <f t="shared" si="298"/>
        <v>1519490</v>
      </c>
      <c r="L564" s="22">
        <f t="shared" si="299"/>
        <v>0.17797318191789943</v>
      </c>
      <c r="M564" s="24">
        <f t="shared" si="285"/>
        <v>8864459</v>
      </c>
      <c r="N564" s="24">
        <f t="shared" si="286"/>
        <v>2505199</v>
      </c>
      <c r="O564" s="22">
        <f t="shared" si="287"/>
        <v>0.28261160664175894</v>
      </c>
      <c r="P564" s="24">
        <f t="shared" si="263"/>
        <v>9427206</v>
      </c>
      <c r="Q564" s="24">
        <f t="shared" si="271"/>
        <v>3245342</v>
      </c>
      <c r="R564" s="22">
        <f t="shared" si="264"/>
        <v>0.34425279345757376</v>
      </c>
      <c r="S564" s="24">
        <f t="shared" si="288"/>
        <v>11126581</v>
      </c>
      <c r="T564" s="24">
        <f t="shared" si="289"/>
        <v>3671277</v>
      </c>
      <c r="U564" s="22">
        <f t="shared" si="290"/>
        <v>0.32995553620649504</v>
      </c>
      <c r="V564" s="101">
        <f t="shared" si="265"/>
        <v>11123347</v>
      </c>
      <c r="W564" s="101">
        <f t="shared" si="266"/>
        <v>4360493</v>
      </c>
      <c r="X564" s="22">
        <f t="shared" si="267"/>
        <v>0.39201267388313965</v>
      </c>
      <c r="Y564" s="76">
        <f t="shared" si="268"/>
        <v>11052083</v>
      </c>
      <c r="Z564" s="76">
        <f t="shared" si="269"/>
        <v>5401868</v>
      </c>
      <c r="AA564" s="22">
        <f t="shared" si="270"/>
        <v>0.48876469711637199</v>
      </c>
      <c r="AB564" s="22">
        <f t="shared" si="272"/>
        <v>0.36751946146106784</v>
      </c>
      <c r="AC564" s="32" t="s">
        <v>1483</v>
      </c>
    </row>
    <row r="565" spans="1:29" ht="12.75" customHeight="1" x14ac:dyDescent="0.25">
      <c r="A565" s="25" t="s">
        <v>1194</v>
      </c>
      <c r="B565" s="25" t="s">
        <v>1195</v>
      </c>
      <c r="C565" s="25" t="s">
        <v>88</v>
      </c>
      <c r="D565" s="31">
        <f t="shared" si="291"/>
        <v>10569082</v>
      </c>
      <c r="E565" s="31">
        <f t="shared" si="292"/>
        <v>2439305</v>
      </c>
      <c r="F565" s="39">
        <f t="shared" si="293"/>
        <v>0.23079629810800975</v>
      </c>
      <c r="G565" s="31">
        <f t="shared" si="294"/>
        <v>10696297</v>
      </c>
      <c r="H565" s="31">
        <f t="shared" si="295"/>
        <v>2279879</v>
      </c>
      <c r="I565" s="39">
        <f t="shared" si="296"/>
        <v>0.21314656838717175</v>
      </c>
      <c r="J565" s="24">
        <f t="shared" si="297"/>
        <v>10587392</v>
      </c>
      <c r="K565" s="24">
        <f t="shared" si="298"/>
        <v>2752411</v>
      </c>
      <c r="L565" s="22">
        <f t="shared" si="299"/>
        <v>0.25997063299441447</v>
      </c>
      <c r="M565" s="24">
        <f t="shared" si="285"/>
        <v>10720469</v>
      </c>
      <c r="N565" s="24">
        <f t="shared" si="286"/>
        <v>3628398</v>
      </c>
      <c r="O565" s="22">
        <f t="shared" si="287"/>
        <v>0.33845515527352393</v>
      </c>
      <c r="P565" s="24">
        <f t="shared" si="263"/>
        <v>11055555</v>
      </c>
      <c r="Q565" s="24">
        <f t="shared" si="271"/>
        <v>4673366</v>
      </c>
      <c r="R565" s="22">
        <f t="shared" si="264"/>
        <v>0.42271654385510271</v>
      </c>
      <c r="S565" s="24">
        <f t="shared" si="288"/>
        <v>11343580</v>
      </c>
      <c r="T565" s="24">
        <f t="shared" si="289"/>
        <v>5893612</v>
      </c>
      <c r="U565" s="22">
        <f t="shared" si="290"/>
        <v>0.51955484952722153</v>
      </c>
      <c r="V565" s="101">
        <f t="shared" si="265"/>
        <v>11901196</v>
      </c>
      <c r="W565" s="101">
        <f t="shared" si="266"/>
        <v>6786440</v>
      </c>
      <c r="X565" s="22">
        <f t="shared" si="267"/>
        <v>0.57023176494194361</v>
      </c>
      <c r="Y565" s="76">
        <f t="shared" si="268"/>
        <v>12226438</v>
      </c>
      <c r="Z565" s="76">
        <f t="shared" si="269"/>
        <v>8341326</v>
      </c>
      <c r="AA565" s="22">
        <f t="shared" si="270"/>
        <v>0.68223680519215801</v>
      </c>
      <c r="AB565" s="22">
        <f t="shared" si="272"/>
        <v>0.50663902375798986</v>
      </c>
      <c r="AC565" s="32" t="s">
        <v>1477</v>
      </c>
    </row>
    <row r="566" spans="1:29" ht="12.75" customHeight="1" x14ac:dyDescent="0.25">
      <c r="A566" s="25" t="s">
        <v>1196</v>
      </c>
      <c r="B566" s="25" t="s">
        <v>1197</v>
      </c>
      <c r="C566" s="25" t="s">
        <v>88</v>
      </c>
      <c r="D566" s="31">
        <f t="shared" si="291"/>
        <v>14791528</v>
      </c>
      <c r="E566" s="31">
        <f t="shared" si="292"/>
        <v>3572573</v>
      </c>
      <c r="F566" s="39">
        <f t="shared" si="293"/>
        <v>0.24152832621484407</v>
      </c>
      <c r="G566" s="31">
        <f t="shared" si="294"/>
        <v>15228765</v>
      </c>
      <c r="H566" s="31">
        <f t="shared" si="295"/>
        <v>4170362</v>
      </c>
      <c r="I566" s="39">
        <f t="shared" si="296"/>
        <v>0.27384768233011675</v>
      </c>
      <c r="J566" s="24">
        <f t="shared" si="297"/>
        <v>15416922</v>
      </c>
      <c r="K566" s="24">
        <f t="shared" si="298"/>
        <v>6059938</v>
      </c>
      <c r="L566" s="22">
        <f t="shared" si="299"/>
        <v>0.39307054936127978</v>
      </c>
      <c r="M566" s="24">
        <f t="shared" si="285"/>
        <v>16409736</v>
      </c>
      <c r="N566" s="24">
        <f t="shared" si="286"/>
        <v>7887585</v>
      </c>
      <c r="O566" s="22">
        <f t="shared" si="287"/>
        <v>0.48066495402485454</v>
      </c>
      <c r="P566" s="24">
        <f t="shared" si="263"/>
        <v>17653270</v>
      </c>
      <c r="Q566" s="24">
        <f t="shared" si="271"/>
        <v>9168566</v>
      </c>
      <c r="R566" s="22">
        <f t="shared" si="264"/>
        <v>0.51936927266166555</v>
      </c>
      <c r="S566" s="24">
        <f t="shared" si="288"/>
        <v>18401668</v>
      </c>
      <c r="T566" s="24">
        <f t="shared" si="289"/>
        <v>10335874</v>
      </c>
      <c r="U566" s="22">
        <f t="shared" si="290"/>
        <v>0.56168136497191445</v>
      </c>
      <c r="V566" s="101">
        <f t="shared" si="265"/>
        <v>19155854</v>
      </c>
      <c r="W566" s="101">
        <f t="shared" si="266"/>
        <v>11311772</v>
      </c>
      <c r="X566" s="22">
        <f t="shared" si="267"/>
        <v>0.59051253992643715</v>
      </c>
      <c r="Y566" s="76">
        <f t="shared" si="268"/>
        <v>19300401</v>
      </c>
      <c r="Z566" s="76">
        <f t="shared" si="269"/>
        <v>12530733</v>
      </c>
      <c r="AA566" s="22">
        <f t="shared" si="270"/>
        <v>0.64924728765998196</v>
      </c>
      <c r="AB566" s="22">
        <f t="shared" si="272"/>
        <v>0.56029508384897075</v>
      </c>
      <c r="AC566" s="32" t="s">
        <v>1477</v>
      </c>
    </row>
    <row r="567" spans="1:29" ht="12.75" customHeight="1" x14ac:dyDescent="0.25">
      <c r="A567" s="25" t="s">
        <v>1198</v>
      </c>
      <c r="B567" s="25" t="s">
        <v>1199</v>
      </c>
      <c r="C567" s="25" t="s">
        <v>88</v>
      </c>
      <c r="D567" s="31">
        <f t="shared" si="291"/>
        <v>5632072</v>
      </c>
      <c r="E567" s="31">
        <f t="shared" si="292"/>
        <v>2625086</v>
      </c>
      <c r="F567" s="39">
        <f t="shared" si="293"/>
        <v>0.46609595900052414</v>
      </c>
      <c r="G567" s="31">
        <f t="shared" si="294"/>
        <v>6001210</v>
      </c>
      <c r="H567" s="31">
        <f t="shared" si="295"/>
        <v>2473518</v>
      </c>
      <c r="I567" s="39">
        <f t="shared" si="296"/>
        <v>0.41216987907438668</v>
      </c>
      <c r="J567" s="24">
        <f t="shared" si="297"/>
        <v>6029883</v>
      </c>
      <c r="K567" s="24">
        <f t="shared" si="298"/>
        <v>2219370</v>
      </c>
      <c r="L567" s="22">
        <f t="shared" si="299"/>
        <v>0.36806186786708794</v>
      </c>
      <c r="M567" s="24">
        <f t="shared" si="285"/>
        <v>5820894</v>
      </c>
      <c r="N567" s="24">
        <f t="shared" si="286"/>
        <v>2476200</v>
      </c>
      <c r="O567" s="22">
        <f t="shared" si="287"/>
        <v>0.4253985727965498</v>
      </c>
      <c r="P567" s="24">
        <f t="shared" si="263"/>
        <v>5983503</v>
      </c>
      <c r="Q567" s="24">
        <f t="shared" si="271"/>
        <v>2970984</v>
      </c>
      <c r="R567" s="22">
        <f t="shared" si="264"/>
        <v>0.49652920705479714</v>
      </c>
      <c r="S567" s="24">
        <f t="shared" si="288"/>
        <v>5929756</v>
      </c>
      <c r="T567" s="24">
        <f t="shared" si="289"/>
        <v>3584625</v>
      </c>
      <c r="U567" s="22">
        <f t="shared" si="290"/>
        <v>0.60451475575048952</v>
      </c>
      <c r="V567" s="101">
        <f t="shared" si="265"/>
        <v>6283450</v>
      </c>
      <c r="W567" s="101">
        <f t="shared" si="266"/>
        <v>3951461</v>
      </c>
      <c r="X567" s="22">
        <f t="shared" si="267"/>
        <v>0.62886805815276636</v>
      </c>
      <c r="Y567" s="76">
        <f t="shared" si="268"/>
        <v>6346193</v>
      </c>
      <c r="Z567" s="76">
        <f t="shared" si="269"/>
        <v>4483218</v>
      </c>
      <c r="AA567" s="22">
        <f t="shared" si="270"/>
        <v>0.706442114193502</v>
      </c>
      <c r="AB567" s="22">
        <f t="shared" si="272"/>
        <v>0.57235054158962095</v>
      </c>
      <c r="AC567" s="32" t="s">
        <v>1477</v>
      </c>
    </row>
    <row r="568" spans="1:29" ht="12.75" customHeight="1" x14ac:dyDescent="0.25">
      <c r="A568" s="25" t="s">
        <v>1200</v>
      </c>
      <c r="B568" s="25" t="s">
        <v>1201</v>
      </c>
      <c r="C568" s="25" t="s">
        <v>88</v>
      </c>
      <c r="D568" s="31">
        <f t="shared" si="291"/>
        <v>12668756</v>
      </c>
      <c r="E568" s="31">
        <f t="shared" si="292"/>
        <v>1642688</v>
      </c>
      <c r="F568" s="39">
        <f t="shared" si="293"/>
        <v>0.12966450691764841</v>
      </c>
      <c r="G568" s="31">
        <f t="shared" si="294"/>
        <v>12491411</v>
      </c>
      <c r="H568" s="31">
        <f t="shared" si="295"/>
        <v>1619274</v>
      </c>
      <c r="I568" s="39">
        <f t="shared" si="296"/>
        <v>0.12963099204725551</v>
      </c>
      <c r="J568" s="24">
        <f t="shared" si="297"/>
        <v>12835649</v>
      </c>
      <c r="K568" s="24">
        <f t="shared" si="298"/>
        <v>2829655</v>
      </c>
      <c r="L568" s="22">
        <f t="shared" si="299"/>
        <v>0.22045281855245497</v>
      </c>
      <c r="M568" s="24">
        <f t="shared" si="285"/>
        <v>14483066</v>
      </c>
      <c r="N568" s="24">
        <f t="shared" si="286"/>
        <v>3302426</v>
      </c>
      <c r="O568" s="22">
        <f t="shared" si="287"/>
        <v>0.22801981293187507</v>
      </c>
      <c r="P568" s="24">
        <f t="shared" si="263"/>
        <v>14226903</v>
      </c>
      <c r="Q568" s="24">
        <f t="shared" si="271"/>
        <v>4342980</v>
      </c>
      <c r="R568" s="22">
        <f t="shared" si="264"/>
        <v>0.30526531318868205</v>
      </c>
      <c r="S568" s="24">
        <f t="shared" si="288"/>
        <v>14250041</v>
      </c>
      <c r="T568" s="24">
        <f t="shared" si="289"/>
        <v>5812277</v>
      </c>
      <c r="U568" s="22">
        <f t="shared" si="290"/>
        <v>0.40787791417582586</v>
      </c>
      <c r="V568" s="101">
        <f t="shared" si="265"/>
        <v>15653329</v>
      </c>
      <c r="W568" s="101">
        <f t="shared" si="266"/>
        <v>7304873</v>
      </c>
      <c r="X568" s="22">
        <f t="shared" si="267"/>
        <v>0.46666578080611482</v>
      </c>
      <c r="Y568" s="76">
        <f t="shared" si="268"/>
        <v>16968985</v>
      </c>
      <c r="Z568" s="76">
        <f t="shared" si="269"/>
        <v>8128898</v>
      </c>
      <c r="AA568" s="22">
        <f t="shared" si="270"/>
        <v>0.479044444909345</v>
      </c>
      <c r="AB568" s="22">
        <f t="shared" si="272"/>
        <v>0.37737465320236857</v>
      </c>
      <c r="AC568" s="32" t="s">
        <v>1483</v>
      </c>
    </row>
    <row r="569" spans="1:29" ht="12.75" customHeight="1" x14ac:dyDescent="0.25">
      <c r="A569" s="25" t="s">
        <v>1202</v>
      </c>
      <c r="B569" s="25" t="s">
        <v>1203</v>
      </c>
      <c r="C569" s="25" t="s">
        <v>478</v>
      </c>
      <c r="D569" s="31">
        <f t="shared" si="291"/>
        <v>9833469</v>
      </c>
      <c r="E569" s="31">
        <f t="shared" si="292"/>
        <v>3288741</v>
      </c>
      <c r="F569" s="39">
        <f t="shared" si="293"/>
        <v>0.33444362309984399</v>
      </c>
      <c r="G569" s="31">
        <f t="shared" si="294"/>
        <v>9702911</v>
      </c>
      <c r="H569" s="31">
        <f t="shared" si="295"/>
        <v>4127399</v>
      </c>
      <c r="I569" s="39">
        <f t="shared" si="296"/>
        <v>0.42537739447470968</v>
      </c>
      <c r="J569" s="24">
        <f t="shared" si="297"/>
        <v>9906474</v>
      </c>
      <c r="K569" s="24">
        <f t="shared" si="298"/>
        <v>5277970</v>
      </c>
      <c r="L569" s="22">
        <f t="shared" si="299"/>
        <v>0.53277987707836305</v>
      </c>
      <c r="M569" s="24">
        <f t="shared" si="285"/>
        <v>11309440</v>
      </c>
      <c r="N569" s="24">
        <f t="shared" si="286"/>
        <v>5906299</v>
      </c>
      <c r="O569" s="22">
        <f t="shared" si="287"/>
        <v>0.52224504484749024</v>
      </c>
      <c r="P569" s="24">
        <f t="shared" si="263"/>
        <v>11979385</v>
      </c>
      <c r="Q569" s="24">
        <f t="shared" si="271"/>
        <v>6163492</v>
      </c>
      <c r="R569" s="22">
        <f t="shared" si="264"/>
        <v>0.51450821557200144</v>
      </c>
      <c r="S569" s="24">
        <f t="shared" si="288"/>
        <v>12146019</v>
      </c>
      <c r="T569" s="24">
        <f t="shared" si="289"/>
        <v>7000042</v>
      </c>
      <c r="U569" s="22">
        <f t="shared" si="290"/>
        <v>0.57632397907495447</v>
      </c>
      <c r="V569" s="101">
        <f t="shared" si="265"/>
        <v>12734154</v>
      </c>
      <c r="W569" s="101">
        <f t="shared" si="266"/>
        <v>7216148</v>
      </c>
      <c r="X569" s="22">
        <f t="shared" si="267"/>
        <v>0.56667667125747023</v>
      </c>
      <c r="Y569" s="76">
        <f t="shared" si="268"/>
        <v>13218860</v>
      </c>
      <c r="Z569" s="76">
        <f t="shared" si="269"/>
        <v>7372759</v>
      </c>
      <c r="AA569" s="22">
        <f t="shared" si="270"/>
        <v>0.55774544854851305</v>
      </c>
      <c r="AB569" s="22">
        <f t="shared" si="272"/>
        <v>0.54749987186008586</v>
      </c>
      <c r="AC569" s="32" t="s">
        <v>1483</v>
      </c>
    </row>
    <row r="570" spans="1:29" ht="12.75" customHeight="1" x14ac:dyDescent="0.25">
      <c r="A570" s="25" t="s">
        <v>1204</v>
      </c>
      <c r="B570" s="25" t="s">
        <v>1205</v>
      </c>
      <c r="C570" s="25" t="s">
        <v>478</v>
      </c>
      <c r="D570" s="31">
        <f t="shared" si="291"/>
        <v>14724771</v>
      </c>
      <c r="E570" s="31">
        <f t="shared" si="292"/>
        <v>9672294</v>
      </c>
      <c r="F570" s="39">
        <f t="shared" si="293"/>
        <v>0.65687228684235566</v>
      </c>
      <c r="G570" s="31">
        <f t="shared" si="294"/>
        <v>14052761</v>
      </c>
      <c r="H570" s="31">
        <f t="shared" si="295"/>
        <v>10725828</v>
      </c>
      <c r="I570" s="39">
        <f t="shared" si="296"/>
        <v>0.76325413916880813</v>
      </c>
      <c r="J570" s="24">
        <f t="shared" si="297"/>
        <v>15630579</v>
      </c>
      <c r="K570" s="24">
        <f t="shared" si="298"/>
        <v>10688456</v>
      </c>
      <c r="L570" s="22">
        <f t="shared" si="299"/>
        <v>0.68381702302902536</v>
      </c>
      <c r="M570" s="24">
        <f t="shared" si="285"/>
        <v>15787360</v>
      </c>
      <c r="N570" s="24">
        <f t="shared" si="286"/>
        <v>10758561</v>
      </c>
      <c r="O570" s="22">
        <f t="shared" si="287"/>
        <v>0.68146675568302739</v>
      </c>
      <c r="P570" s="24">
        <f t="shared" si="263"/>
        <v>16833205</v>
      </c>
      <c r="Q570" s="24">
        <f t="shared" si="271"/>
        <v>11001014</v>
      </c>
      <c r="R570" s="22">
        <f t="shared" si="264"/>
        <v>0.65353056652016062</v>
      </c>
      <c r="S570" s="24">
        <f t="shared" si="288"/>
        <v>17559809</v>
      </c>
      <c r="T570" s="24">
        <f t="shared" si="289"/>
        <v>11094514</v>
      </c>
      <c r="U570" s="22">
        <f t="shared" si="290"/>
        <v>0.63181290867115925</v>
      </c>
      <c r="V570" s="101">
        <f t="shared" si="265"/>
        <v>17624737</v>
      </c>
      <c r="W570" s="101">
        <f t="shared" si="266"/>
        <v>11397459</v>
      </c>
      <c r="X570" s="22">
        <f t="shared" si="267"/>
        <v>0.64667399008563931</v>
      </c>
      <c r="Y570" s="76">
        <f t="shared" si="268"/>
        <v>17673887</v>
      </c>
      <c r="Z570" s="76">
        <f t="shared" si="269"/>
        <v>11644195</v>
      </c>
      <c r="AA570" s="22">
        <f t="shared" si="270"/>
        <v>0.65883611228248795</v>
      </c>
      <c r="AB570" s="22">
        <f t="shared" si="272"/>
        <v>0.65446406664849499</v>
      </c>
      <c r="AC570" s="32" t="s">
        <v>1484</v>
      </c>
    </row>
    <row r="571" spans="1:29" ht="12.75" customHeight="1" x14ac:dyDescent="0.25">
      <c r="A571" s="25" t="s">
        <v>1206</v>
      </c>
      <c r="B571" s="25" t="s">
        <v>632</v>
      </c>
      <c r="C571" s="25" t="s">
        <v>367</v>
      </c>
      <c r="D571" s="31">
        <f t="shared" si="291"/>
        <v>8667808</v>
      </c>
      <c r="E571" s="31">
        <f t="shared" si="292"/>
        <v>2499377</v>
      </c>
      <c r="F571" s="39">
        <f t="shared" si="293"/>
        <v>0.28835168014796819</v>
      </c>
      <c r="G571" s="31">
        <f t="shared" si="294"/>
        <v>9244557</v>
      </c>
      <c r="H571" s="31">
        <f t="shared" si="295"/>
        <v>3686740</v>
      </c>
      <c r="I571" s="39">
        <f t="shared" si="296"/>
        <v>0.39880115401960309</v>
      </c>
      <c r="J571" s="24">
        <f t="shared" si="297"/>
        <v>9429156</v>
      </c>
      <c r="K571" s="24">
        <f t="shared" si="298"/>
        <v>5256442</v>
      </c>
      <c r="L571" s="22">
        <f t="shared" si="299"/>
        <v>0.55746686129702383</v>
      </c>
      <c r="M571" s="24">
        <f t="shared" si="285"/>
        <v>9396022</v>
      </c>
      <c r="N571" s="24">
        <f t="shared" si="286"/>
        <v>7643167</v>
      </c>
      <c r="O571" s="22">
        <f t="shared" si="287"/>
        <v>0.81344711623706289</v>
      </c>
      <c r="P571" s="24">
        <f t="shared" si="263"/>
        <v>10034502</v>
      </c>
      <c r="Q571" s="24">
        <f t="shared" si="271"/>
        <v>9622392</v>
      </c>
      <c r="R571" s="22">
        <f t="shared" si="264"/>
        <v>0.9589306973081474</v>
      </c>
      <c r="S571" s="24">
        <f t="shared" si="288"/>
        <v>10590609</v>
      </c>
      <c r="T571" s="24">
        <f t="shared" si="289"/>
        <v>11131949</v>
      </c>
      <c r="U571" s="22">
        <f t="shared" si="290"/>
        <v>1.0511150964028604</v>
      </c>
      <c r="V571" s="101">
        <f t="shared" si="265"/>
        <v>11515730</v>
      </c>
      <c r="W571" s="101">
        <f t="shared" si="266"/>
        <v>11753138</v>
      </c>
      <c r="X571" s="22">
        <f t="shared" si="267"/>
        <v>1.0206159748448427</v>
      </c>
      <c r="Y571" s="76">
        <f t="shared" si="268"/>
        <v>14439594</v>
      </c>
      <c r="Z571" s="76">
        <f t="shared" si="269"/>
        <v>9595305</v>
      </c>
      <c r="AA571" s="22">
        <f t="shared" si="270"/>
        <v>0.66451348978371505</v>
      </c>
      <c r="AB571" s="22">
        <f t="shared" si="272"/>
        <v>0.9017244749153257</v>
      </c>
      <c r="AC571" s="32" t="s">
        <v>1484</v>
      </c>
    </row>
    <row r="572" spans="1:29" ht="12.75" customHeight="1" x14ac:dyDescent="0.25">
      <c r="A572" s="25" t="s">
        <v>1207</v>
      </c>
      <c r="B572" s="25" t="s">
        <v>1208</v>
      </c>
      <c r="C572" s="25" t="s">
        <v>367</v>
      </c>
      <c r="D572" s="31">
        <f t="shared" si="291"/>
        <v>8047225</v>
      </c>
      <c r="E572" s="31">
        <f t="shared" si="292"/>
        <v>11576048</v>
      </c>
      <c r="F572" s="39">
        <f t="shared" si="293"/>
        <v>1.438514270447266</v>
      </c>
      <c r="G572" s="31">
        <f t="shared" si="294"/>
        <v>8311285</v>
      </c>
      <c r="H572" s="31">
        <f t="shared" si="295"/>
        <v>12338794</v>
      </c>
      <c r="I572" s="39">
        <f t="shared" si="296"/>
        <v>1.4845831902046434</v>
      </c>
      <c r="J572" s="24">
        <f t="shared" si="297"/>
        <v>9246651</v>
      </c>
      <c r="K572" s="24">
        <f t="shared" si="298"/>
        <v>12933573</v>
      </c>
      <c r="L572" s="22">
        <f t="shared" si="299"/>
        <v>1.3987305241649111</v>
      </c>
      <c r="M572" s="24">
        <f t="shared" si="285"/>
        <v>8561703</v>
      </c>
      <c r="N572" s="24">
        <f t="shared" si="286"/>
        <v>14780053</v>
      </c>
      <c r="O572" s="22">
        <f t="shared" si="287"/>
        <v>1.7262982609884974</v>
      </c>
      <c r="P572" s="24">
        <f t="shared" si="263"/>
        <v>13880524</v>
      </c>
      <c r="Q572" s="24">
        <f t="shared" si="271"/>
        <v>11429670</v>
      </c>
      <c r="R572" s="22">
        <f t="shared" si="264"/>
        <v>0.8234321701399745</v>
      </c>
      <c r="S572" s="24">
        <f t="shared" si="288"/>
        <v>9536518</v>
      </c>
      <c r="T572" s="24">
        <f t="shared" si="289"/>
        <v>12661418</v>
      </c>
      <c r="U572" s="22">
        <f t="shared" si="290"/>
        <v>1.3276772507533672</v>
      </c>
      <c r="V572" s="101">
        <f t="shared" si="265"/>
        <v>10046324</v>
      </c>
      <c r="W572" s="101">
        <f t="shared" si="266"/>
        <v>13201847</v>
      </c>
      <c r="X572" s="22">
        <f t="shared" si="267"/>
        <v>1.3140972757796783</v>
      </c>
      <c r="Y572" s="76">
        <f t="shared" si="268"/>
        <v>10461789</v>
      </c>
      <c r="Z572" s="76">
        <f t="shared" si="269"/>
        <v>13749292</v>
      </c>
      <c r="AA572" s="22">
        <f t="shared" si="270"/>
        <v>1.3142390847301499</v>
      </c>
      <c r="AB572" s="22">
        <f t="shared" si="272"/>
        <v>1.3011488084783334</v>
      </c>
      <c r="AC572" s="32" t="s">
        <v>1484</v>
      </c>
    </row>
    <row r="573" spans="1:29" ht="12.75" customHeight="1" x14ac:dyDescent="0.25">
      <c r="A573" s="25" t="s">
        <v>1209</v>
      </c>
      <c r="B573" s="25" t="s">
        <v>1210</v>
      </c>
      <c r="C573" s="25" t="s">
        <v>1211</v>
      </c>
      <c r="D573" s="31">
        <f t="shared" si="291"/>
        <v>21660863</v>
      </c>
      <c r="E573" s="31">
        <f t="shared" si="292"/>
        <v>14898986</v>
      </c>
      <c r="F573" s="39">
        <f t="shared" si="293"/>
        <v>0.68782975082756403</v>
      </c>
      <c r="G573" s="31">
        <f t="shared" si="294"/>
        <v>22452632</v>
      </c>
      <c r="H573" s="31">
        <f t="shared" si="295"/>
        <v>15881187</v>
      </c>
      <c r="I573" s="39">
        <f t="shared" si="296"/>
        <v>0.70731961402119803</v>
      </c>
      <c r="J573" s="24">
        <f t="shared" si="297"/>
        <v>22747276</v>
      </c>
      <c r="K573" s="24">
        <f t="shared" si="298"/>
        <v>17198732</v>
      </c>
      <c r="L573" s="22">
        <f t="shared" si="299"/>
        <v>0.75607874982481416</v>
      </c>
      <c r="M573" s="24">
        <f t="shared" si="285"/>
        <v>23258995</v>
      </c>
      <c r="N573" s="24">
        <f t="shared" si="286"/>
        <v>18176695</v>
      </c>
      <c r="O573" s="22">
        <f t="shared" si="287"/>
        <v>0.78149098875510314</v>
      </c>
      <c r="P573" s="24">
        <f t="shared" si="263"/>
        <v>24320973</v>
      </c>
      <c r="Q573" s="24">
        <f t="shared" si="271"/>
        <v>19743325</v>
      </c>
      <c r="R573" s="22">
        <f t="shared" si="264"/>
        <v>0.81178187237821442</v>
      </c>
      <c r="S573" s="24">
        <f t="shared" si="288"/>
        <v>24863846</v>
      </c>
      <c r="T573" s="24">
        <f t="shared" si="289"/>
        <v>19953507</v>
      </c>
      <c r="U573" s="22">
        <f t="shared" si="290"/>
        <v>0.80251088266875525</v>
      </c>
      <c r="V573" s="101">
        <f t="shared" si="265"/>
        <v>24641912</v>
      </c>
      <c r="W573" s="101">
        <f t="shared" si="266"/>
        <v>20852868</v>
      </c>
      <c r="X573" s="22">
        <f t="shared" si="267"/>
        <v>0.84623579533925775</v>
      </c>
      <c r="Y573" s="76">
        <f t="shared" si="268"/>
        <v>25512613</v>
      </c>
      <c r="Z573" s="76">
        <f t="shared" si="269"/>
        <v>21726644</v>
      </c>
      <c r="AA573" s="22">
        <f t="shared" si="270"/>
        <v>0.851604028172261</v>
      </c>
      <c r="AB573" s="22">
        <f t="shared" si="272"/>
        <v>0.81872471346271836</v>
      </c>
      <c r="AC573" s="32" t="s">
        <v>1477</v>
      </c>
    </row>
    <row r="574" spans="1:29" ht="12.75" customHeight="1" x14ac:dyDescent="0.25">
      <c r="A574" s="25" t="s">
        <v>1212</v>
      </c>
      <c r="B574" s="25" t="s">
        <v>1213</v>
      </c>
      <c r="C574" s="25" t="s">
        <v>143</v>
      </c>
      <c r="D574" s="31">
        <f t="shared" si="291"/>
        <v>14881668</v>
      </c>
      <c r="E574" s="31">
        <f t="shared" si="292"/>
        <v>518630</v>
      </c>
      <c r="F574" s="39">
        <f t="shared" si="293"/>
        <v>3.485026006493358E-2</v>
      </c>
      <c r="G574" s="31">
        <f t="shared" si="294"/>
        <v>15058521</v>
      </c>
      <c r="H574" s="31">
        <f t="shared" si="295"/>
        <v>1056674</v>
      </c>
      <c r="I574" s="39">
        <f t="shared" si="296"/>
        <v>7.0171167540291637E-2</v>
      </c>
      <c r="J574" s="24">
        <f t="shared" si="297"/>
        <v>15363184</v>
      </c>
      <c r="K574" s="24">
        <f t="shared" si="298"/>
        <v>1905544</v>
      </c>
      <c r="L574" s="22">
        <f t="shared" si="299"/>
        <v>0.12403314312970541</v>
      </c>
      <c r="M574" s="24">
        <f t="shared" si="285"/>
        <v>15600049</v>
      </c>
      <c r="N574" s="24">
        <f t="shared" si="286"/>
        <v>3611555</v>
      </c>
      <c r="O574" s="22">
        <f t="shared" si="287"/>
        <v>0.23150920872107517</v>
      </c>
      <c r="P574" s="24">
        <f t="shared" si="263"/>
        <v>16292529</v>
      </c>
      <c r="Q574" s="24">
        <f t="shared" si="271"/>
        <v>4941510</v>
      </c>
      <c r="R574" s="22">
        <f t="shared" si="264"/>
        <v>0.30329913790547802</v>
      </c>
      <c r="S574" s="24">
        <f t="shared" si="288"/>
        <v>16755414</v>
      </c>
      <c r="T574" s="24">
        <f t="shared" si="289"/>
        <v>6887982</v>
      </c>
      <c r="U574" s="22">
        <f t="shared" si="290"/>
        <v>0.41108993188709037</v>
      </c>
      <c r="V574" s="101">
        <f t="shared" si="265"/>
        <v>17474137</v>
      </c>
      <c r="W574" s="101">
        <f t="shared" si="266"/>
        <v>8165664</v>
      </c>
      <c r="X574" s="22">
        <f t="shared" si="267"/>
        <v>0.46729998740424206</v>
      </c>
      <c r="Y574" s="76">
        <f t="shared" si="268"/>
        <v>18723578</v>
      </c>
      <c r="Z574" s="76">
        <f t="shared" si="269"/>
        <v>8294090</v>
      </c>
      <c r="AA574" s="22">
        <f t="shared" si="270"/>
        <v>0.44297569620507399</v>
      </c>
      <c r="AB574" s="22">
        <f t="shared" si="272"/>
        <v>0.3712347924245919</v>
      </c>
      <c r="AC574" s="32" t="s">
        <v>1480</v>
      </c>
    </row>
    <row r="575" spans="1:29" ht="12.75" customHeight="1" x14ac:dyDescent="0.25">
      <c r="A575" s="25" t="s">
        <v>1214</v>
      </c>
      <c r="B575" s="25" t="s">
        <v>1215</v>
      </c>
      <c r="C575" s="25" t="s">
        <v>143</v>
      </c>
      <c r="D575" s="31">
        <f t="shared" si="291"/>
        <v>42357138</v>
      </c>
      <c r="E575" s="31">
        <f t="shared" si="292"/>
        <v>11070585</v>
      </c>
      <c r="F575" s="39">
        <f t="shared" si="293"/>
        <v>0.26136291361328523</v>
      </c>
      <c r="G575" s="31">
        <f t="shared" si="294"/>
        <v>44613410</v>
      </c>
      <c r="H575" s="31">
        <f t="shared" si="295"/>
        <v>10782864</v>
      </c>
      <c r="I575" s="39">
        <f t="shared" si="296"/>
        <v>0.24169557987161258</v>
      </c>
      <c r="J575" s="24">
        <f t="shared" si="297"/>
        <v>47835193</v>
      </c>
      <c r="K575" s="24">
        <f t="shared" si="298"/>
        <v>8368438</v>
      </c>
      <c r="L575" s="22">
        <f t="shared" si="299"/>
        <v>0.17494312189772079</v>
      </c>
      <c r="M575" s="24">
        <f t="shared" si="285"/>
        <v>47886807</v>
      </c>
      <c r="N575" s="24">
        <f t="shared" si="286"/>
        <v>8145978</v>
      </c>
      <c r="O575" s="22">
        <f t="shared" si="287"/>
        <v>0.17010902397397262</v>
      </c>
      <c r="P575" s="24">
        <f t="shared" si="263"/>
        <v>49792551</v>
      </c>
      <c r="Q575" s="24">
        <f t="shared" si="271"/>
        <v>8580437</v>
      </c>
      <c r="R575" s="22">
        <f t="shared" si="264"/>
        <v>0.1723237076164264</v>
      </c>
      <c r="S575" s="24">
        <f t="shared" si="288"/>
        <v>51979527</v>
      </c>
      <c r="T575" s="24">
        <f t="shared" si="289"/>
        <v>9976197</v>
      </c>
      <c r="U575" s="22">
        <f t="shared" si="290"/>
        <v>0.19192550559376964</v>
      </c>
      <c r="V575" s="101">
        <f t="shared" si="265"/>
        <v>53803419</v>
      </c>
      <c r="W575" s="101">
        <f t="shared" si="266"/>
        <v>11006063</v>
      </c>
      <c r="X575" s="22">
        <f t="shared" si="267"/>
        <v>0.20456066184195468</v>
      </c>
      <c r="Y575" s="76">
        <f t="shared" si="268"/>
        <v>54982178</v>
      </c>
      <c r="Z575" s="76">
        <f t="shared" si="269"/>
        <v>10601825</v>
      </c>
      <c r="AA575" s="22">
        <f t="shared" si="270"/>
        <v>0.192822936188523</v>
      </c>
      <c r="AB575" s="22">
        <f t="shared" si="272"/>
        <v>0.18634836704292926</v>
      </c>
      <c r="AC575" s="32" t="s">
        <v>1482</v>
      </c>
    </row>
    <row r="576" spans="1:29" ht="12.75" customHeight="1" x14ac:dyDescent="0.25">
      <c r="A576" s="25" t="s">
        <v>1216</v>
      </c>
      <c r="B576" s="25" t="s">
        <v>1217</v>
      </c>
      <c r="C576" s="25" t="s">
        <v>143</v>
      </c>
      <c r="D576" s="31">
        <f t="shared" si="291"/>
        <v>38767216</v>
      </c>
      <c r="E576" s="31">
        <f t="shared" si="292"/>
        <v>9770796</v>
      </c>
      <c r="F576" s="39">
        <f t="shared" si="293"/>
        <v>0.25203759795390002</v>
      </c>
      <c r="G576" s="31">
        <f t="shared" si="294"/>
        <v>39906815</v>
      </c>
      <c r="H576" s="31">
        <f t="shared" si="295"/>
        <v>10862724</v>
      </c>
      <c r="I576" s="39">
        <f t="shared" si="296"/>
        <v>0.27220222911800906</v>
      </c>
      <c r="J576" s="24">
        <f t="shared" si="297"/>
        <v>43533423</v>
      </c>
      <c r="K576" s="24">
        <f t="shared" si="298"/>
        <v>11189852</v>
      </c>
      <c r="L576" s="22">
        <f t="shared" si="299"/>
        <v>0.25704048128721696</v>
      </c>
      <c r="M576" s="24">
        <f t="shared" si="285"/>
        <v>43328919</v>
      </c>
      <c r="N576" s="24">
        <f t="shared" si="286"/>
        <v>9579069</v>
      </c>
      <c r="O576" s="22">
        <f t="shared" si="287"/>
        <v>0.22107795950321307</v>
      </c>
      <c r="P576" s="24">
        <f t="shared" si="263"/>
        <v>43720424</v>
      </c>
      <c r="Q576" s="24">
        <f t="shared" si="271"/>
        <v>11142360</v>
      </c>
      <c r="R576" s="22">
        <f t="shared" si="264"/>
        <v>0.25485480195708987</v>
      </c>
      <c r="S576" s="24">
        <f t="shared" si="288"/>
        <v>47281667</v>
      </c>
      <c r="T576" s="24">
        <f t="shared" si="289"/>
        <v>14790321</v>
      </c>
      <c r="U576" s="22">
        <f t="shared" si="290"/>
        <v>0.31281301905028008</v>
      </c>
      <c r="V576" s="101">
        <f t="shared" si="265"/>
        <v>50797899</v>
      </c>
      <c r="W576" s="101">
        <f t="shared" si="266"/>
        <v>16339972</v>
      </c>
      <c r="X576" s="22">
        <f t="shared" si="267"/>
        <v>0.32166629568675664</v>
      </c>
      <c r="Y576" s="76">
        <f t="shared" si="268"/>
        <v>53942594</v>
      </c>
      <c r="Z576" s="76">
        <f t="shared" si="269"/>
        <v>14699033</v>
      </c>
      <c r="AA576" s="22">
        <f t="shared" si="270"/>
        <v>0.27249399611742797</v>
      </c>
      <c r="AB576" s="22">
        <f t="shared" si="272"/>
        <v>0.27658121446295353</v>
      </c>
      <c r="AC576" s="32" t="s">
        <v>1481</v>
      </c>
    </row>
    <row r="577" spans="1:29" ht="12.75" customHeight="1" x14ac:dyDescent="0.25">
      <c r="A577" s="25" t="s">
        <v>1218</v>
      </c>
      <c r="B577" s="25" t="s">
        <v>1219</v>
      </c>
      <c r="C577" s="25" t="s">
        <v>143</v>
      </c>
      <c r="D577" s="31">
        <f t="shared" si="291"/>
        <v>35978260</v>
      </c>
      <c r="E577" s="31">
        <f t="shared" si="292"/>
        <v>12174770</v>
      </c>
      <c r="F577" s="39">
        <f t="shared" si="293"/>
        <v>0.33839240697020923</v>
      </c>
      <c r="G577" s="31">
        <f t="shared" si="294"/>
        <v>36495447</v>
      </c>
      <c r="H577" s="31">
        <f t="shared" si="295"/>
        <v>16703903</v>
      </c>
      <c r="I577" s="39">
        <f t="shared" si="296"/>
        <v>0.45769827123914936</v>
      </c>
      <c r="J577" s="24">
        <f t="shared" si="297"/>
        <v>35194952</v>
      </c>
      <c r="K577" s="24">
        <f t="shared" si="298"/>
        <v>23351960</v>
      </c>
      <c r="L577" s="22">
        <f t="shared" si="299"/>
        <v>0.66350310692283365</v>
      </c>
      <c r="M577" s="24">
        <f t="shared" si="285"/>
        <v>37975302</v>
      </c>
      <c r="N577" s="24">
        <f t="shared" si="286"/>
        <v>28792026</v>
      </c>
      <c r="O577" s="22">
        <f t="shared" si="287"/>
        <v>0.75817767031846117</v>
      </c>
      <c r="P577" s="24">
        <f t="shared" ref="P577:P607" si="300">VLOOKUP(A577, Master, 22, FALSE)</f>
        <v>40270454</v>
      </c>
      <c r="Q577" s="24">
        <f t="shared" si="271"/>
        <v>33834676</v>
      </c>
      <c r="R577" s="22">
        <f t="shared" ref="R577:R607" si="301">VLOOKUP(A577, Master, 24, FALSE)</f>
        <v>0.84018610766096657</v>
      </c>
      <c r="S577" s="24">
        <f t="shared" si="288"/>
        <v>47575435</v>
      </c>
      <c r="T577" s="24">
        <f t="shared" si="289"/>
        <v>33670557</v>
      </c>
      <c r="U577" s="22">
        <f t="shared" si="290"/>
        <v>0.70772988202840392</v>
      </c>
      <c r="V577" s="101">
        <f t="shared" ref="V577:V607" si="302">VLOOKUP(A577, Master, 28, FALSE)</f>
        <v>48023945</v>
      </c>
      <c r="W577" s="101">
        <f t="shared" ref="W577:W607" si="303">VLOOKUP(A577, Master, 29, FALSE)</f>
        <v>34310418</v>
      </c>
      <c r="X577" s="22">
        <f t="shared" ref="X577:X607" si="304">VLOOKUP(A577, Master, 30, FALSE)</f>
        <v>0.71444397164789353</v>
      </c>
      <c r="Y577" s="76">
        <f t="shared" ref="Y577:Y607" si="305">VLOOKUP(A577, Master, 31, FALSE)</f>
        <v>51114943</v>
      </c>
      <c r="Z577" s="76">
        <f t="shared" ref="Z577:Z607" si="306">VLOOKUP(A577, Master, 32, FALSE)</f>
        <v>32533081</v>
      </c>
      <c r="AA577" s="22">
        <f t="shared" ref="AA577:AA607" si="307">VLOOKUP(A577, Master, 33, FALSE)</f>
        <v>0.636469084979709</v>
      </c>
      <c r="AB577" s="22">
        <f t="shared" si="272"/>
        <v>0.73140134332708684</v>
      </c>
      <c r="AC577" s="32" t="s">
        <v>1481</v>
      </c>
    </row>
    <row r="578" spans="1:29" ht="12.75" customHeight="1" x14ac:dyDescent="0.25">
      <c r="A578" s="25" t="s">
        <v>1220</v>
      </c>
      <c r="B578" s="25" t="s">
        <v>1221</v>
      </c>
      <c r="C578" s="25" t="s">
        <v>143</v>
      </c>
      <c r="D578" s="31">
        <f t="shared" si="291"/>
        <v>99971904</v>
      </c>
      <c r="E578" s="31">
        <f t="shared" si="292"/>
        <v>33511811</v>
      </c>
      <c r="F578" s="39">
        <f t="shared" si="293"/>
        <v>0.33521229124534829</v>
      </c>
      <c r="G578" s="31">
        <f t="shared" si="294"/>
        <v>98124379</v>
      </c>
      <c r="H578" s="31">
        <f t="shared" si="295"/>
        <v>33784848</v>
      </c>
      <c r="I578" s="39">
        <f t="shared" si="296"/>
        <v>0.34430636243822749</v>
      </c>
      <c r="J578" s="24">
        <f t="shared" si="297"/>
        <v>98782115</v>
      </c>
      <c r="K578" s="24">
        <f t="shared" si="298"/>
        <v>36459943</v>
      </c>
      <c r="L578" s="22">
        <f t="shared" si="299"/>
        <v>0.36909457749512653</v>
      </c>
      <c r="M578" s="24">
        <f t="shared" si="285"/>
        <v>100656057</v>
      </c>
      <c r="N578" s="24">
        <f t="shared" si="286"/>
        <v>38866716</v>
      </c>
      <c r="O578" s="22">
        <f t="shared" si="287"/>
        <v>0.38613390150977206</v>
      </c>
      <c r="P578" s="24">
        <f t="shared" si="300"/>
        <v>102925833</v>
      </c>
      <c r="Q578" s="24">
        <f t="shared" ref="Q578:Q607" si="308">VLOOKUP(A578, Master, 23, FALSE)</f>
        <v>41210319</v>
      </c>
      <c r="R578" s="22">
        <f t="shared" si="301"/>
        <v>0.40038849139068905</v>
      </c>
      <c r="S578" s="24">
        <f t="shared" si="288"/>
        <v>108716160</v>
      </c>
      <c r="T578" s="24">
        <f t="shared" si="289"/>
        <v>40038882</v>
      </c>
      <c r="U578" s="22">
        <f t="shared" si="290"/>
        <v>0.3682882287233103</v>
      </c>
      <c r="V578" s="101">
        <f t="shared" si="302"/>
        <v>115645294</v>
      </c>
      <c r="W578" s="101">
        <f t="shared" si="303"/>
        <v>33161325</v>
      </c>
      <c r="X578" s="22">
        <f t="shared" si="304"/>
        <v>0.28675031947257618</v>
      </c>
      <c r="Y578" s="76">
        <f t="shared" si="305"/>
        <v>117645502</v>
      </c>
      <c r="Z578" s="76">
        <f t="shared" si="306"/>
        <v>23255626</v>
      </c>
      <c r="AA578" s="22">
        <f t="shared" si="307"/>
        <v>0.197675436839056</v>
      </c>
      <c r="AB578" s="22">
        <f t="shared" ref="AB578:AB607" si="309">AVERAGE(O578,R578, U578, X578, AA578)</f>
        <v>0.32784727558708077</v>
      </c>
      <c r="AC578" s="32" t="s">
        <v>1482</v>
      </c>
    </row>
    <row r="579" spans="1:29" ht="12.75" customHeight="1" x14ac:dyDescent="0.25">
      <c r="A579" s="25" t="s">
        <v>1222</v>
      </c>
      <c r="B579" s="25" t="s">
        <v>1223</v>
      </c>
      <c r="C579" s="25" t="s">
        <v>143</v>
      </c>
      <c r="D579" s="31">
        <f t="shared" si="291"/>
        <v>12181515</v>
      </c>
      <c r="E579" s="31">
        <f t="shared" si="292"/>
        <v>4863484</v>
      </c>
      <c r="F579" s="39">
        <f t="shared" si="293"/>
        <v>0.39925116046731463</v>
      </c>
      <c r="G579" s="31">
        <f t="shared" si="294"/>
        <v>12242514</v>
      </c>
      <c r="H579" s="31">
        <f t="shared" si="295"/>
        <v>6614607</v>
      </c>
      <c r="I579" s="39">
        <f t="shared" si="296"/>
        <v>0.54029809563623943</v>
      </c>
      <c r="J579" s="24">
        <f t="shared" si="297"/>
        <v>12508630</v>
      </c>
      <c r="K579" s="24">
        <f t="shared" si="298"/>
        <v>8483552</v>
      </c>
      <c r="L579" s="22">
        <f t="shared" si="299"/>
        <v>0.67821591972901907</v>
      </c>
      <c r="M579" s="24">
        <f t="shared" si="285"/>
        <v>12702427</v>
      </c>
      <c r="N579" s="24">
        <f t="shared" si="286"/>
        <v>10469437</v>
      </c>
      <c r="O579" s="22">
        <f t="shared" si="287"/>
        <v>0.82420761008900112</v>
      </c>
      <c r="P579" s="24">
        <f t="shared" si="300"/>
        <v>13154469</v>
      </c>
      <c r="Q579" s="24">
        <f t="shared" si="308"/>
        <v>12329332</v>
      </c>
      <c r="R579" s="22">
        <f t="shared" si="301"/>
        <v>0.93727325671602557</v>
      </c>
      <c r="S579" s="24">
        <f t="shared" si="288"/>
        <v>13313922</v>
      </c>
      <c r="T579" s="24">
        <f t="shared" si="289"/>
        <v>14459504</v>
      </c>
      <c r="U579" s="22">
        <f t="shared" si="290"/>
        <v>1.0860439170366178</v>
      </c>
      <c r="V579" s="101">
        <f t="shared" si="302"/>
        <v>14132697</v>
      </c>
      <c r="W579" s="101">
        <f t="shared" si="303"/>
        <v>15903188</v>
      </c>
      <c r="X579" s="22">
        <f t="shared" si="304"/>
        <v>1.12527623000762</v>
      </c>
      <c r="Y579" s="76">
        <f t="shared" si="305"/>
        <v>14902743</v>
      </c>
      <c r="Z579" s="76">
        <f t="shared" si="306"/>
        <v>15971768</v>
      </c>
      <c r="AA579" s="22">
        <f t="shared" si="307"/>
        <v>1.0717334386025399</v>
      </c>
      <c r="AB579" s="22">
        <f t="shared" si="309"/>
        <v>1.0089068904903609</v>
      </c>
      <c r="AC579" s="32" t="s">
        <v>1483</v>
      </c>
    </row>
    <row r="580" spans="1:29" ht="12.75" customHeight="1" x14ac:dyDescent="0.25">
      <c r="A580" s="25" t="s">
        <v>1224</v>
      </c>
      <c r="B580" s="25" t="s">
        <v>1225</v>
      </c>
      <c r="C580" s="25" t="s">
        <v>41</v>
      </c>
      <c r="D580" s="31">
        <f t="shared" si="291"/>
        <v>8955036</v>
      </c>
      <c r="E580" s="31">
        <f t="shared" si="292"/>
        <v>1813047</v>
      </c>
      <c r="F580" s="39">
        <f t="shared" si="293"/>
        <v>0.20246116263519209</v>
      </c>
      <c r="G580" s="31">
        <f t="shared" si="294"/>
        <v>9006030</v>
      </c>
      <c r="H580" s="31">
        <f t="shared" si="295"/>
        <v>3402195</v>
      </c>
      <c r="I580" s="39">
        <f t="shared" si="296"/>
        <v>0.37776856173030737</v>
      </c>
      <c r="J580" s="24">
        <f t="shared" si="297"/>
        <v>9661252</v>
      </c>
      <c r="K580" s="24">
        <f t="shared" si="298"/>
        <v>4101047</v>
      </c>
      <c r="L580" s="22">
        <f t="shared" si="299"/>
        <v>0.42448401097497507</v>
      </c>
      <c r="M580" s="24">
        <f t="shared" si="285"/>
        <v>9710737</v>
      </c>
      <c r="N580" s="24">
        <f t="shared" si="286"/>
        <v>6523460</v>
      </c>
      <c r="O580" s="22">
        <f t="shared" si="287"/>
        <v>0.67177805350922382</v>
      </c>
      <c r="P580" s="24">
        <f t="shared" si="300"/>
        <v>11014112</v>
      </c>
      <c r="Q580" s="24">
        <f t="shared" si="308"/>
        <v>8244782</v>
      </c>
      <c r="R580" s="22">
        <f t="shared" si="301"/>
        <v>0.7485652951413605</v>
      </c>
      <c r="S580" s="24">
        <f t="shared" si="288"/>
        <v>15981166</v>
      </c>
      <c r="T580" s="24">
        <f t="shared" si="289"/>
        <v>9211537</v>
      </c>
      <c r="U580" s="22">
        <f t="shared" si="290"/>
        <v>0.57639955682833155</v>
      </c>
      <c r="V580" s="101">
        <f t="shared" si="302"/>
        <v>18190749</v>
      </c>
      <c r="W580" s="101">
        <f t="shared" si="303"/>
        <v>9338242</v>
      </c>
      <c r="X580" s="22">
        <f t="shared" si="304"/>
        <v>0.51335115447967539</v>
      </c>
      <c r="Y580" s="76">
        <f t="shared" si="305"/>
        <v>11464922</v>
      </c>
      <c r="Z580" s="76">
        <f t="shared" si="306"/>
        <v>13119665</v>
      </c>
      <c r="AA580" s="22">
        <f t="shared" si="307"/>
        <v>1.1443309426788899</v>
      </c>
      <c r="AB580" s="22">
        <f t="shared" si="309"/>
        <v>0.73088500052749628</v>
      </c>
      <c r="AC580" s="32" t="s">
        <v>1477</v>
      </c>
    </row>
    <row r="581" spans="1:29" ht="12.75" customHeight="1" x14ac:dyDescent="0.25">
      <c r="A581" s="25" t="s">
        <v>1226</v>
      </c>
      <c r="B581" s="25" t="s">
        <v>1227</v>
      </c>
      <c r="C581" s="25" t="s">
        <v>41</v>
      </c>
      <c r="D581" s="31">
        <f t="shared" si="291"/>
        <v>7487280</v>
      </c>
      <c r="E581" s="31">
        <f t="shared" si="292"/>
        <v>990481</v>
      </c>
      <c r="F581" s="39">
        <f t="shared" si="293"/>
        <v>0.1322884946202092</v>
      </c>
      <c r="G581" s="31">
        <f t="shared" si="294"/>
        <v>7294923</v>
      </c>
      <c r="H581" s="31">
        <f t="shared" si="295"/>
        <v>901636</v>
      </c>
      <c r="I581" s="39">
        <f t="shared" si="296"/>
        <v>0.12359774051076344</v>
      </c>
      <c r="J581" s="24">
        <f t="shared" si="297"/>
        <v>7058616</v>
      </c>
      <c r="K581" s="24">
        <f t="shared" si="298"/>
        <v>1223130</v>
      </c>
      <c r="L581" s="22">
        <f t="shared" si="299"/>
        <v>0.17328184448622788</v>
      </c>
      <c r="M581" s="24">
        <f t="shared" si="285"/>
        <v>6981848</v>
      </c>
      <c r="N581" s="24">
        <f t="shared" si="286"/>
        <v>1987292</v>
      </c>
      <c r="O581" s="22">
        <f t="shared" si="287"/>
        <v>0.28463696144631051</v>
      </c>
      <c r="P581" s="24">
        <f t="shared" si="300"/>
        <v>7775632</v>
      </c>
      <c r="Q581" s="24">
        <f t="shared" si="308"/>
        <v>2055036</v>
      </c>
      <c r="R581" s="22">
        <f t="shared" si="301"/>
        <v>0.26429182862563455</v>
      </c>
      <c r="S581" s="24">
        <f t="shared" ref="S581:S607" si="310">VLOOKUP(A581, Master, 25, FALSE)</f>
        <v>7566215</v>
      </c>
      <c r="T581" s="24">
        <f t="shared" ref="T581:T607" si="311">VLOOKUP(A581, Master, 26, FALSE)</f>
        <v>2740294</v>
      </c>
      <c r="U581" s="22">
        <f t="shared" ref="U581:U607" si="312">VLOOKUP(A581, Master, 27, FALSE)</f>
        <v>0.36217501088721377</v>
      </c>
      <c r="V581" s="101">
        <f t="shared" si="302"/>
        <v>7523410</v>
      </c>
      <c r="W581" s="101">
        <f t="shared" si="303"/>
        <v>3231586</v>
      </c>
      <c r="X581" s="22">
        <f t="shared" si="304"/>
        <v>0.42953740391657508</v>
      </c>
      <c r="Y581" s="76">
        <f t="shared" si="305"/>
        <v>7941540</v>
      </c>
      <c r="Z581" s="76">
        <f t="shared" si="306"/>
        <v>3383481</v>
      </c>
      <c r="AA581" s="22">
        <f t="shared" si="307"/>
        <v>0.42604847422540199</v>
      </c>
      <c r="AB581" s="22">
        <f t="shared" si="309"/>
        <v>0.35333793582022721</v>
      </c>
      <c r="AC581" s="32" t="s">
        <v>1484</v>
      </c>
    </row>
    <row r="582" spans="1:29" ht="12.75" customHeight="1" x14ac:dyDescent="0.25">
      <c r="A582" s="25" t="s">
        <v>1228</v>
      </c>
      <c r="B582" s="25" t="s">
        <v>1229</v>
      </c>
      <c r="C582" s="25" t="s">
        <v>41</v>
      </c>
      <c r="D582" s="31">
        <f t="shared" si="291"/>
        <v>20039362</v>
      </c>
      <c r="E582" s="31">
        <f t="shared" si="292"/>
        <v>4746693</v>
      </c>
      <c r="F582" s="39">
        <f t="shared" si="293"/>
        <v>0.23686846916583473</v>
      </c>
      <c r="G582" s="31">
        <f t="shared" si="294"/>
        <v>20032710</v>
      </c>
      <c r="H582" s="31">
        <f t="shared" si="295"/>
        <v>5325222</v>
      </c>
      <c r="I582" s="39">
        <f t="shared" si="296"/>
        <v>0.265826341019263</v>
      </c>
      <c r="J582" s="24">
        <f t="shared" si="297"/>
        <v>20563609</v>
      </c>
      <c r="K582" s="24">
        <f t="shared" si="298"/>
        <v>6267181</v>
      </c>
      <c r="L582" s="22">
        <f t="shared" si="299"/>
        <v>0.3047704807069615</v>
      </c>
      <c r="M582" s="24">
        <f t="shared" si="285"/>
        <v>21240767</v>
      </c>
      <c r="N582" s="24">
        <f t="shared" si="286"/>
        <v>6746014</v>
      </c>
      <c r="O582" s="22">
        <f t="shared" si="287"/>
        <v>0.31759747658829834</v>
      </c>
      <c r="P582" s="24">
        <f t="shared" si="300"/>
        <v>21674362</v>
      </c>
      <c r="Q582" s="24">
        <f t="shared" si="308"/>
        <v>7313377</v>
      </c>
      <c r="R582" s="22">
        <f t="shared" si="301"/>
        <v>0.33742063549552231</v>
      </c>
      <c r="S582" s="24">
        <f t="shared" si="310"/>
        <v>22068068</v>
      </c>
      <c r="T582" s="24">
        <f t="shared" si="311"/>
        <v>8075216</v>
      </c>
      <c r="U582" s="22">
        <f t="shared" si="312"/>
        <v>0.365923106635343</v>
      </c>
      <c r="V582" s="101">
        <f t="shared" si="302"/>
        <v>23128450</v>
      </c>
      <c r="W582" s="101">
        <f t="shared" si="303"/>
        <v>8142063</v>
      </c>
      <c r="X582" s="22">
        <f t="shared" si="304"/>
        <v>0.35203669074235411</v>
      </c>
      <c r="Y582" s="76">
        <f t="shared" si="305"/>
        <v>23014045</v>
      </c>
      <c r="Z582" s="76">
        <f t="shared" si="306"/>
        <v>8743585</v>
      </c>
      <c r="AA582" s="22">
        <f t="shared" si="307"/>
        <v>0.37992386822916202</v>
      </c>
      <c r="AB582" s="22">
        <f t="shared" si="309"/>
        <v>0.35058035553813599</v>
      </c>
      <c r="AC582" s="32" t="s">
        <v>1477</v>
      </c>
    </row>
    <row r="583" spans="1:29" ht="12.75" customHeight="1" x14ac:dyDescent="0.25">
      <c r="A583" s="25" t="s">
        <v>1230</v>
      </c>
      <c r="B583" s="25" t="s">
        <v>1231</v>
      </c>
      <c r="C583" s="25" t="s">
        <v>41</v>
      </c>
      <c r="D583" s="31">
        <f t="shared" si="291"/>
        <v>7039769</v>
      </c>
      <c r="E583" s="31">
        <f t="shared" si="292"/>
        <v>7797205</v>
      </c>
      <c r="F583" s="39">
        <f t="shared" si="293"/>
        <v>1.107593871332994</v>
      </c>
      <c r="G583" s="31">
        <f t="shared" si="294"/>
        <v>6781615</v>
      </c>
      <c r="H583" s="31">
        <f t="shared" si="295"/>
        <v>8196703</v>
      </c>
      <c r="I583" s="39">
        <f t="shared" si="296"/>
        <v>1.2086653400406835</v>
      </c>
      <c r="J583" s="24">
        <f t="shared" si="297"/>
        <v>7211074</v>
      </c>
      <c r="K583" s="24">
        <f t="shared" si="298"/>
        <v>8539732</v>
      </c>
      <c r="L583" s="22">
        <f t="shared" si="299"/>
        <v>1.1842524428399985</v>
      </c>
      <c r="M583" s="24">
        <f t="shared" si="285"/>
        <v>7131235</v>
      </c>
      <c r="N583" s="24">
        <f t="shared" si="286"/>
        <v>8732930</v>
      </c>
      <c r="O583" s="22">
        <f t="shared" si="287"/>
        <v>1.224602751136374</v>
      </c>
      <c r="P583" s="24">
        <f t="shared" si="300"/>
        <v>7440728</v>
      </c>
      <c r="Q583" s="24">
        <f t="shared" si="308"/>
        <v>9042522</v>
      </c>
      <c r="R583" s="22">
        <f t="shared" si="301"/>
        <v>1.2152738280447828</v>
      </c>
      <c r="S583" s="24">
        <f t="shared" si="310"/>
        <v>7841721</v>
      </c>
      <c r="T583" s="24">
        <f t="shared" si="311"/>
        <v>10121912</v>
      </c>
      <c r="U583" s="22">
        <f t="shared" si="312"/>
        <v>1.2907768588043365</v>
      </c>
      <c r="V583" s="101">
        <f t="shared" si="302"/>
        <v>7883369</v>
      </c>
      <c r="W583" s="101">
        <f t="shared" si="303"/>
        <v>9753799</v>
      </c>
      <c r="X583" s="22">
        <f t="shared" si="304"/>
        <v>1.2372627743290971</v>
      </c>
      <c r="Y583" s="76">
        <f t="shared" si="305"/>
        <v>12471287</v>
      </c>
      <c r="Z583" s="76">
        <f t="shared" si="306"/>
        <v>9348024</v>
      </c>
      <c r="AA583" s="22">
        <f t="shared" si="307"/>
        <v>0.74956369779638599</v>
      </c>
      <c r="AB583" s="22">
        <f t="shared" si="309"/>
        <v>1.1434959820221953</v>
      </c>
      <c r="AC583" s="32" t="s">
        <v>1477</v>
      </c>
    </row>
    <row r="584" spans="1:29" ht="12.75" customHeight="1" x14ac:dyDescent="0.25">
      <c r="A584" s="25" t="s">
        <v>1232</v>
      </c>
      <c r="B584" s="25" t="s">
        <v>1233</v>
      </c>
      <c r="C584" s="25" t="s">
        <v>288</v>
      </c>
      <c r="D584" s="31">
        <f t="shared" si="291"/>
        <v>11254613</v>
      </c>
      <c r="E584" s="31">
        <f t="shared" si="292"/>
        <v>6293961</v>
      </c>
      <c r="F584" s="39">
        <f t="shared" si="293"/>
        <v>0.55923388925056772</v>
      </c>
      <c r="G584" s="31">
        <f t="shared" si="294"/>
        <v>11318844</v>
      </c>
      <c r="H584" s="31">
        <f t="shared" si="295"/>
        <v>6414719</v>
      </c>
      <c r="I584" s="39">
        <f t="shared" si="296"/>
        <v>0.56672916421500286</v>
      </c>
      <c r="J584" s="24">
        <f t="shared" si="297"/>
        <v>12024795</v>
      </c>
      <c r="K584" s="24">
        <f t="shared" si="298"/>
        <v>7006554</v>
      </c>
      <c r="L584" s="22">
        <f t="shared" si="299"/>
        <v>0.58267554665173082</v>
      </c>
      <c r="M584" s="24">
        <f t="shared" si="285"/>
        <v>14590933</v>
      </c>
      <c r="N584" s="24">
        <f t="shared" si="286"/>
        <v>5113379</v>
      </c>
      <c r="O584" s="22">
        <f t="shared" si="287"/>
        <v>0.35044907683422299</v>
      </c>
      <c r="P584" s="24">
        <f t="shared" si="300"/>
        <v>12392324</v>
      </c>
      <c r="Q584" s="24">
        <f t="shared" si="308"/>
        <v>5552404</v>
      </c>
      <c r="R584" s="22">
        <f t="shared" si="301"/>
        <v>0.44805187469275337</v>
      </c>
      <c r="S584" s="24">
        <f t="shared" si="310"/>
        <v>12927717</v>
      </c>
      <c r="T584" s="24">
        <f t="shared" si="311"/>
        <v>5878376</v>
      </c>
      <c r="U584" s="22">
        <f t="shared" si="312"/>
        <v>0.45471106770050734</v>
      </c>
      <c r="V584" s="101">
        <f t="shared" si="302"/>
        <v>13730409</v>
      </c>
      <c r="W584" s="101">
        <f t="shared" si="303"/>
        <v>5749189</v>
      </c>
      <c r="X584" s="22">
        <f t="shared" si="304"/>
        <v>0.41871942780437205</v>
      </c>
      <c r="Y584" s="76">
        <f t="shared" si="305"/>
        <v>14117931</v>
      </c>
      <c r="Z584" s="76">
        <f t="shared" si="306"/>
        <v>5157060</v>
      </c>
      <c r="AA584" s="22">
        <f t="shared" si="307"/>
        <v>0.36528440321743999</v>
      </c>
      <c r="AB584" s="22">
        <f t="shared" si="309"/>
        <v>0.40744317004985914</v>
      </c>
      <c r="AC584" s="32" t="s">
        <v>1483</v>
      </c>
    </row>
    <row r="585" spans="1:29" ht="12.75" customHeight="1" x14ac:dyDescent="0.25">
      <c r="A585" s="25" t="s">
        <v>1234</v>
      </c>
      <c r="B585" s="25" t="s">
        <v>1235</v>
      </c>
      <c r="C585" s="25" t="s">
        <v>288</v>
      </c>
      <c r="D585" s="31">
        <f t="shared" si="291"/>
        <v>7548142</v>
      </c>
      <c r="E585" s="31">
        <f t="shared" si="292"/>
        <v>1202961</v>
      </c>
      <c r="F585" s="39">
        <f t="shared" si="293"/>
        <v>0.15937180302119383</v>
      </c>
      <c r="G585" s="31">
        <f t="shared" si="294"/>
        <v>7950521</v>
      </c>
      <c r="H585" s="31">
        <f t="shared" si="295"/>
        <v>1500322</v>
      </c>
      <c r="I585" s="39">
        <f t="shared" si="296"/>
        <v>0.18870738156656652</v>
      </c>
      <c r="J585" s="24">
        <f t="shared" si="297"/>
        <v>8474075</v>
      </c>
      <c r="K585" s="24">
        <f t="shared" si="298"/>
        <v>1412013</v>
      </c>
      <c r="L585" s="22">
        <f t="shared" si="299"/>
        <v>0.16662739001011909</v>
      </c>
      <c r="M585" s="24">
        <f t="shared" si="285"/>
        <v>8575710</v>
      </c>
      <c r="N585" s="24">
        <f t="shared" si="286"/>
        <v>1473870</v>
      </c>
      <c r="O585" s="22">
        <f t="shared" si="287"/>
        <v>0.17186565310627341</v>
      </c>
      <c r="P585" s="24">
        <f t="shared" si="300"/>
        <v>8309247</v>
      </c>
      <c r="Q585" s="24">
        <f t="shared" si="308"/>
        <v>1939696</v>
      </c>
      <c r="R585" s="22">
        <f t="shared" si="301"/>
        <v>0.23343824055296467</v>
      </c>
      <c r="S585" s="24">
        <f t="shared" si="310"/>
        <v>8651708</v>
      </c>
      <c r="T585" s="24">
        <f t="shared" si="311"/>
        <v>2382498</v>
      </c>
      <c r="U585" s="22">
        <f t="shared" si="312"/>
        <v>0.27537891939949893</v>
      </c>
      <c r="V585" s="101">
        <f t="shared" si="302"/>
        <v>8878154</v>
      </c>
      <c r="W585" s="101">
        <f t="shared" si="303"/>
        <v>2531690</v>
      </c>
      <c r="X585" s="22">
        <f t="shared" si="304"/>
        <v>0.28515950500520715</v>
      </c>
      <c r="Y585" s="76">
        <f t="shared" si="305"/>
        <v>9106526</v>
      </c>
      <c r="Z585" s="76">
        <f t="shared" si="306"/>
        <v>2692318</v>
      </c>
      <c r="AA585" s="22">
        <f t="shared" si="307"/>
        <v>0.29564709967335501</v>
      </c>
      <c r="AB585" s="22">
        <f t="shared" si="309"/>
        <v>0.2522978835474598</v>
      </c>
      <c r="AC585" s="32" t="s">
        <v>1483</v>
      </c>
    </row>
    <row r="586" spans="1:29" ht="12.75" customHeight="1" x14ac:dyDescent="0.25">
      <c r="A586" s="25" t="s">
        <v>1236</v>
      </c>
      <c r="B586" s="25" t="s">
        <v>1091</v>
      </c>
      <c r="C586" s="25" t="s">
        <v>288</v>
      </c>
      <c r="D586" s="31">
        <f t="shared" si="291"/>
        <v>10305269</v>
      </c>
      <c r="E586" s="31">
        <f t="shared" si="292"/>
        <v>2159439</v>
      </c>
      <c r="F586" s="39">
        <f t="shared" si="293"/>
        <v>0.20954707732520131</v>
      </c>
      <c r="G586" s="31">
        <f t="shared" si="294"/>
        <v>10342750</v>
      </c>
      <c r="H586" s="31">
        <f t="shared" si="295"/>
        <v>2235737</v>
      </c>
      <c r="I586" s="39">
        <f t="shared" si="296"/>
        <v>0.21616465640182736</v>
      </c>
      <c r="J586" s="24">
        <f t="shared" si="297"/>
        <v>10296311</v>
      </c>
      <c r="K586" s="24">
        <f t="shared" si="298"/>
        <v>2682249</v>
      </c>
      <c r="L586" s="22">
        <f t="shared" si="299"/>
        <v>0.26050582582441423</v>
      </c>
      <c r="M586" s="24">
        <f t="shared" si="285"/>
        <v>10600772</v>
      </c>
      <c r="N586" s="24">
        <f t="shared" si="286"/>
        <v>2742833</v>
      </c>
      <c r="O586" s="22">
        <f t="shared" si="287"/>
        <v>0.25873898617949714</v>
      </c>
      <c r="P586" s="24">
        <f t="shared" si="300"/>
        <v>11095255</v>
      </c>
      <c r="Q586" s="24">
        <f t="shared" si="308"/>
        <v>2612836</v>
      </c>
      <c r="R586" s="22">
        <f t="shared" si="301"/>
        <v>0.23549129785660627</v>
      </c>
      <c r="S586" s="24">
        <f t="shared" si="310"/>
        <v>11474995</v>
      </c>
      <c r="T586" s="24">
        <f t="shared" si="311"/>
        <v>2322498</v>
      </c>
      <c r="U586" s="22">
        <f t="shared" si="312"/>
        <v>0.20239642805944577</v>
      </c>
      <c r="V586" s="101">
        <f t="shared" si="302"/>
        <v>11381186</v>
      </c>
      <c r="W586" s="101">
        <f t="shared" si="303"/>
        <v>2656030</v>
      </c>
      <c r="X586" s="22">
        <f t="shared" si="304"/>
        <v>0.23337023048388805</v>
      </c>
      <c r="Y586" s="76">
        <f t="shared" si="305"/>
        <v>12870692</v>
      </c>
      <c r="Z586" s="76">
        <f t="shared" si="306"/>
        <v>3413072</v>
      </c>
      <c r="AA586" s="22">
        <f t="shared" si="307"/>
        <v>0.26518170118591899</v>
      </c>
      <c r="AB586" s="22">
        <f t="shared" si="309"/>
        <v>0.23903572875307125</v>
      </c>
      <c r="AC586" s="32" t="s">
        <v>1483</v>
      </c>
    </row>
    <row r="587" spans="1:29" ht="12.75" customHeight="1" x14ac:dyDescent="0.25">
      <c r="A587" s="25" t="s">
        <v>1237</v>
      </c>
      <c r="B587" s="25" t="s">
        <v>1238</v>
      </c>
      <c r="C587" s="25" t="s">
        <v>288</v>
      </c>
      <c r="D587" s="31">
        <f t="shared" si="291"/>
        <v>11153378</v>
      </c>
      <c r="E587" s="31">
        <f t="shared" si="292"/>
        <v>2898347</v>
      </c>
      <c r="F587" s="39">
        <f t="shared" si="293"/>
        <v>0.25986270706507031</v>
      </c>
      <c r="G587" s="31">
        <f t="shared" si="294"/>
        <v>10887196</v>
      </c>
      <c r="H587" s="31">
        <f t="shared" si="295"/>
        <v>2912845</v>
      </c>
      <c r="I587" s="39">
        <f t="shared" si="296"/>
        <v>0.26754776895722276</v>
      </c>
      <c r="J587" s="24">
        <f t="shared" si="297"/>
        <v>11137101</v>
      </c>
      <c r="K587" s="24">
        <f t="shared" si="298"/>
        <v>3469969</v>
      </c>
      <c r="L587" s="22">
        <f t="shared" si="299"/>
        <v>0.31156842341647079</v>
      </c>
      <c r="M587" s="24">
        <f t="shared" si="285"/>
        <v>11241124</v>
      </c>
      <c r="N587" s="24">
        <f t="shared" si="286"/>
        <v>4771112</v>
      </c>
      <c r="O587" s="22">
        <f t="shared" si="287"/>
        <v>0.42443371321230866</v>
      </c>
      <c r="P587" s="24">
        <f t="shared" si="300"/>
        <v>11741854</v>
      </c>
      <c r="Q587" s="24">
        <f t="shared" si="308"/>
        <v>5974207</v>
      </c>
      <c r="R587" s="22">
        <f t="shared" si="301"/>
        <v>0.5087958852154012</v>
      </c>
      <c r="S587" s="24">
        <f t="shared" si="310"/>
        <v>12515099</v>
      </c>
      <c r="T587" s="24">
        <f t="shared" si="311"/>
        <v>6870032</v>
      </c>
      <c r="U587" s="22">
        <f t="shared" si="312"/>
        <v>0.54893948501725798</v>
      </c>
      <c r="V587" s="101">
        <f t="shared" si="302"/>
        <v>12647619</v>
      </c>
      <c r="W587" s="101">
        <f t="shared" si="303"/>
        <v>7841741</v>
      </c>
      <c r="X587" s="22">
        <f t="shared" si="304"/>
        <v>0.62001717477416107</v>
      </c>
      <c r="Y587" s="76">
        <f t="shared" si="305"/>
        <v>14492631</v>
      </c>
      <c r="Z587" s="76">
        <f t="shared" si="306"/>
        <v>6831577</v>
      </c>
      <c r="AA587" s="22">
        <f t="shared" si="307"/>
        <v>0.47138280136988198</v>
      </c>
      <c r="AB587" s="22">
        <f t="shared" si="309"/>
        <v>0.51471381191780219</v>
      </c>
      <c r="AC587" s="32" t="s">
        <v>1483</v>
      </c>
    </row>
    <row r="588" spans="1:29" ht="12.75" customHeight="1" x14ac:dyDescent="0.25">
      <c r="A588" s="25" t="s">
        <v>1239</v>
      </c>
      <c r="B588" s="25" t="s">
        <v>604</v>
      </c>
      <c r="C588" s="25" t="s">
        <v>288</v>
      </c>
      <c r="D588" s="31">
        <f t="shared" si="291"/>
        <v>12688548</v>
      </c>
      <c r="E588" s="31">
        <f t="shared" si="292"/>
        <v>2543094</v>
      </c>
      <c r="F588" s="39">
        <f t="shared" si="293"/>
        <v>0.20042435115507307</v>
      </c>
      <c r="G588" s="31">
        <f t="shared" si="294"/>
        <v>12915440</v>
      </c>
      <c r="H588" s="31">
        <f t="shared" si="295"/>
        <v>2465306</v>
      </c>
      <c r="I588" s="39">
        <f t="shared" si="296"/>
        <v>0.19088052749267542</v>
      </c>
      <c r="J588" s="24">
        <f t="shared" si="297"/>
        <v>13243902</v>
      </c>
      <c r="K588" s="24">
        <f t="shared" si="298"/>
        <v>2639553</v>
      </c>
      <c r="L588" s="22">
        <f t="shared" si="299"/>
        <v>0.19930327180010846</v>
      </c>
      <c r="M588" s="24">
        <f t="shared" si="285"/>
        <v>13874348</v>
      </c>
      <c r="N588" s="24">
        <f t="shared" si="286"/>
        <v>2600317</v>
      </c>
      <c r="O588" s="22">
        <f t="shared" si="287"/>
        <v>0.18741904124071271</v>
      </c>
      <c r="P588" s="24">
        <f t="shared" si="300"/>
        <v>15274399</v>
      </c>
      <c r="Q588" s="24">
        <f t="shared" si="308"/>
        <v>2075895</v>
      </c>
      <c r="R588" s="22">
        <f t="shared" si="301"/>
        <v>0.13590682029453335</v>
      </c>
      <c r="S588" s="24">
        <f t="shared" si="310"/>
        <v>14917813</v>
      </c>
      <c r="T588" s="24">
        <f t="shared" si="311"/>
        <v>1696446</v>
      </c>
      <c r="U588" s="22">
        <f t="shared" si="312"/>
        <v>0.11371948421662076</v>
      </c>
      <c r="V588" s="101">
        <f t="shared" si="302"/>
        <v>15868414</v>
      </c>
      <c r="W588" s="101">
        <f t="shared" si="303"/>
        <v>1066229</v>
      </c>
      <c r="X588" s="22">
        <f t="shared" si="304"/>
        <v>6.7191907143335186E-2</v>
      </c>
      <c r="Y588" s="76">
        <f t="shared" si="305"/>
        <v>15609627</v>
      </c>
      <c r="Z588" s="76">
        <f t="shared" si="306"/>
        <v>798702</v>
      </c>
      <c r="AA588" s="22">
        <f t="shared" si="307"/>
        <v>5.1167270044312999E-2</v>
      </c>
      <c r="AB588" s="22">
        <f t="shared" si="309"/>
        <v>0.11108090458790301</v>
      </c>
      <c r="AC588" s="32" t="s">
        <v>1477</v>
      </c>
    </row>
    <row r="589" spans="1:29" ht="12.75" customHeight="1" x14ac:dyDescent="0.25">
      <c r="A589" s="25" t="s">
        <v>1240</v>
      </c>
      <c r="B589" s="25" t="s">
        <v>1030</v>
      </c>
      <c r="C589" s="25" t="s">
        <v>288</v>
      </c>
      <c r="D589" s="31">
        <f t="shared" ref="D589:D607" si="313">VLOOKUP(A589, Master, 10, FALSE)</f>
        <v>14135358</v>
      </c>
      <c r="E589" s="31">
        <f t="shared" ref="E589:E607" si="314">VLOOKUP(A589, Master, 11, FALSE)</f>
        <v>1946816</v>
      </c>
      <c r="F589" s="39">
        <f t="shared" ref="F589:F607" si="315">VLOOKUP(A589, Master, 12, FALSE)</f>
        <v>0.1377266850970453</v>
      </c>
      <c r="G589" s="31">
        <f t="shared" ref="G589:G607" si="316">VLOOKUP(A589, Master, 13, FALSE)</f>
        <v>13780358</v>
      </c>
      <c r="H589" s="31">
        <f t="shared" ref="H589:H607" si="317">VLOOKUP(A589, Master, 14, FALSE)</f>
        <v>3600820</v>
      </c>
      <c r="I589" s="39">
        <f t="shared" ref="I589:I607" si="318">VLOOKUP(A589, Master, 15, FALSE)</f>
        <v>0.26130090379364601</v>
      </c>
      <c r="J589" s="24">
        <f t="shared" ref="J589:J607" si="319">VLOOKUP(A589, Master, 16, FALSE)</f>
        <v>14090979</v>
      </c>
      <c r="K589" s="24">
        <f t="shared" ref="K589:K607" si="320">VLOOKUP(A589, Master, 17, FALSE)</f>
        <v>5413989</v>
      </c>
      <c r="L589" s="22">
        <f t="shared" ref="L589:L607" si="321">VLOOKUP(A589, Master, 18, FALSE)</f>
        <v>0.38421666798311177</v>
      </c>
      <c r="M589" s="24">
        <f t="shared" si="285"/>
        <v>14660182</v>
      </c>
      <c r="N589" s="24">
        <f t="shared" si="286"/>
        <v>7174333</v>
      </c>
      <c r="O589" s="22">
        <f t="shared" si="287"/>
        <v>0.48937543885880819</v>
      </c>
      <c r="P589" s="24">
        <f t="shared" si="300"/>
        <v>15429889</v>
      </c>
      <c r="Q589" s="24">
        <f t="shared" si="308"/>
        <v>8225724</v>
      </c>
      <c r="R589" s="22">
        <f t="shared" si="301"/>
        <v>0.53310325174730677</v>
      </c>
      <c r="S589" s="24">
        <f t="shared" si="310"/>
        <v>15638558</v>
      </c>
      <c r="T589" s="24">
        <f t="shared" si="311"/>
        <v>9552009</v>
      </c>
      <c r="U589" s="22">
        <f t="shared" si="312"/>
        <v>0.61079857874364119</v>
      </c>
      <c r="V589" s="101">
        <f t="shared" si="302"/>
        <v>16076569</v>
      </c>
      <c r="W589" s="101">
        <f t="shared" si="303"/>
        <v>12331826</v>
      </c>
      <c r="X589" s="22">
        <f t="shared" si="304"/>
        <v>0.76706827184332682</v>
      </c>
      <c r="Y589" s="76">
        <f t="shared" si="305"/>
        <v>17006492</v>
      </c>
      <c r="Z589" s="76">
        <f t="shared" si="306"/>
        <v>15727130</v>
      </c>
      <c r="AA589" s="22">
        <f t="shared" si="307"/>
        <v>0.92477213995690599</v>
      </c>
      <c r="AB589" s="22">
        <f t="shared" si="309"/>
        <v>0.66502353622999777</v>
      </c>
      <c r="AC589" s="32" t="s">
        <v>1477</v>
      </c>
    </row>
    <row r="590" spans="1:29" ht="12.75" customHeight="1" x14ac:dyDescent="0.25">
      <c r="A590" s="25" t="s">
        <v>1241</v>
      </c>
      <c r="B590" s="25" t="s">
        <v>1242</v>
      </c>
      <c r="C590" s="25" t="s">
        <v>288</v>
      </c>
      <c r="D590" s="31">
        <f t="shared" si="313"/>
        <v>15540714</v>
      </c>
      <c r="E590" s="31">
        <f t="shared" si="314"/>
        <v>96589</v>
      </c>
      <c r="F590" s="39">
        <f t="shared" si="315"/>
        <v>6.2152228012174989E-3</v>
      </c>
      <c r="G590" s="31">
        <f t="shared" si="316"/>
        <v>15691545</v>
      </c>
      <c r="H590" s="31">
        <f t="shared" si="317"/>
        <v>660637</v>
      </c>
      <c r="I590" s="39">
        <f t="shared" si="318"/>
        <v>4.2101462921592489E-2</v>
      </c>
      <c r="J590" s="24">
        <f t="shared" si="319"/>
        <v>16042812</v>
      </c>
      <c r="K590" s="24">
        <f t="shared" si="320"/>
        <v>1988941</v>
      </c>
      <c r="L590" s="22">
        <f t="shared" si="321"/>
        <v>0.12397708082597989</v>
      </c>
      <c r="M590" s="24">
        <f t="shared" si="285"/>
        <v>17271097</v>
      </c>
      <c r="N590" s="24">
        <f t="shared" si="286"/>
        <v>2230383</v>
      </c>
      <c r="O590" s="22">
        <f t="shared" si="287"/>
        <v>0.12913962558371364</v>
      </c>
      <c r="P590" s="24">
        <f t="shared" si="300"/>
        <v>18164279</v>
      </c>
      <c r="Q590" s="24">
        <f t="shared" si="308"/>
        <v>1661967</v>
      </c>
      <c r="R590" s="22">
        <f t="shared" si="301"/>
        <v>9.1496447505568484E-2</v>
      </c>
      <c r="S590" s="24">
        <f t="shared" si="310"/>
        <v>19044017</v>
      </c>
      <c r="T590" s="24">
        <f t="shared" si="311"/>
        <v>609665</v>
      </c>
      <c r="U590" s="22">
        <f t="shared" si="312"/>
        <v>3.2013466486613615E-2</v>
      </c>
      <c r="V590" s="101">
        <f t="shared" si="302"/>
        <v>20746588</v>
      </c>
      <c r="W590" s="101">
        <f t="shared" si="303"/>
        <v>251987</v>
      </c>
      <c r="X590" s="22">
        <f t="shared" si="304"/>
        <v>1.214594901098918E-2</v>
      </c>
      <c r="Y590" s="76">
        <f t="shared" si="305"/>
        <v>21772844</v>
      </c>
      <c r="Z590" s="76">
        <f t="shared" si="306"/>
        <v>1760342</v>
      </c>
      <c r="AA590" s="22">
        <f t="shared" si="307"/>
        <v>8.0850347340935297E-2</v>
      </c>
      <c r="AB590" s="22">
        <f t="shared" si="309"/>
        <v>6.9129167185564055E-2</v>
      </c>
      <c r="AC590" s="32" t="s">
        <v>1483</v>
      </c>
    </row>
    <row r="591" spans="1:29" ht="12.75" customHeight="1" x14ac:dyDescent="0.25">
      <c r="A591" s="25" t="s">
        <v>1243</v>
      </c>
      <c r="B591" s="25" t="s">
        <v>1244</v>
      </c>
      <c r="C591" s="25" t="s">
        <v>59</v>
      </c>
      <c r="D591" s="31">
        <f t="shared" si="313"/>
        <v>5572398</v>
      </c>
      <c r="E591" s="31">
        <f t="shared" si="314"/>
        <v>730838</v>
      </c>
      <c r="F591" s="39">
        <f t="shared" si="315"/>
        <v>0.13115323061992343</v>
      </c>
      <c r="G591" s="31">
        <f t="shared" si="316"/>
        <v>5574236</v>
      </c>
      <c r="H591" s="31">
        <f t="shared" si="317"/>
        <v>836469</v>
      </c>
      <c r="I591" s="39">
        <f t="shared" si="318"/>
        <v>0.15005984676644477</v>
      </c>
      <c r="J591" s="24">
        <f t="shared" si="319"/>
        <v>5517633</v>
      </c>
      <c r="K591" s="24">
        <f t="shared" si="320"/>
        <v>1398563</v>
      </c>
      <c r="L591" s="22">
        <f t="shared" si="321"/>
        <v>0.25347155202239802</v>
      </c>
      <c r="M591" s="24">
        <f t="shared" si="285"/>
        <v>5855893</v>
      </c>
      <c r="N591" s="24">
        <f t="shared" si="286"/>
        <v>2614102</v>
      </c>
      <c r="O591" s="22">
        <f t="shared" si="287"/>
        <v>0.446405356108795</v>
      </c>
      <c r="P591" s="24">
        <f t="shared" si="300"/>
        <v>6053193</v>
      </c>
      <c r="Q591" s="24">
        <f t="shared" si="308"/>
        <v>3647804</v>
      </c>
      <c r="R591" s="22">
        <f t="shared" si="301"/>
        <v>0.60262476349258975</v>
      </c>
      <c r="S591" s="24">
        <f t="shared" si="310"/>
        <v>6474063</v>
      </c>
      <c r="T591" s="24">
        <f t="shared" si="311"/>
        <v>4519181</v>
      </c>
      <c r="U591" s="22">
        <f t="shared" si="312"/>
        <v>0.69804402583045611</v>
      </c>
      <c r="V591" s="101">
        <f t="shared" si="302"/>
        <v>6624541</v>
      </c>
      <c r="W591" s="101">
        <f t="shared" si="303"/>
        <v>5383953</v>
      </c>
      <c r="X591" s="22">
        <f t="shared" si="304"/>
        <v>0.81272845922457115</v>
      </c>
      <c r="Y591" s="76">
        <f t="shared" si="305"/>
        <v>7171506</v>
      </c>
      <c r="Z591" s="76">
        <f t="shared" si="306"/>
        <v>5570664</v>
      </c>
      <c r="AA591" s="22">
        <f t="shared" si="307"/>
        <v>0.77677743001260802</v>
      </c>
      <c r="AB591" s="22">
        <f t="shared" si="309"/>
        <v>0.667316006933804</v>
      </c>
      <c r="AC591" s="32" t="s">
        <v>1477</v>
      </c>
    </row>
    <row r="592" spans="1:29" ht="12.75" customHeight="1" x14ac:dyDescent="0.25">
      <c r="A592" s="25" t="s">
        <v>1245</v>
      </c>
      <c r="B592" s="25" t="s">
        <v>1407</v>
      </c>
      <c r="C592" s="25" t="s">
        <v>59</v>
      </c>
      <c r="D592" s="31">
        <f t="shared" si="313"/>
        <v>5274070</v>
      </c>
      <c r="E592" s="31">
        <f t="shared" si="314"/>
        <v>2084623</v>
      </c>
      <c r="F592" s="39">
        <f t="shared" si="315"/>
        <v>0.39525887976458407</v>
      </c>
      <c r="G592" s="31">
        <f t="shared" si="316"/>
        <v>5550345</v>
      </c>
      <c r="H592" s="31">
        <f t="shared" si="317"/>
        <v>1673203</v>
      </c>
      <c r="I592" s="39">
        <f t="shared" si="318"/>
        <v>0.30145927865745281</v>
      </c>
      <c r="J592" s="24">
        <f t="shared" si="319"/>
        <v>5781725</v>
      </c>
      <c r="K592" s="24">
        <f t="shared" si="320"/>
        <v>971525</v>
      </c>
      <c r="L592" s="22">
        <f t="shared" si="321"/>
        <v>0.16803376155040234</v>
      </c>
      <c r="M592" s="24">
        <f t="shared" si="285"/>
        <v>5765901</v>
      </c>
      <c r="N592" s="24">
        <f t="shared" si="286"/>
        <v>1153717</v>
      </c>
      <c r="O592" s="22">
        <f t="shared" si="287"/>
        <v>0.2000930990663905</v>
      </c>
      <c r="P592" s="24">
        <f t="shared" si="300"/>
        <v>6327735</v>
      </c>
      <c r="Q592" s="24">
        <f t="shared" si="308"/>
        <v>1530152</v>
      </c>
      <c r="R592" s="22">
        <f t="shared" si="301"/>
        <v>0.2418167006045607</v>
      </c>
      <c r="S592" s="24">
        <f t="shared" si="310"/>
        <v>6371974</v>
      </c>
      <c r="T592" s="24">
        <f t="shared" si="311"/>
        <v>2090620</v>
      </c>
      <c r="U592" s="22">
        <f t="shared" si="312"/>
        <v>0.32809612845250152</v>
      </c>
      <c r="V592" s="101">
        <f t="shared" si="302"/>
        <v>6497722</v>
      </c>
      <c r="W592" s="101">
        <f t="shared" si="303"/>
        <v>2491718</v>
      </c>
      <c r="X592" s="22">
        <f t="shared" si="304"/>
        <v>0.3834756242264597</v>
      </c>
      <c r="Y592" s="76">
        <f t="shared" si="305"/>
        <v>6824422</v>
      </c>
      <c r="Z592" s="76">
        <f t="shared" si="306"/>
        <v>2589290</v>
      </c>
      <c r="AA592" s="22">
        <f t="shared" si="307"/>
        <v>0.37941528234918598</v>
      </c>
      <c r="AB592" s="22">
        <f t="shared" si="309"/>
        <v>0.30657936693981969</v>
      </c>
      <c r="AC592" s="32" t="s">
        <v>1477</v>
      </c>
    </row>
    <row r="593" spans="1:29" ht="12.75" customHeight="1" x14ac:dyDescent="0.25">
      <c r="A593" s="25" t="s">
        <v>1247</v>
      </c>
      <c r="B593" s="25" t="s">
        <v>1248</v>
      </c>
      <c r="C593" s="25" t="s">
        <v>59</v>
      </c>
      <c r="D593" s="31">
        <f t="shared" si="313"/>
        <v>5856714</v>
      </c>
      <c r="E593" s="31">
        <f t="shared" si="314"/>
        <v>1626271</v>
      </c>
      <c r="F593" s="39">
        <f t="shared" si="315"/>
        <v>0.27767635571755767</v>
      </c>
      <c r="G593" s="31">
        <f t="shared" si="316"/>
        <v>5964719</v>
      </c>
      <c r="H593" s="31">
        <f t="shared" si="317"/>
        <v>1865533</v>
      </c>
      <c r="I593" s="39">
        <f t="shared" si="318"/>
        <v>0.31276125497278245</v>
      </c>
      <c r="J593" s="24">
        <f t="shared" si="319"/>
        <v>5938227</v>
      </c>
      <c r="K593" s="24">
        <f t="shared" si="320"/>
        <v>2251539</v>
      </c>
      <c r="L593" s="22">
        <f t="shared" si="321"/>
        <v>0.37916014325488062</v>
      </c>
      <c r="M593" s="24">
        <f t="shared" si="285"/>
        <v>5935061</v>
      </c>
      <c r="N593" s="24">
        <f t="shared" si="286"/>
        <v>3605511</v>
      </c>
      <c r="O593" s="22">
        <f t="shared" si="287"/>
        <v>0.60749350343661168</v>
      </c>
      <c r="P593" s="24">
        <f t="shared" si="300"/>
        <v>6487171</v>
      </c>
      <c r="Q593" s="24">
        <f t="shared" si="308"/>
        <v>4678242</v>
      </c>
      <c r="R593" s="22">
        <f t="shared" si="301"/>
        <v>0.72115287233834291</v>
      </c>
      <c r="S593" s="24">
        <f t="shared" si="310"/>
        <v>6779328</v>
      </c>
      <c r="T593" s="24">
        <f t="shared" si="311"/>
        <v>5668317</v>
      </c>
      <c r="U593" s="22">
        <f t="shared" si="312"/>
        <v>0.83611782760769204</v>
      </c>
      <c r="V593" s="101">
        <f t="shared" si="302"/>
        <v>7011399</v>
      </c>
      <c r="W593" s="101">
        <f t="shared" si="303"/>
        <v>6406296</v>
      </c>
      <c r="X593" s="22">
        <f t="shared" si="304"/>
        <v>0.9136972521461123</v>
      </c>
      <c r="Y593" s="76">
        <f t="shared" si="305"/>
        <v>7180468</v>
      </c>
      <c r="Z593" s="76">
        <f t="shared" si="306"/>
        <v>7059421</v>
      </c>
      <c r="AA593" s="22">
        <f t="shared" si="307"/>
        <v>0.98314218516119001</v>
      </c>
      <c r="AB593" s="22">
        <f t="shared" si="309"/>
        <v>0.81232072813798983</v>
      </c>
      <c r="AC593" s="32" t="s">
        <v>1477</v>
      </c>
    </row>
    <row r="594" spans="1:29" ht="12.75" customHeight="1" x14ac:dyDescent="0.25">
      <c r="A594" s="25" t="s">
        <v>1249</v>
      </c>
      <c r="B594" s="25" t="s">
        <v>1250</v>
      </c>
      <c r="C594" s="25" t="s">
        <v>59</v>
      </c>
      <c r="D594" s="31">
        <f t="shared" si="313"/>
        <v>6523469</v>
      </c>
      <c r="E594" s="31">
        <f t="shared" si="314"/>
        <v>1548469</v>
      </c>
      <c r="F594" s="39">
        <f t="shared" si="315"/>
        <v>0.23736895201004252</v>
      </c>
      <c r="G594" s="31">
        <f t="shared" si="316"/>
        <v>6455553</v>
      </c>
      <c r="H594" s="31">
        <f t="shared" si="317"/>
        <v>1783638</v>
      </c>
      <c r="I594" s="39">
        <f t="shared" si="318"/>
        <v>0.27629515240599839</v>
      </c>
      <c r="J594" s="24">
        <f t="shared" si="319"/>
        <v>6757785</v>
      </c>
      <c r="K594" s="24">
        <f t="shared" si="320"/>
        <v>1718114</v>
      </c>
      <c r="L594" s="22">
        <f t="shared" si="321"/>
        <v>0.25424218142483079</v>
      </c>
      <c r="M594" s="24">
        <f t="shared" si="285"/>
        <v>7575049</v>
      </c>
      <c r="N594" s="24">
        <f t="shared" si="286"/>
        <v>1772859</v>
      </c>
      <c r="O594" s="22">
        <f t="shared" si="287"/>
        <v>0.23403927816176504</v>
      </c>
      <c r="P594" s="24">
        <f t="shared" si="300"/>
        <v>7338108</v>
      </c>
      <c r="Q594" s="24">
        <f t="shared" si="308"/>
        <v>2131259</v>
      </c>
      <c r="R594" s="22">
        <f t="shared" si="301"/>
        <v>0.29043712630013074</v>
      </c>
      <c r="S594" s="24">
        <f t="shared" si="310"/>
        <v>7338108</v>
      </c>
      <c r="T594" s="24">
        <f t="shared" si="311"/>
        <v>2131259</v>
      </c>
      <c r="U594" s="22">
        <f t="shared" si="312"/>
        <v>0.29043712630013074</v>
      </c>
      <c r="V594" s="101">
        <f t="shared" si="302"/>
        <v>7829614</v>
      </c>
      <c r="W594" s="101">
        <f t="shared" si="303"/>
        <v>2243536</v>
      </c>
      <c r="X594" s="22">
        <f t="shared" si="304"/>
        <v>0.28654490502341495</v>
      </c>
      <c r="Y594" s="76">
        <f t="shared" si="305"/>
        <v>8069688</v>
      </c>
      <c r="Z594" s="76">
        <f t="shared" si="306"/>
        <v>2152960</v>
      </c>
      <c r="AA594" s="22">
        <f t="shared" si="307"/>
        <v>0.26679594056176598</v>
      </c>
      <c r="AB594" s="22">
        <f t="shared" si="309"/>
        <v>0.27365087526944148</v>
      </c>
      <c r="AC594" s="32" t="s">
        <v>1477</v>
      </c>
    </row>
    <row r="595" spans="1:29" ht="12.75" customHeight="1" x14ac:dyDescent="0.25">
      <c r="A595" s="25" t="s">
        <v>1251</v>
      </c>
      <c r="B595" s="25" t="s">
        <v>1252</v>
      </c>
      <c r="C595" s="25" t="s">
        <v>59</v>
      </c>
      <c r="D595" s="31">
        <f t="shared" si="313"/>
        <v>4065160</v>
      </c>
      <c r="E595" s="31">
        <f t="shared" si="314"/>
        <v>1678972</v>
      </c>
      <c r="F595" s="39">
        <f t="shared" si="315"/>
        <v>0.41301498588001456</v>
      </c>
      <c r="G595" s="31">
        <f t="shared" si="316"/>
        <v>4206864</v>
      </c>
      <c r="H595" s="31">
        <f t="shared" si="317"/>
        <v>2267525</v>
      </c>
      <c r="I595" s="39">
        <f t="shared" si="318"/>
        <v>0.53900601493178768</v>
      </c>
      <c r="J595" s="24">
        <f t="shared" si="319"/>
        <v>4676530</v>
      </c>
      <c r="K595" s="24">
        <f t="shared" si="320"/>
        <v>2597644</v>
      </c>
      <c r="L595" s="22">
        <f t="shared" si="321"/>
        <v>0.55546398718708101</v>
      </c>
      <c r="M595" s="24">
        <f t="shared" si="285"/>
        <v>5230540</v>
      </c>
      <c r="N595" s="24">
        <f t="shared" si="286"/>
        <v>3193445</v>
      </c>
      <c r="O595" s="22">
        <f t="shared" si="287"/>
        <v>0.61053830006079679</v>
      </c>
      <c r="P595" s="24">
        <f t="shared" si="300"/>
        <v>5300998</v>
      </c>
      <c r="Q595" s="24">
        <f t="shared" si="308"/>
        <v>4147050</v>
      </c>
      <c r="R595" s="22">
        <f t="shared" si="301"/>
        <v>0.78231495276927099</v>
      </c>
      <c r="S595" s="24">
        <f t="shared" si="310"/>
        <v>5637438</v>
      </c>
      <c r="T595" s="24">
        <f t="shared" si="311"/>
        <v>5275989</v>
      </c>
      <c r="U595" s="22">
        <f t="shared" si="312"/>
        <v>0.93588417291684622</v>
      </c>
      <c r="V595" s="101">
        <f t="shared" si="302"/>
        <v>8933099</v>
      </c>
      <c r="W595" s="101">
        <f t="shared" si="303"/>
        <v>6080400</v>
      </c>
      <c r="X595" s="22">
        <f t="shared" si="304"/>
        <v>0.68065964566160075</v>
      </c>
      <c r="Y595" s="76">
        <f t="shared" si="305"/>
        <v>6293817</v>
      </c>
      <c r="Z595" s="76">
        <f t="shared" si="306"/>
        <v>7008499</v>
      </c>
      <c r="AA595" s="22">
        <f t="shared" si="307"/>
        <v>1.11355303149106</v>
      </c>
      <c r="AB595" s="22">
        <f t="shared" si="309"/>
        <v>0.82459002057991493</v>
      </c>
      <c r="AC595" s="32" t="s">
        <v>1477</v>
      </c>
    </row>
    <row r="596" spans="1:29" ht="12.75" customHeight="1" x14ac:dyDescent="0.25">
      <c r="A596" s="25" t="s">
        <v>1253</v>
      </c>
      <c r="B596" s="25" t="s">
        <v>1254</v>
      </c>
      <c r="C596" s="25" t="s">
        <v>49</v>
      </c>
      <c r="D596" s="31">
        <f t="shared" si="313"/>
        <v>14044185</v>
      </c>
      <c r="E596" s="31">
        <f t="shared" si="314"/>
        <v>9302928</v>
      </c>
      <c r="F596" s="39">
        <f t="shared" si="315"/>
        <v>0.66240426197746616</v>
      </c>
      <c r="G596" s="31">
        <f t="shared" si="316"/>
        <v>15274796</v>
      </c>
      <c r="H596" s="31">
        <f t="shared" si="317"/>
        <v>9049320</v>
      </c>
      <c r="I596" s="39">
        <f t="shared" si="318"/>
        <v>0.59243475330210627</v>
      </c>
      <c r="J596" s="24">
        <f t="shared" si="319"/>
        <v>17253871</v>
      </c>
      <c r="K596" s="24">
        <f t="shared" si="320"/>
        <v>10194335</v>
      </c>
      <c r="L596" s="22">
        <f t="shared" si="321"/>
        <v>0.59084335335531368</v>
      </c>
      <c r="M596" s="24">
        <f t="shared" si="285"/>
        <v>17142517</v>
      </c>
      <c r="N596" s="24">
        <f t="shared" si="286"/>
        <v>9713342</v>
      </c>
      <c r="O596" s="22">
        <f t="shared" si="287"/>
        <v>0.56662285940856871</v>
      </c>
      <c r="P596" s="24">
        <f t="shared" si="300"/>
        <v>17604443</v>
      </c>
      <c r="Q596" s="24">
        <f t="shared" si="308"/>
        <v>9321913</v>
      </c>
      <c r="R596" s="22">
        <f t="shared" si="301"/>
        <v>0.52952047389400503</v>
      </c>
      <c r="S596" s="24">
        <f t="shared" si="310"/>
        <v>17269734</v>
      </c>
      <c r="T596" s="24">
        <f t="shared" si="311"/>
        <v>9711198</v>
      </c>
      <c r="U596" s="22">
        <f t="shared" si="312"/>
        <v>0.56232470054257933</v>
      </c>
      <c r="V596" s="101">
        <f t="shared" si="302"/>
        <v>17967930</v>
      </c>
      <c r="W596" s="101">
        <f t="shared" si="303"/>
        <v>9386879</v>
      </c>
      <c r="X596" s="22">
        <f t="shared" si="304"/>
        <v>0.52242406331725466</v>
      </c>
      <c r="Y596" s="76">
        <f t="shared" si="305"/>
        <v>18146552</v>
      </c>
      <c r="Z596" s="76">
        <f t="shared" si="306"/>
        <v>9374326</v>
      </c>
      <c r="AA596" s="22">
        <f t="shared" si="307"/>
        <v>0.51658992848889396</v>
      </c>
      <c r="AB596" s="22">
        <f t="shared" si="309"/>
        <v>0.53949640513026031</v>
      </c>
      <c r="AC596" s="32" t="s">
        <v>1483</v>
      </c>
    </row>
    <row r="597" spans="1:29" ht="12.75" customHeight="1" x14ac:dyDescent="0.25">
      <c r="A597" s="25" t="s">
        <v>1255</v>
      </c>
      <c r="B597" s="25" t="s">
        <v>1256</v>
      </c>
      <c r="C597" s="25" t="s">
        <v>49</v>
      </c>
      <c r="D597" s="31">
        <f t="shared" si="313"/>
        <v>11625697</v>
      </c>
      <c r="E597" s="31">
        <f t="shared" si="314"/>
        <v>6666224</v>
      </c>
      <c r="F597" s="39">
        <f t="shared" si="315"/>
        <v>0.57340424406381829</v>
      </c>
      <c r="G597" s="31">
        <f t="shared" si="316"/>
        <v>12110518</v>
      </c>
      <c r="H597" s="31">
        <f t="shared" si="317"/>
        <v>6429070</v>
      </c>
      <c r="I597" s="39">
        <f t="shared" si="318"/>
        <v>0.53086664005618922</v>
      </c>
      <c r="J597" s="24">
        <f t="shared" si="319"/>
        <v>12278504</v>
      </c>
      <c r="K597" s="24">
        <f t="shared" si="320"/>
        <v>6275990</v>
      </c>
      <c r="L597" s="22">
        <f t="shared" si="321"/>
        <v>0.5111363729653059</v>
      </c>
      <c r="M597" s="24">
        <f t="shared" si="285"/>
        <v>13169709</v>
      </c>
      <c r="N597" s="24">
        <f t="shared" si="286"/>
        <v>5917562</v>
      </c>
      <c r="O597" s="22">
        <f t="shared" si="287"/>
        <v>0.44933126464677392</v>
      </c>
      <c r="P597" s="24">
        <f t="shared" si="300"/>
        <v>13284889</v>
      </c>
      <c r="Q597" s="24">
        <f t="shared" si="308"/>
        <v>6102717</v>
      </c>
      <c r="R597" s="22">
        <f t="shared" si="301"/>
        <v>0.45937282577219879</v>
      </c>
      <c r="S597" s="24">
        <f t="shared" si="310"/>
        <v>14480596</v>
      </c>
      <c r="T597" s="24">
        <f t="shared" si="311"/>
        <v>5261232</v>
      </c>
      <c r="U597" s="22">
        <f t="shared" si="312"/>
        <v>0.36332979664649162</v>
      </c>
      <c r="V597" s="101">
        <f t="shared" si="302"/>
        <v>15585363</v>
      </c>
      <c r="W597" s="101">
        <f t="shared" si="303"/>
        <v>4817251</v>
      </c>
      <c r="X597" s="22">
        <f t="shared" si="304"/>
        <v>0.30908814892537312</v>
      </c>
      <c r="Y597" s="76">
        <f t="shared" si="305"/>
        <v>16338312</v>
      </c>
      <c r="Z597" s="76">
        <f t="shared" si="306"/>
        <v>5939770</v>
      </c>
      <c r="AA597" s="22">
        <f t="shared" si="307"/>
        <v>0.36354857221480402</v>
      </c>
      <c r="AB597" s="22">
        <f t="shared" si="309"/>
        <v>0.38893412164112828</v>
      </c>
      <c r="AC597" s="32" t="s">
        <v>1484</v>
      </c>
    </row>
    <row r="598" spans="1:29" ht="12.75" customHeight="1" x14ac:dyDescent="0.25">
      <c r="A598" s="25" t="s">
        <v>1257</v>
      </c>
      <c r="B598" s="25" t="s">
        <v>1128</v>
      </c>
      <c r="C598" s="25" t="s">
        <v>49</v>
      </c>
      <c r="D598" s="31">
        <f t="shared" si="313"/>
        <v>13820051</v>
      </c>
      <c r="E598" s="31">
        <f t="shared" si="314"/>
        <v>597186</v>
      </c>
      <c r="F598" s="39">
        <f t="shared" si="315"/>
        <v>4.3211562678024847E-2</v>
      </c>
      <c r="G598" s="31">
        <f t="shared" si="316"/>
        <v>14696630</v>
      </c>
      <c r="H598" s="31">
        <f t="shared" si="317"/>
        <v>812383</v>
      </c>
      <c r="I598" s="39">
        <f t="shared" si="318"/>
        <v>5.5276821965307692E-2</v>
      </c>
      <c r="J598" s="24">
        <f t="shared" si="319"/>
        <v>14271376</v>
      </c>
      <c r="K598" s="24">
        <f t="shared" si="320"/>
        <v>2134079</v>
      </c>
      <c r="L598" s="22">
        <f t="shared" si="321"/>
        <v>0.14953561590697351</v>
      </c>
      <c r="M598" s="24">
        <f t="shared" ref="M598:M607" si="322">VLOOKUP(A598, Master, 19, FALSE)</f>
        <v>15230088</v>
      </c>
      <c r="N598" s="24">
        <f t="shared" ref="N598:N607" si="323">VLOOKUP(A598, Master, 20, FALSE)</f>
        <v>2789254</v>
      </c>
      <c r="O598" s="22">
        <f t="shared" ref="O598:O607" si="324">VLOOKUP(A598, Master, 21, FALSE)</f>
        <v>0.18314102978262503</v>
      </c>
      <c r="P598" s="24">
        <f t="shared" si="300"/>
        <v>15950806</v>
      </c>
      <c r="Q598" s="24">
        <f t="shared" si="308"/>
        <v>3477826</v>
      </c>
      <c r="R598" s="22">
        <f t="shared" si="301"/>
        <v>0.21803449932247937</v>
      </c>
      <c r="S598" s="24">
        <f t="shared" si="310"/>
        <v>16774695</v>
      </c>
      <c r="T598" s="24">
        <f t="shared" si="311"/>
        <v>3905771</v>
      </c>
      <c r="U598" s="22">
        <f t="shared" si="312"/>
        <v>0.23283707989921723</v>
      </c>
      <c r="V598" s="101">
        <f t="shared" si="302"/>
        <v>17229197</v>
      </c>
      <c r="W598" s="101">
        <f t="shared" si="303"/>
        <v>4224269</v>
      </c>
      <c r="X598" s="22">
        <f t="shared" si="304"/>
        <v>0.24518084040712984</v>
      </c>
      <c r="Y598" s="76">
        <f t="shared" si="305"/>
        <v>18019265</v>
      </c>
      <c r="Z598" s="76">
        <f t="shared" si="306"/>
        <v>4675673</v>
      </c>
      <c r="AA598" s="22">
        <f t="shared" si="307"/>
        <v>0.25948189340686201</v>
      </c>
      <c r="AB598" s="22">
        <f t="shared" si="309"/>
        <v>0.22773506856366268</v>
      </c>
      <c r="AC598" s="32" t="s">
        <v>1480</v>
      </c>
    </row>
    <row r="599" spans="1:29" ht="12.75" customHeight="1" x14ac:dyDescent="0.25">
      <c r="A599" s="25" t="s">
        <v>1258</v>
      </c>
      <c r="B599" s="25" t="s">
        <v>1259</v>
      </c>
      <c r="C599" s="25" t="s">
        <v>49</v>
      </c>
      <c r="D599" s="31">
        <f t="shared" si="313"/>
        <v>7315163</v>
      </c>
      <c r="E599" s="31">
        <f t="shared" si="314"/>
        <v>3589381</v>
      </c>
      <c r="F599" s="39">
        <f t="shared" si="315"/>
        <v>0.49067683112461064</v>
      </c>
      <c r="G599" s="31">
        <f t="shared" si="316"/>
        <v>7686391</v>
      </c>
      <c r="H599" s="31">
        <f t="shared" si="317"/>
        <v>4047319</v>
      </c>
      <c r="I599" s="39">
        <f t="shared" si="318"/>
        <v>0.52655648144883604</v>
      </c>
      <c r="J599" s="24">
        <f t="shared" si="319"/>
        <v>8008062</v>
      </c>
      <c r="K599" s="24">
        <f t="shared" si="320"/>
        <v>4515733</v>
      </c>
      <c r="L599" s="22">
        <f t="shared" si="321"/>
        <v>0.56389835643130637</v>
      </c>
      <c r="M599" s="24">
        <f t="shared" si="322"/>
        <v>8338469</v>
      </c>
      <c r="N599" s="24">
        <f t="shared" si="323"/>
        <v>4661099</v>
      </c>
      <c r="O599" s="22">
        <f t="shared" si="324"/>
        <v>0.55898738725298369</v>
      </c>
      <c r="P599" s="24">
        <f t="shared" si="300"/>
        <v>8271919</v>
      </c>
      <c r="Q599" s="24">
        <f t="shared" si="308"/>
        <v>4498719</v>
      </c>
      <c r="R599" s="22">
        <f t="shared" si="301"/>
        <v>0.54385433416357198</v>
      </c>
      <c r="S599" s="24">
        <f t="shared" si="310"/>
        <v>8527861</v>
      </c>
      <c r="T599" s="24">
        <f t="shared" si="311"/>
        <v>4179320</v>
      </c>
      <c r="U599" s="22">
        <f t="shared" si="312"/>
        <v>0.4900783443820203</v>
      </c>
      <c r="V599" s="101">
        <f t="shared" si="302"/>
        <v>8807515</v>
      </c>
      <c r="W599" s="101">
        <f t="shared" si="303"/>
        <v>4062272</v>
      </c>
      <c r="X599" s="22">
        <f t="shared" si="304"/>
        <v>0.46122794000350836</v>
      </c>
      <c r="Y599" s="76">
        <f t="shared" si="305"/>
        <v>8940862</v>
      </c>
      <c r="Z599" s="76">
        <f t="shared" si="306"/>
        <v>5109414</v>
      </c>
      <c r="AA599" s="22">
        <f t="shared" si="307"/>
        <v>0.57146771754222403</v>
      </c>
      <c r="AB599" s="22">
        <f t="shared" si="309"/>
        <v>0.52512314466886167</v>
      </c>
      <c r="AC599" s="32" t="s">
        <v>1477</v>
      </c>
    </row>
    <row r="600" spans="1:29" ht="12.75" customHeight="1" x14ac:dyDescent="0.25">
      <c r="A600" s="25" t="s">
        <v>1260</v>
      </c>
      <c r="B600" s="25" t="s">
        <v>1261</v>
      </c>
      <c r="C600" s="25" t="s">
        <v>49</v>
      </c>
      <c r="D600" s="31">
        <f t="shared" si="313"/>
        <v>9552364</v>
      </c>
      <c r="E600" s="31">
        <f t="shared" si="314"/>
        <v>4003978</v>
      </c>
      <c r="F600" s="39">
        <f t="shared" si="315"/>
        <v>0.41916095324675651</v>
      </c>
      <c r="G600" s="31">
        <f t="shared" si="316"/>
        <v>9898617</v>
      </c>
      <c r="H600" s="31">
        <f t="shared" si="317"/>
        <v>4402413</v>
      </c>
      <c r="I600" s="39">
        <f t="shared" si="318"/>
        <v>0.44475031208905241</v>
      </c>
      <c r="J600" s="24">
        <f t="shared" si="319"/>
        <v>10841779</v>
      </c>
      <c r="K600" s="24">
        <f t="shared" si="320"/>
        <v>4439262</v>
      </c>
      <c r="L600" s="22">
        <f t="shared" si="321"/>
        <v>0.40945881667575035</v>
      </c>
      <c r="M600" s="24">
        <f t="shared" si="322"/>
        <v>10883842</v>
      </c>
      <c r="N600" s="24">
        <f t="shared" si="323"/>
        <v>4384153</v>
      </c>
      <c r="O600" s="22">
        <f t="shared" si="324"/>
        <v>0.40281299563150585</v>
      </c>
      <c r="P600" s="24">
        <f t="shared" si="300"/>
        <v>11380168</v>
      </c>
      <c r="Q600" s="24">
        <f t="shared" si="308"/>
        <v>4312919</v>
      </c>
      <c r="R600" s="22">
        <f t="shared" si="301"/>
        <v>0.37898552991484835</v>
      </c>
      <c r="S600" s="24">
        <f t="shared" si="310"/>
        <v>12311049</v>
      </c>
      <c r="T600" s="24">
        <f t="shared" si="311"/>
        <v>4774417</v>
      </c>
      <c r="U600" s="22">
        <f t="shared" si="312"/>
        <v>0.38781561181342061</v>
      </c>
      <c r="V600" s="101">
        <f t="shared" si="302"/>
        <v>12969121</v>
      </c>
      <c r="W600" s="101">
        <f t="shared" si="303"/>
        <v>4356723</v>
      </c>
      <c r="X600" s="22">
        <f t="shared" si="304"/>
        <v>0.33593047670694104</v>
      </c>
      <c r="Y600" s="76">
        <f t="shared" si="305"/>
        <v>11941473</v>
      </c>
      <c r="Z600" s="76">
        <f t="shared" si="306"/>
        <v>4784696</v>
      </c>
      <c r="AA600" s="22">
        <f t="shared" si="307"/>
        <v>0.400678877723041</v>
      </c>
      <c r="AB600" s="22">
        <f t="shared" si="309"/>
        <v>0.38124469835795138</v>
      </c>
      <c r="AC600" s="32" t="s">
        <v>1480</v>
      </c>
    </row>
    <row r="601" spans="1:29" ht="12.75" customHeight="1" x14ac:dyDescent="0.25">
      <c r="A601" s="25" t="s">
        <v>1262</v>
      </c>
      <c r="B601" s="25" t="s">
        <v>1263</v>
      </c>
      <c r="C601" s="25" t="s">
        <v>49</v>
      </c>
      <c r="D601" s="31">
        <f t="shared" si="313"/>
        <v>12479223</v>
      </c>
      <c r="E601" s="31">
        <f t="shared" si="314"/>
        <v>3353382</v>
      </c>
      <c r="F601" s="39">
        <f t="shared" si="315"/>
        <v>0.2687172109994348</v>
      </c>
      <c r="G601" s="31">
        <f t="shared" si="316"/>
        <v>13384085</v>
      </c>
      <c r="H601" s="31">
        <f t="shared" si="317"/>
        <v>3346538</v>
      </c>
      <c r="I601" s="39">
        <f t="shared" si="318"/>
        <v>0.25003860928856925</v>
      </c>
      <c r="J601" s="24">
        <f t="shared" si="319"/>
        <v>13702598</v>
      </c>
      <c r="K601" s="24">
        <f t="shared" si="320"/>
        <v>3686576</v>
      </c>
      <c r="L601" s="22">
        <f t="shared" si="321"/>
        <v>0.26904211887409962</v>
      </c>
      <c r="M601" s="24">
        <f t="shared" si="322"/>
        <v>13811837</v>
      </c>
      <c r="N601" s="24">
        <f t="shared" si="323"/>
        <v>4556685</v>
      </c>
      <c r="O601" s="22">
        <f t="shared" si="324"/>
        <v>0.32991158236228824</v>
      </c>
      <c r="P601" s="24">
        <f t="shared" si="300"/>
        <v>14573429</v>
      </c>
      <c r="Q601" s="24">
        <f t="shared" si="308"/>
        <v>4890788</v>
      </c>
      <c r="R601" s="22">
        <f t="shared" si="301"/>
        <v>0.33559624162576973</v>
      </c>
      <c r="S601" s="24">
        <f t="shared" si="310"/>
        <v>15510362</v>
      </c>
      <c r="T601" s="24">
        <f t="shared" si="311"/>
        <v>4768063</v>
      </c>
      <c r="U601" s="22">
        <f t="shared" si="312"/>
        <v>0.30741145822386351</v>
      </c>
      <c r="V601" s="101">
        <f t="shared" si="302"/>
        <v>15730097</v>
      </c>
      <c r="W601" s="101">
        <f t="shared" si="303"/>
        <v>4702057</v>
      </c>
      <c r="X601" s="22">
        <f t="shared" si="304"/>
        <v>0.29892104288994531</v>
      </c>
      <c r="Y601" s="76">
        <f t="shared" si="305"/>
        <v>16545544</v>
      </c>
      <c r="Z601" s="76">
        <f t="shared" si="306"/>
        <v>4230498</v>
      </c>
      <c r="AA601" s="22">
        <f t="shared" si="307"/>
        <v>0.255688057159076</v>
      </c>
      <c r="AB601" s="22">
        <f t="shared" si="309"/>
        <v>0.30550567645218857</v>
      </c>
      <c r="AC601" s="32" t="s">
        <v>1483</v>
      </c>
    </row>
    <row r="602" spans="1:29" ht="12.75" customHeight="1" x14ac:dyDescent="0.25">
      <c r="A602" s="25" t="s">
        <v>1264</v>
      </c>
      <c r="B602" s="25" t="s">
        <v>1265</v>
      </c>
      <c r="C602" s="25" t="s">
        <v>433</v>
      </c>
      <c r="D602" s="31">
        <f t="shared" si="313"/>
        <v>8765862</v>
      </c>
      <c r="E602" s="31">
        <f t="shared" si="314"/>
        <v>1176286</v>
      </c>
      <c r="F602" s="39">
        <f t="shared" si="315"/>
        <v>0.13418942712080112</v>
      </c>
      <c r="G602" s="31">
        <f t="shared" si="316"/>
        <v>8793111</v>
      </c>
      <c r="H602" s="31">
        <f t="shared" si="317"/>
        <v>1973108</v>
      </c>
      <c r="I602" s="39">
        <f t="shared" si="318"/>
        <v>0.22439248179626073</v>
      </c>
      <c r="J602" s="24">
        <f t="shared" si="319"/>
        <v>10027264</v>
      </c>
      <c r="K602" s="24">
        <f t="shared" si="320"/>
        <v>1847767</v>
      </c>
      <c r="L602" s="22">
        <f t="shared" si="321"/>
        <v>0.1842742945633026</v>
      </c>
      <c r="M602" s="24">
        <f t="shared" si="322"/>
        <v>10189081</v>
      </c>
      <c r="N602" s="24">
        <f t="shared" si="323"/>
        <v>2625048</v>
      </c>
      <c r="O602" s="22">
        <f t="shared" si="324"/>
        <v>0.25763344113173703</v>
      </c>
      <c r="P602" s="24">
        <f t="shared" si="300"/>
        <v>10696622</v>
      </c>
      <c r="Q602" s="24">
        <f t="shared" si="308"/>
        <v>3141089</v>
      </c>
      <c r="R602" s="22">
        <f t="shared" si="301"/>
        <v>0.29365242597148894</v>
      </c>
      <c r="S602" s="24">
        <f t="shared" si="310"/>
        <v>10885513</v>
      </c>
      <c r="T602" s="24">
        <f t="shared" si="311"/>
        <v>3608631</v>
      </c>
      <c r="U602" s="22">
        <f t="shared" si="312"/>
        <v>0.33150766527953252</v>
      </c>
      <c r="V602" s="101">
        <f t="shared" si="302"/>
        <v>12085762</v>
      </c>
      <c r="W602" s="101">
        <f t="shared" si="303"/>
        <v>4037442</v>
      </c>
      <c r="X602" s="22">
        <f t="shared" si="304"/>
        <v>0.33406598607518501</v>
      </c>
      <c r="Y602" s="76">
        <f t="shared" si="305"/>
        <v>12525751</v>
      </c>
      <c r="Z602" s="76">
        <f t="shared" si="306"/>
        <v>4956640</v>
      </c>
      <c r="AA602" s="22">
        <f t="shared" si="307"/>
        <v>0.39571599339632402</v>
      </c>
      <c r="AB602" s="22">
        <f t="shared" si="309"/>
        <v>0.32251510237085351</v>
      </c>
      <c r="AC602" s="32" t="s">
        <v>1484</v>
      </c>
    </row>
    <row r="603" spans="1:29" ht="12.75" customHeight="1" x14ac:dyDescent="0.25">
      <c r="A603" s="25" t="s">
        <v>1344</v>
      </c>
      <c r="B603" s="25" t="s">
        <v>1345</v>
      </c>
      <c r="C603" s="25" t="s">
        <v>5</v>
      </c>
      <c r="D603" s="31">
        <f t="shared" si="313"/>
        <v>34993300</v>
      </c>
      <c r="E603" s="31">
        <f t="shared" si="314"/>
        <v>9555357</v>
      </c>
      <c r="F603" s="39">
        <f t="shared" si="315"/>
        <v>0.27306247195891786</v>
      </c>
      <c r="G603" s="31">
        <f t="shared" si="316"/>
        <v>36341426</v>
      </c>
      <c r="H603" s="31">
        <f t="shared" si="317"/>
        <v>12727757</v>
      </c>
      <c r="I603" s="39">
        <f t="shared" si="318"/>
        <v>0.35022723103931036</v>
      </c>
      <c r="J603" s="24">
        <f t="shared" si="319"/>
        <v>38237495</v>
      </c>
      <c r="K603" s="24">
        <f t="shared" si="320"/>
        <v>17700615</v>
      </c>
      <c r="L603" s="22">
        <f t="shared" si="321"/>
        <v>0.46291251558189156</v>
      </c>
      <c r="M603" s="24">
        <f t="shared" si="322"/>
        <v>41651025</v>
      </c>
      <c r="N603" s="24">
        <f t="shared" si="323"/>
        <v>20090642</v>
      </c>
      <c r="O603" s="22">
        <f t="shared" si="324"/>
        <v>0.48235648462432795</v>
      </c>
      <c r="P603" s="24">
        <f t="shared" si="300"/>
        <v>45898442</v>
      </c>
      <c r="Q603" s="24">
        <f t="shared" si="308"/>
        <v>19450185</v>
      </c>
      <c r="R603" s="22">
        <f t="shared" si="301"/>
        <v>0.42376569121888713</v>
      </c>
      <c r="S603" s="24">
        <f t="shared" si="310"/>
        <v>45840016</v>
      </c>
      <c r="T603" s="24">
        <f t="shared" si="311"/>
        <v>20234693</v>
      </c>
      <c r="U603" s="22">
        <f t="shared" si="312"/>
        <v>0.44141985028975556</v>
      </c>
      <c r="V603" s="101">
        <f t="shared" si="302"/>
        <v>48634742</v>
      </c>
      <c r="W603" s="101">
        <f t="shared" si="303"/>
        <v>18691147</v>
      </c>
      <c r="X603" s="22">
        <f t="shared" si="304"/>
        <v>0.38431677092067229</v>
      </c>
      <c r="Y603" s="76">
        <f t="shared" si="305"/>
        <v>45079753</v>
      </c>
      <c r="Z603" s="76">
        <f t="shared" si="306"/>
        <v>19031560</v>
      </c>
      <c r="AA603" s="22">
        <f t="shared" si="307"/>
        <v>0.42217533889327202</v>
      </c>
      <c r="AB603" s="22">
        <f t="shared" si="309"/>
        <v>0.43080682718938296</v>
      </c>
      <c r="AC603" s="32" t="s">
        <v>1477</v>
      </c>
    </row>
    <row r="604" spans="1:29" ht="12.75" customHeight="1" x14ac:dyDescent="0.25">
      <c r="A604" s="25" t="s">
        <v>1368</v>
      </c>
      <c r="B604" s="25" t="s">
        <v>1369</v>
      </c>
      <c r="C604" s="25" t="s">
        <v>151</v>
      </c>
      <c r="D604" s="31">
        <f t="shared" si="313"/>
        <v>23008360</v>
      </c>
      <c r="E604" s="31">
        <f t="shared" si="314"/>
        <v>7845322</v>
      </c>
      <c r="F604" s="39">
        <f t="shared" si="315"/>
        <v>0.34097701878795361</v>
      </c>
      <c r="G604" s="31">
        <f t="shared" si="316"/>
        <v>23414843</v>
      </c>
      <c r="H604" s="31">
        <f t="shared" si="317"/>
        <v>7417101</v>
      </c>
      <c r="I604" s="39">
        <f t="shared" si="318"/>
        <v>0.31676919635976203</v>
      </c>
      <c r="J604" s="24">
        <f t="shared" si="319"/>
        <v>25499929</v>
      </c>
      <c r="K604" s="24">
        <f t="shared" si="320"/>
        <v>7806818</v>
      </c>
      <c r="L604" s="22">
        <f t="shared" si="321"/>
        <v>0.30615057790945222</v>
      </c>
      <c r="M604" s="24">
        <f t="shared" si="322"/>
        <v>26920633</v>
      </c>
      <c r="N604" s="24">
        <f t="shared" si="323"/>
        <v>6445374</v>
      </c>
      <c r="O604" s="22">
        <f t="shared" si="324"/>
        <v>0.23942133901531959</v>
      </c>
      <c r="P604" s="24">
        <f t="shared" si="300"/>
        <v>29192062</v>
      </c>
      <c r="Q604" s="24">
        <f t="shared" si="308"/>
        <v>4116145</v>
      </c>
      <c r="R604" s="22">
        <f t="shared" si="301"/>
        <v>0.14100220121483711</v>
      </c>
      <c r="S604" s="24">
        <f t="shared" si="310"/>
        <v>27526925</v>
      </c>
      <c r="T604" s="24">
        <f t="shared" si="311"/>
        <v>4412004</v>
      </c>
      <c r="U604" s="22">
        <f t="shared" si="312"/>
        <v>0.1602795808104247</v>
      </c>
      <c r="V604" s="101">
        <f t="shared" si="302"/>
        <v>29353085</v>
      </c>
      <c r="W604" s="101">
        <f t="shared" si="303"/>
        <v>3248890</v>
      </c>
      <c r="X604" s="22">
        <f t="shared" si="304"/>
        <v>0.11068308492957384</v>
      </c>
      <c r="Y604" s="76">
        <f t="shared" si="305"/>
        <v>26523444</v>
      </c>
      <c r="Z604" s="76">
        <f t="shared" si="306"/>
        <v>4394566</v>
      </c>
      <c r="AA604" s="22">
        <f t="shared" si="307"/>
        <v>0.16568610019121199</v>
      </c>
      <c r="AB604" s="22">
        <f t="shared" si="309"/>
        <v>0.16341446123227343</v>
      </c>
      <c r="AC604" s="32" t="s">
        <v>1477</v>
      </c>
    </row>
    <row r="605" spans="1:29" ht="12.75" customHeight="1" x14ac:dyDescent="0.25">
      <c r="A605" s="25" t="s">
        <v>1370</v>
      </c>
      <c r="B605" s="25" t="s">
        <v>1371</v>
      </c>
      <c r="C605" s="25" t="s">
        <v>65</v>
      </c>
      <c r="D605" s="31">
        <f t="shared" si="313"/>
        <v>10041419</v>
      </c>
      <c r="E605" s="31">
        <f t="shared" si="314"/>
        <v>3308679</v>
      </c>
      <c r="F605" s="39">
        <f t="shared" si="315"/>
        <v>0.32950313098178652</v>
      </c>
      <c r="G605" s="31">
        <f t="shared" si="316"/>
        <v>9833871</v>
      </c>
      <c r="H605" s="31">
        <f t="shared" si="317"/>
        <v>3628291</v>
      </c>
      <c r="I605" s="39">
        <f t="shared" si="318"/>
        <v>0.36895857185842684</v>
      </c>
      <c r="J605" s="24">
        <f t="shared" si="319"/>
        <v>10198439</v>
      </c>
      <c r="K605" s="24">
        <f t="shared" si="320"/>
        <v>4232824</v>
      </c>
      <c r="L605" s="22">
        <f t="shared" si="321"/>
        <v>0.41504626345267154</v>
      </c>
      <c r="M605" s="24">
        <f t="shared" si="322"/>
        <v>11055666</v>
      </c>
      <c r="N605" s="24">
        <f t="shared" si="323"/>
        <v>4876370</v>
      </c>
      <c r="O605" s="22">
        <f t="shared" si="324"/>
        <v>0.44107428715737251</v>
      </c>
      <c r="P605" s="24">
        <f t="shared" si="300"/>
        <v>11931583</v>
      </c>
      <c r="Q605" s="24">
        <f t="shared" si="308"/>
        <v>6362069</v>
      </c>
      <c r="R605" s="22">
        <f t="shared" si="301"/>
        <v>0.53321248320528802</v>
      </c>
      <c r="S605" s="24">
        <f t="shared" si="310"/>
        <v>13750673</v>
      </c>
      <c r="T605" s="24">
        <f t="shared" si="311"/>
        <v>5766299</v>
      </c>
      <c r="U605" s="22">
        <f t="shared" si="312"/>
        <v>0.41934667488638555</v>
      </c>
      <c r="V605" s="101">
        <f t="shared" si="302"/>
        <v>15609248</v>
      </c>
      <c r="W605" s="101">
        <f t="shared" si="303"/>
        <v>3970285</v>
      </c>
      <c r="X605" s="22">
        <f t="shared" si="304"/>
        <v>0.25435466205674995</v>
      </c>
      <c r="Y605" s="76">
        <f t="shared" si="305"/>
        <v>15442986</v>
      </c>
      <c r="Z605" s="76">
        <f t="shared" si="306"/>
        <v>3892243</v>
      </c>
      <c r="AA605" s="22">
        <f t="shared" si="307"/>
        <v>0.25203953432322002</v>
      </c>
      <c r="AB605" s="22">
        <f t="shared" si="309"/>
        <v>0.3800055283258032</v>
      </c>
      <c r="AC605" s="32" t="s">
        <v>1484</v>
      </c>
    </row>
    <row r="606" spans="1:29" ht="12.75" customHeight="1" x14ac:dyDescent="0.25">
      <c r="A606" s="25" t="s">
        <v>1372</v>
      </c>
      <c r="B606" s="25" t="s">
        <v>1373</v>
      </c>
      <c r="C606" s="25" t="s">
        <v>124</v>
      </c>
      <c r="D606" s="31">
        <f t="shared" si="313"/>
        <v>9163304</v>
      </c>
      <c r="E606" s="31">
        <f t="shared" si="314"/>
        <v>1019319</v>
      </c>
      <c r="F606" s="39">
        <f t="shared" si="315"/>
        <v>0.11123924296301858</v>
      </c>
      <c r="G606" s="31">
        <f t="shared" si="316"/>
        <v>8745040</v>
      </c>
      <c r="H606" s="31">
        <f t="shared" si="317"/>
        <v>1065568</v>
      </c>
      <c r="I606" s="39">
        <f t="shared" si="318"/>
        <v>0.12184827056251316</v>
      </c>
      <c r="J606" s="24">
        <f t="shared" si="319"/>
        <v>8592831</v>
      </c>
      <c r="K606" s="24">
        <f t="shared" si="320"/>
        <v>1746216</v>
      </c>
      <c r="L606" s="22">
        <f t="shared" si="321"/>
        <v>0.20321777537577546</v>
      </c>
      <c r="M606" s="24">
        <f t="shared" si="322"/>
        <v>8491913</v>
      </c>
      <c r="N606" s="24">
        <f t="shared" si="323"/>
        <v>3567582</v>
      </c>
      <c r="O606" s="22">
        <f t="shared" si="324"/>
        <v>0.42011523198600831</v>
      </c>
      <c r="P606" s="24">
        <f t="shared" si="300"/>
        <v>9007905</v>
      </c>
      <c r="Q606" s="24">
        <f t="shared" si="308"/>
        <v>5518602</v>
      </c>
      <c r="R606" s="22">
        <f t="shared" si="301"/>
        <v>0.61263989795629503</v>
      </c>
      <c r="S606" s="24">
        <f t="shared" si="310"/>
        <v>9765034</v>
      </c>
      <c r="T606" s="24">
        <f t="shared" si="311"/>
        <v>6963430</v>
      </c>
      <c r="U606" s="22">
        <f t="shared" si="312"/>
        <v>0.71309838757345856</v>
      </c>
      <c r="V606" s="101">
        <f t="shared" si="302"/>
        <v>10424190</v>
      </c>
      <c r="W606" s="101">
        <f t="shared" si="303"/>
        <v>7707535</v>
      </c>
      <c r="X606" s="22">
        <f t="shared" si="304"/>
        <v>0.73938934344059348</v>
      </c>
      <c r="Y606" s="76">
        <f t="shared" si="305"/>
        <v>10755303</v>
      </c>
      <c r="Z606" s="76">
        <f t="shared" si="306"/>
        <v>7999188</v>
      </c>
      <c r="AA606" s="22">
        <f t="shared" si="307"/>
        <v>0.74374362116994797</v>
      </c>
      <c r="AB606" s="22">
        <f t="shared" si="309"/>
        <v>0.64579729642526063</v>
      </c>
      <c r="AC606" s="32" t="s">
        <v>1477</v>
      </c>
    </row>
    <row r="607" spans="1:29" ht="12.75" customHeight="1" x14ac:dyDescent="0.25">
      <c r="A607" s="25" t="s">
        <v>1374</v>
      </c>
      <c r="B607" s="25" t="s">
        <v>1375</v>
      </c>
      <c r="C607" s="25" t="s">
        <v>168</v>
      </c>
      <c r="D607" s="31">
        <f t="shared" si="313"/>
        <v>20168819</v>
      </c>
      <c r="E607" s="31">
        <f t="shared" si="314"/>
        <v>1876189</v>
      </c>
      <c r="F607" s="39">
        <f t="shared" si="315"/>
        <v>9.3024237066136592E-2</v>
      </c>
      <c r="G607" s="31">
        <f t="shared" si="316"/>
        <v>19427483</v>
      </c>
      <c r="H607" s="31">
        <f t="shared" si="317"/>
        <v>5944836</v>
      </c>
      <c r="I607" s="39">
        <f t="shared" si="318"/>
        <v>0.30600134870791035</v>
      </c>
      <c r="J607" s="24">
        <f t="shared" si="319"/>
        <v>19859696</v>
      </c>
      <c r="K607" s="24">
        <f t="shared" si="320"/>
        <v>10916990</v>
      </c>
      <c r="L607" s="22">
        <f t="shared" si="321"/>
        <v>0.54970579610080639</v>
      </c>
      <c r="M607" s="24">
        <f t="shared" si="322"/>
        <v>21338716</v>
      </c>
      <c r="N607" s="24">
        <f t="shared" si="323"/>
        <v>14333141</v>
      </c>
      <c r="O607" s="22">
        <f t="shared" si="324"/>
        <v>0.6716965069500902</v>
      </c>
      <c r="P607" s="24">
        <f t="shared" si="300"/>
        <v>23189864</v>
      </c>
      <c r="Q607" s="24">
        <f t="shared" si="308"/>
        <v>16813850</v>
      </c>
      <c r="R607" s="22">
        <f t="shared" si="301"/>
        <v>0.7250516863747023</v>
      </c>
      <c r="S607" s="24">
        <f t="shared" si="310"/>
        <v>23318319</v>
      </c>
      <c r="T607" s="24">
        <f t="shared" si="311"/>
        <v>20416244</v>
      </c>
      <c r="U607" s="22">
        <f t="shared" si="312"/>
        <v>0.87554527408257854</v>
      </c>
      <c r="V607" s="101">
        <f t="shared" si="302"/>
        <v>24063297</v>
      </c>
      <c r="W607" s="101">
        <f t="shared" si="303"/>
        <v>24116040</v>
      </c>
      <c r="X607" s="22">
        <f t="shared" si="304"/>
        <v>1.0021918442846798</v>
      </c>
      <c r="Y607" s="76">
        <f t="shared" si="305"/>
        <v>25084478</v>
      </c>
      <c r="Z607" s="76">
        <f t="shared" si="306"/>
        <v>26434956</v>
      </c>
      <c r="AA607" s="22">
        <f t="shared" si="307"/>
        <v>1.05383719764868</v>
      </c>
      <c r="AB607" s="22">
        <f t="shared" si="309"/>
        <v>0.86566450186814614</v>
      </c>
      <c r="AC607" s="32" t="s">
        <v>1481</v>
      </c>
    </row>
    <row r="608" spans="1:29" s="18" customFormat="1" ht="12.75" customHeight="1" x14ac:dyDescent="0.25">
      <c r="D608" s="33"/>
      <c r="E608" s="33"/>
      <c r="F608" s="40"/>
      <c r="G608" s="33"/>
      <c r="H608" s="33"/>
      <c r="I608" s="40"/>
      <c r="J608" s="34"/>
      <c r="K608" s="34"/>
      <c r="L608" s="22"/>
      <c r="M608" s="22"/>
      <c r="N608" s="22"/>
      <c r="O608" s="22"/>
      <c r="P608" s="76"/>
      <c r="Q608" s="76"/>
      <c r="R608" s="22"/>
      <c r="S608" s="76"/>
      <c r="T608" s="22"/>
      <c r="U608" s="22"/>
      <c r="V608" s="95"/>
      <c r="W608" s="95"/>
      <c r="X608" s="22"/>
      <c r="Y608" s="22"/>
      <c r="Z608" s="22"/>
      <c r="AA608" s="22"/>
      <c r="AB608" s="22"/>
      <c r="AC608" s="19"/>
    </row>
    <row r="609" spans="1:29" ht="12.75" customHeight="1" x14ac:dyDescent="0.25">
      <c r="A609" s="103" t="s">
        <v>1428</v>
      </c>
      <c r="B609" s="103"/>
      <c r="C609" s="103"/>
      <c r="D609" s="42">
        <f>SUM(D2:D607)</f>
        <v>16779132675</v>
      </c>
      <c r="E609" s="42">
        <f>SUM(E2:E607)</f>
        <v>3647410017</v>
      </c>
      <c r="F609" s="41">
        <f>AVERAGE(F2:F607)</f>
        <v>0.26143869350691146</v>
      </c>
      <c r="G609" s="42">
        <f>SUM(G2:G607)</f>
        <v>17088044205</v>
      </c>
      <c r="H609" s="42">
        <f>SUM(H2:H607)</f>
        <v>4193743864</v>
      </c>
      <c r="I609" s="41">
        <f>AVERAGE(I2:I607)</f>
        <v>0.29022840680457684</v>
      </c>
      <c r="J609" s="30">
        <f>SUM(J2:J607)</f>
        <v>17645147038</v>
      </c>
      <c r="K609" s="30">
        <f>SUM(K2:K607)</f>
        <v>4920477888</v>
      </c>
      <c r="L609" s="22">
        <f>K609/J609</f>
        <v>0.27885729018882205</v>
      </c>
      <c r="M609" s="30">
        <f>SUM(M2:M607)</f>
        <v>18086453201</v>
      </c>
      <c r="N609" s="30">
        <f>SUM(N2:N607)</f>
        <v>5843675370</v>
      </c>
      <c r="O609" s="22">
        <f>N609/M609</f>
        <v>0.32309681202044099</v>
      </c>
      <c r="P609" s="30">
        <f>SUM(P2:P607)</f>
        <v>18994683975</v>
      </c>
      <c r="Q609" s="30">
        <f>SUM(Q2:Q607)</f>
        <v>6549260024</v>
      </c>
      <c r="R609" s="80">
        <f>Q609/P609</f>
        <v>0.34479436628794979</v>
      </c>
      <c r="S609" s="89">
        <f>SUM(S2:S607)</f>
        <v>19518753779</v>
      </c>
      <c r="T609" s="78">
        <f>SUM(T2:T607)</f>
        <v>7276942227</v>
      </c>
      <c r="U609" s="80">
        <f>T609/S609</f>
        <v>0.37281797339075906</v>
      </c>
      <c r="V609" s="78">
        <f>SUM(V2:V607)</f>
        <v>20259484200</v>
      </c>
      <c r="W609" s="78">
        <f>SUM(W2:W607)</f>
        <v>7613412411</v>
      </c>
      <c r="X609" s="80">
        <f>W609/V609</f>
        <v>0.37579497759375335</v>
      </c>
      <c r="Y609" s="78">
        <f>SUM(Y2:Y607)</f>
        <v>20634276277</v>
      </c>
      <c r="Z609" s="78">
        <f>SUM(Z2:Z607)</f>
        <v>7847170343</v>
      </c>
      <c r="AA609" s="100">
        <f>Z609/Y609</f>
        <v>0.38029782279046298</v>
      </c>
      <c r="AB609" s="80">
        <f>AVERAGE(O609,R609, U609,X609, AA609)</f>
        <v>0.35936039041667323</v>
      </c>
      <c r="AC609" s="81" t="s">
        <v>1417</v>
      </c>
    </row>
    <row r="610" spans="1:29" x14ac:dyDescent="0.25">
      <c r="J610" s="45"/>
      <c r="K610" s="45"/>
      <c r="N610" s="46"/>
    </row>
    <row r="611" spans="1:29" x14ac:dyDescent="0.25">
      <c r="K611" s="47"/>
      <c r="L611" s="48"/>
      <c r="M611" s="48"/>
      <c r="N611" s="47"/>
      <c r="O611" s="48"/>
      <c r="R611" s="48"/>
      <c r="T611" s="48"/>
      <c r="U611" s="48"/>
      <c r="X611" s="48"/>
      <c r="Y611" s="48"/>
      <c r="Z611" s="48"/>
      <c r="AA611" s="48"/>
    </row>
    <row r="612" spans="1:29" x14ac:dyDescent="0.25">
      <c r="J612" s="49"/>
      <c r="K612" s="50"/>
    </row>
    <row r="622" spans="1:29" x14ac:dyDescent="0.25">
      <c r="AB622" s="107"/>
    </row>
  </sheetData>
  <autoFilter ref="A1:AC607" xr:uid="{00000000-0009-0000-0000-000000000000}">
    <sortState xmlns:xlrd2="http://schemas.microsoft.com/office/spreadsheetml/2017/richdata2" ref="A2:AC607">
      <sortCondition ref="A1"/>
    </sortState>
  </autoFilter>
  <mergeCells count="1">
    <mergeCell ref="A609:C609"/>
  </mergeCells>
  <conditionalFormatting sqref="M608:N608">
    <cfRule type="cellIs" dxfId="5" priority="15" stopIfTrue="1" operator="between">
      <formula>0.35</formula>
      <formula>0.5</formula>
    </cfRule>
  </conditionalFormatting>
  <conditionalFormatting sqref="M608:N608">
    <cfRule type="cellIs" dxfId="4" priority="13" stopIfTrue="1" operator="greaterThan">
      <formula>0.5</formula>
    </cfRule>
    <cfRule type="cellIs" dxfId="3" priority="14" stopIfTrue="1" operator="between">
      <formula>0.2</formula>
      <formula>0.35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4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5" x14ac:dyDescent="0.25"/>
  <cols>
    <col min="1" max="1" width="10.7109375" style="17" customWidth="1"/>
    <col min="2" max="2" width="46" style="17" bestFit="1" customWidth="1"/>
    <col min="3" max="3" width="15.7109375" style="17" customWidth="1"/>
    <col min="4" max="4" width="17.28515625" style="20" hidden="1" customWidth="1"/>
    <col min="5" max="5" width="16.140625" style="20" hidden="1" customWidth="1"/>
    <col min="6" max="6" width="16.5703125" style="21" hidden="1" customWidth="1"/>
    <col min="7" max="7" width="16.42578125" style="20" hidden="1" customWidth="1"/>
    <col min="8" max="8" width="16.140625" style="20" hidden="1" customWidth="1"/>
    <col min="9" max="9" width="16.5703125" style="21" hidden="1" customWidth="1"/>
    <col min="10" max="10" width="17.28515625" style="79" hidden="1" customWidth="1"/>
    <col min="11" max="11" width="21.28515625" style="79" hidden="1" customWidth="1"/>
    <col min="12" max="12" width="20.140625" style="21" hidden="1" customWidth="1"/>
    <col min="13" max="13" width="15.7109375" style="79" hidden="1" customWidth="1"/>
    <col min="14" max="14" width="14.28515625" style="79" hidden="1" customWidth="1"/>
    <col min="15" max="18" width="14.85546875" style="21" hidden="1" customWidth="1"/>
    <col min="19" max="20" width="14.85546875" style="98" hidden="1" customWidth="1"/>
    <col min="21" max="21" width="14.85546875" style="21" hidden="1" customWidth="1"/>
    <col min="22" max="22" width="21.5703125" style="21" customWidth="1"/>
    <col min="23" max="23" width="20.140625" style="21" customWidth="1"/>
    <col min="24" max="24" width="14.85546875" style="21" customWidth="1"/>
    <col min="25" max="25" width="12.28515625" style="17" bestFit="1" customWidth="1"/>
    <col min="26" max="16384" width="8.85546875" style="17"/>
  </cols>
  <sheetData>
    <row r="1" spans="1:26" ht="30" x14ac:dyDescent="0.25">
      <c r="A1" s="23" t="s">
        <v>1395</v>
      </c>
      <c r="B1" s="23" t="s">
        <v>1438</v>
      </c>
      <c r="C1" s="23" t="s">
        <v>1397</v>
      </c>
      <c r="D1" s="23" t="s">
        <v>1420</v>
      </c>
      <c r="E1" s="23" t="s">
        <v>1422</v>
      </c>
      <c r="F1" s="23" t="s">
        <v>1425</v>
      </c>
      <c r="G1" s="23" t="s">
        <v>1421</v>
      </c>
      <c r="H1" s="23" t="s">
        <v>1423</v>
      </c>
      <c r="I1" s="23" t="s">
        <v>1426</v>
      </c>
      <c r="J1" s="75" t="s">
        <v>1439</v>
      </c>
      <c r="K1" s="75" t="s">
        <v>1440</v>
      </c>
      <c r="L1" s="23" t="s">
        <v>1441</v>
      </c>
      <c r="M1" s="75" t="s">
        <v>1447</v>
      </c>
      <c r="N1" s="75" t="s">
        <v>1448</v>
      </c>
      <c r="O1" s="23" t="s">
        <v>1449</v>
      </c>
      <c r="P1" s="75" t="s">
        <v>1454</v>
      </c>
      <c r="Q1" s="75" t="s">
        <v>1452</v>
      </c>
      <c r="R1" s="23" t="s">
        <v>1455</v>
      </c>
      <c r="S1" s="97" t="s">
        <v>1466</v>
      </c>
      <c r="T1" s="97" t="s">
        <v>1464</v>
      </c>
      <c r="U1" s="23" t="s">
        <v>1467</v>
      </c>
      <c r="V1" s="23" t="s">
        <v>1469</v>
      </c>
      <c r="W1" s="23" t="s">
        <v>1474</v>
      </c>
      <c r="X1" s="23" t="s">
        <v>1475</v>
      </c>
      <c r="Y1" s="23" t="s">
        <v>1416</v>
      </c>
      <c r="Z1" s="16"/>
    </row>
    <row r="2" spans="1:26" x14ac:dyDescent="0.25">
      <c r="A2" s="25" t="s">
        <v>1266</v>
      </c>
      <c r="B2" s="25" t="s">
        <v>1267</v>
      </c>
      <c r="C2" s="25" t="s">
        <v>114</v>
      </c>
      <c r="D2" s="26">
        <f t="shared" ref="D2:D33" si="0">VLOOKUP(A2, Master, 13, FALSE)</f>
        <v>9902813</v>
      </c>
      <c r="E2" s="26">
        <f t="shared" ref="E2:E33" si="1">VLOOKUP(A2, Master, 14, FALSE)</f>
        <v>6376157</v>
      </c>
      <c r="F2" s="27">
        <f t="shared" ref="F2:F33" si="2">VLOOKUP(A2, Master, 15, FALSE)</f>
        <v>0.64387331155298999</v>
      </c>
      <c r="G2" s="24">
        <f t="shared" ref="G2:G33" si="3">VLOOKUP(A2, Master, 16, FALSE)</f>
        <v>10061502</v>
      </c>
      <c r="H2" s="24">
        <f t="shared" ref="H2:H33" si="4">VLOOKUP(A2, Master, 17, FALSE)</f>
        <v>6757923</v>
      </c>
      <c r="I2" s="22">
        <f t="shared" ref="I2:I33" si="5">VLOOKUP(A2, Master, 18, FALSE)</f>
        <v>0.67166144776396208</v>
      </c>
      <c r="J2" s="76">
        <f t="shared" ref="J2:J33" si="6">VLOOKUP(A2, Master, 19, FALSE)</f>
        <v>9811054</v>
      </c>
      <c r="K2" s="76">
        <f t="shared" ref="K2:K33" si="7">VLOOKUP(A2, Master, 20,FALSE)</f>
        <v>7834966</v>
      </c>
      <c r="L2" s="22">
        <f t="shared" ref="L2:L33" si="8">VLOOKUP(A2, Master, 21, FALSE)</f>
        <v>0.79858555462032932</v>
      </c>
      <c r="M2" s="24">
        <f t="shared" ref="M2:M33" si="9">VLOOKUP(A2, Master, 22, FALSE)</f>
        <v>10083827</v>
      </c>
      <c r="N2" s="24">
        <f t="shared" ref="N2:N33" si="10">VLOOKUP(A2, Master, 23, FALSE)</f>
        <v>9376650</v>
      </c>
      <c r="O2" s="22">
        <f t="shared" ref="O2:O33" si="11">VLOOKUP(A2, Master, 24, FALSE)</f>
        <v>0.9298701772650404</v>
      </c>
      <c r="P2" s="24">
        <f t="shared" ref="P2:P33" si="12">VLOOKUP(A2, Master, 25, FALSE)</f>
        <v>10330504</v>
      </c>
      <c r="Q2" s="24">
        <f t="shared" ref="Q2:Q33" si="13">VLOOKUP(A2, Master, 26, FALSE)</f>
        <v>10422097</v>
      </c>
      <c r="R2" s="22">
        <f t="shared" ref="R2:R33" si="14">VLOOKUP(A2, Master, 27, FALSE)</f>
        <v>1.0088662663506058</v>
      </c>
      <c r="S2" s="76">
        <f t="shared" ref="S2:S33" si="15">VLOOKUP(A2, Master, 28, FALSE)</f>
        <v>11057486</v>
      </c>
      <c r="T2" s="76">
        <f t="shared" ref="T2:T33" si="16">VLOOKUP(A2, Master, 29, FALSE)</f>
        <v>11337642</v>
      </c>
      <c r="U2" s="22">
        <f t="shared" ref="U2:U33" si="17">VLOOKUP(A2, Master, 30, FALSE)</f>
        <v>1.025336319666152</v>
      </c>
      <c r="V2" s="76">
        <f t="shared" ref="V2:V33" si="18">VLOOKUP(A2, Master, 31, FALSE)</f>
        <v>10937108</v>
      </c>
      <c r="W2" s="76">
        <f t="shared" ref="W2:W33" si="19">VLOOKUP(A2, Master, 32, FALSE)</f>
        <v>12634217</v>
      </c>
      <c r="X2" s="22">
        <f t="shared" ref="X2:X33" si="20">VLOOKUP(A2, Master, 33, FALSE)</f>
        <v>1.1551698127146599</v>
      </c>
      <c r="Y2" s="22">
        <f>AVERAGE(L2, O2, R2, U2, X2)</f>
        <v>0.98356562612335741</v>
      </c>
    </row>
    <row r="3" spans="1:26" x14ac:dyDescent="0.25">
      <c r="A3" s="25" t="s">
        <v>1268</v>
      </c>
      <c r="B3" s="25" t="s">
        <v>1269</v>
      </c>
      <c r="C3" s="25" t="s">
        <v>457</v>
      </c>
      <c r="D3" s="26">
        <f t="shared" si="0"/>
        <v>4873252</v>
      </c>
      <c r="E3" s="26">
        <f t="shared" si="1"/>
        <v>3998653</v>
      </c>
      <c r="F3" s="27">
        <f t="shared" si="2"/>
        <v>0.82053072568379393</v>
      </c>
      <c r="G3" s="24">
        <f t="shared" si="3"/>
        <v>4928818</v>
      </c>
      <c r="H3" s="24">
        <f t="shared" si="4"/>
        <v>4418023</v>
      </c>
      <c r="I3" s="22">
        <f t="shared" si="5"/>
        <v>0.89636561950552851</v>
      </c>
      <c r="J3" s="76">
        <f t="shared" si="6"/>
        <v>5468562</v>
      </c>
      <c r="K3" s="76">
        <f t="shared" si="7"/>
        <v>4786612</v>
      </c>
      <c r="L3" s="22">
        <f t="shared" si="8"/>
        <v>0.87529628447112784</v>
      </c>
      <c r="M3" s="24">
        <f t="shared" si="9"/>
        <v>6130422</v>
      </c>
      <c r="N3" s="24">
        <f t="shared" si="10"/>
        <v>4777238</v>
      </c>
      <c r="O3" s="22">
        <f t="shared" si="11"/>
        <v>0.77926739790507082</v>
      </c>
      <c r="P3" s="24">
        <f t="shared" si="12"/>
        <v>5768157</v>
      </c>
      <c r="Q3" s="24">
        <f t="shared" si="13"/>
        <v>4785036</v>
      </c>
      <c r="R3" s="22">
        <f t="shared" si="14"/>
        <v>0.82956063782591216</v>
      </c>
      <c r="S3" s="76">
        <f t="shared" si="15"/>
        <v>6387333</v>
      </c>
      <c r="T3" s="76">
        <f t="shared" si="16"/>
        <v>5171493</v>
      </c>
      <c r="U3" s="22">
        <f t="shared" si="17"/>
        <v>0.8096482522517614</v>
      </c>
      <c r="V3" s="76">
        <f t="shared" si="18"/>
        <v>6540622</v>
      </c>
      <c r="W3" s="76">
        <f t="shared" si="19"/>
        <v>5404772</v>
      </c>
      <c r="X3" s="22">
        <f t="shared" si="20"/>
        <v>0.82633914633807004</v>
      </c>
      <c r="Y3" s="22">
        <f t="shared" ref="Y3:Y50" si="21">AVERAGE(L3, O3, R3, U3, X3)</f>
        <v>0.82402234375838845</v>
      </c>
    </row>
    <row r="4" spans="1:26" x14ac:dyDescent="0.25">
      <c r="A4" s="25" t="s">
        <v>1270</v>
      </c>
      <c r="B4" s="25" t="s">
        <v>1271</v>
      </c>
      <c r="C4" s="25" t="s">
        <v>17</v>
      </c>
      <c r="D4" s="26">
        <f t="shared" si="0"/>
        <v>9696865</v>
      </c>
      <c r="E4" s="26">
        <f t="shared" si="1"/>
        <v>4910615</v>
      </c>
      <c r="F4" s="27">
        <f t="shared" si="2"/>
        <v>0.50641263954896765</v>
      </c>
      <c r="G4" s="24">
        <f t="shared" si="3"/>
        <v>9126261</v>
      </c>
      <c r="H4" s="24">
        <f t="shared" si="4"/>
        <v>5536844</v>
      </c>
      <c r="I4" s="22">
        <f t="shared" si="5"/>
        <v>0.60669358459066647</v>
      </c>
      <c r="J4" s="76">
        <f t="shared" si="6"/>
        <v>9374544</v>
      </c>
      <c r="K4" s="76">
        <f t="shared" si="7"/>
        <v>5760279</v>
      </c>
      <c r="L4" s="22">
        <f t="shared" si="8"/>
        <v>0.61445964731724556</v>
      </c>
      <c r="M4" s="24">
        <f t="shared" si="9"/>
        <v>10189939</v>
      </c>
      <c r="N4" s="24">
        <f t="shared" si="10"/>
        <v>6037540</v>
      </c>
      <c r="O4" s="22">
        <f t="shared" si="11"/>
        <v>0.59250011212039644</v>
      </c>
      <c r="P4" s="24">
        <f t="shared" si="12"/>
        <v>10040895</v>
      </c>
      <c r="Q4" s="24">
        <f t="shared" si="13"/>
        <v>6350575</v>
      </c>
      <c r="R4" s="22">
        <f t="shared" si="14"/>
        <v>0.63247100980540083</v>
      </c>
      <c r="S4" s="76">
        <f t="shared" si="15"/>
        <v>10212685</v>
      </c>
      <c r="T4" s="76">
        <f t="shared" si="16"/>
        <v>6830756</v>
      </c>
      <c r="U4" s="22">
        <f t="shared" si="17"/>
        <v>0.66885016036429201</v>
      </c>
      <c r="V4" s="76">
        <f t="shared" si="18"/>
        <v>10459991</v>
      </c>
      <c r="W4" s="76">
        <f t="shared" si="19"/>
        <v>6926994</v>
      </c>
      <c r="X4" s="22">
        <f t="shared" si="20"/>
        <v>0.66223708987894903</v>
      </c>
      <c r="Y4" s="22">
        <f t="shared" si="21"/>
        <v>0.63410360389725673</v>
      </c>
    </row>
    <row r="5" spans="1:26" x14ac:dyDescent="0.25">
      <c r="A5" s="25" t="s">
        <v>1272</v>
      </c>
      <c r="B5" s="25" t="s">
        <v>1273</v>
      </c>
      <c r="C5" s="25" t="s">
        <v>32</v>
      </c>
      <c r="D5" s="26">
        <f t="shared" si="0"/>
        <v>6079306</v>
      </c>
      <c r="E5" s="26">
        <f t="shared" si="1"/>
        <v>2269315</v>
      </c>
      <c r="F5" s="27">
        <f t="shared" si="2"/>
        <v>0.37328520722595637</v>
      </c>
      <c r="G5" s="24">
        <f t="shared" si="3"/>
        <v>5981969</v>
      </c>
      <c r="H5" s="24">
        <f t="shared" si="4"/>
        <v>2987717</v>
      </c>
      <c r="I5" s="22">
        <f t="shared" si="5"/>
        <v>0.4994537751700151</v>
      </c>
      <c r="J5" s="76">
        <f t="shared" si="6"/>
        <v>6643668</v>
      </c>
      <c r="K5" s="76">
        <f t="shared" si="7"/>
        <v>3534793</v>
      </c>
      <c r="L5" s="22">
        <f t="shared" si="8"/>
        <v>0.53205443137736563</v>
      </c>
      <c r="M5" s="24">
        <f t="shared" si="9"/>
        <v>7033655</v>
      </c>
      <c r="N5" s="24">
        <f t="shared" si="10"/>
        <v>4005146</v>
      </c>
      <c r="O5" s="22">
        <f t="shared" si="11"/>
        <v>0.56942599544617978</v>
      </c>
      <c r="P5" s="24">
        <f t="shared" si="12"/>
        <v>7425300</v>
      </c>
      <c r="Q5" s="24">
        <f t="shared" si="13"/>
        <v>4440339</v>
      </c>
      <c r="R5" s="22">
        <f t="shared" si="14"/>
        <v>0.5980012928770555</v>
      </c>
      <c r="S5" s="76">
        <f t="shared" si="15"/>
        <v>7801282</v>
      </c>
      <c r="T5" s="76">
        <f t="shared" si="16"/>
        <v>5063678</v>
      </c>
      <c r="U5" s="22">
        <f t="shared" si="17"/>
        <v>0.64908280459544987</v>
      </c>
      <c r="V5" s="76">
        <f t="shared" si="18"/>
        <v>8360027</v>
      </c>
      <c r="W5" s="76">
        <f t="shared" si="19"/>
        <v>5266182</v>
      </c>
      <c r="X5" s="22">
        <f t="shared" si="20"/>
        <v>0.629924042111347</v>
      </c>
      <c r="Y5" s="22">
        <f t="shared" si="21"/>
        <v>0.59569771328147958</v>
      </c>
    </row>
    <row r="6" spans="1:26" x14ac:dyDescent="0.25">
      <c r="A6" s="25" t="s">
        <v>1274</v>
      </c>
      <c r="B6" s="25" t="s">
        <v>1275</v>
      </c>
      <c r="C6" s="25" t="s">
        <v>168</v>
      </c>
      <c r="D6" s="26">
        <f t="shared" si="0"/>
        <v>43682571</v>
      </c>
      <c r="E6" s="26">
        <f t="shared" si="1"/>
        <v>13212804</v>
      </c>
      <c r="F6" s="27">
        <f t="shared" si="2"/>
        <v>0.30247313053070984</v>
      </c>
      <c r="G6" s="24">
        <f t="shared" si="3"/>
        <v>40925747</v>
      </c>
      <c r="H6" s="24">
        <f t="shared" si="4"/>
        <v>12208168</v>
      </c>
      <c r="I6" s="22">
        <f t="shared" si="5"/>
        <v>0.29830043175510029</v>
      </c>
      <c r="J6" s="76">
        <f t="shared" si="6"/>
        <v>38396008</v>
      </c>
      <c r="K6" s="76">
        <f t="shared" si="7"/>
        <v>16082790</v>
      </c>
      <c r="L6" s="22">
        <f t="shared" si="8"/>
        <v>0.41886620088213339</v>
      </c>
      <c r="M6" s="24">
        <f t="shared" si="9"/>
        <v>43113789</v>
      </c>
      <c r="N6" s="24">
        <f t="shared" si="10"/>
        <v>16656323</v>
      </c>
      <c r="O6" s="22">
        <f t="shared" si="11"/>
        <v>0.38633401021654579</v>
      </c>
      <c r="P6" s="24">
        <f t="shared" si="12"/>
        <v>46912347</v>
      </c>
      <c r="Q6" s="24">
        <f t="shared" si="13"/>
        <v>17816955</v>
      </c>
      <c r="R6" s="22">
        <f t="shared" si="14"/>
        <v>0.37979244568599391</v>
      </c>
      <c r="S6" s="76">
        <f t="shared" si="15"/>
        <v>47653758</v>
      </c>
      <c r="T6" s="76">
        <f t="shared" si="16"/>
        <v>18653079</v>
      </c>
      <c r="U6" s="22">
        <f t="shared" si="17"/>
        <v>0.39142933910899536</v>
      </c>
      <c r="V6" s="76">
        <f t="shared" si="18"/>
        <v>48710128</v>
      </c>
      <c r="W6" s="76">
        <f t="shared" si="19"/>
        <v>20168951</v>
      </c>
      <c r="X6" s="22">
        <f t="shared" si="20"/>
        <v>0.41406072675481398</v>
      </c>
      <c r="Y6" s="22">
        <f t="shared" si="21"/>
        <v>0.39809654452969651</v>
      </c>
    </row>
    <row r="7" spans="1:26" x14ac:dyDescent="0.25">
      <c r="A7" s="25" t="s">
        <v>1276</v>
      </c>
      <c r="B7" s="25" t="s">
        <v>1277</v>
      </c>
      <c r="C7" s="25" t="s">
        <v>119</v>
      </c>
      <c r="D7" s="26">
        <f t="shared" si="0"/>
        <v>6385449</v>
      </c>
      <c r="E7" s="26">
        <f t="shared" si="1"/>
        <v>3296460</v>
      </c>
      <c r="F7" s="27">
        <f t="shared" si="2"/>
        <v>0.5162456077873302</v>
      </c>
      <c r="G7" s="24">
        <f t="shared" si="3"/>
        <v>5995617</v>
      </c>
      <c r="H7" s="24">
        <f t="shared" si="4"/>
        <v>3415730</v>
      </c>
      <c r="I7" s="22">
        <f t="shared" si="5"/>
        <v>0.56970450247238946</v>
      </c>
      <c r="J7" s="76">
        <f t="shared" si="6"/>
        <v>6568753</v>
      </c>
      <c r="K7" s="76">
        <f t="shared" si="7"/>
        <v>3324307</v>
      </c>
      <c r="L7" s="22">
        <f t="shared" si="8"/>
        <v>0.50607885545399556</v>
      </c>
      <c r="M7" s="24">
        <f t="shared" si="9"/>
        <v>6598253</v>
      </c>
      <c r="N7" s="24">
        <f t="shared" si="10"/>
        <v>3306064</v>
      </c>
      <c r="O7" s="22">
        <f t="shared" si="11"/>
        <v>0.50105141466991343</v>
      </c>
      <c r="P7" s="24">
        <f t="shared" si="12"/>
        <v>6414061</v>
      </c>
      <c r="Q7" s="24">
        <f t="shared" si="13"/>
        <v>3553657</v>
      </c>
      <c r="R7" s="22">
        <f t="shared" si="14"/>
        <v>0.55404165941047334</v>
      </c>
      <c r="S7" s="76">
        <f t="shared" si="15"/>
        <v>6827558</v>
      </c>
      <c r="T7" s="76">
        <f t="shared" si="16"/>
        <v>3424104</v>
      </c>
      <c r="U7" s="22">
        <f t="shared" si="17"/>
        <v>0.50151225372234109</v>
      </c>
      <c r="V7" s="76">
        <f t="shared" si="18"/>
        <v>6746199</v>
      </c>
      <c r="W7" s="76">
        <f t="shared" si="19"/>
        <v>3487173</v>
      </c>
      <c r="X7" s="22">
        <f t="shared" si="20"/>
        <v>0.51690929959225895</v>
      </c>
      <c r="Y7" s="22">
        <f t="shared" si="21"/>
        <v>0.5159186965697965</v>
      </c>
    </row>
    <row r="8" spans="1:26" x14ac:dyDescent="0.25">
      <c r="A8" s="25" t="s">
        <v>1278</v>
      </c>
      <c r="B8" s="25" t="s">
        <v>1279</v>
      </c>
      <c r="C8" s="25" t="s">
        <v>25</v>
      </c>
      <c r="D8" s="26">
        <f t="shared" si="0"/>
        <v>13014276</v>
      </c>
      <c r="E8" s="26">
        <f t="shared" si="1"/>
        <v>13386795</v>
      </c>
      <c r="F8" s="27">
        <f t="shared" si="2"/>
        <v>1.0286238742746812</v>
      </c>
      <c r="G8" s="24">
        <f t="shared" si="3"/>
        <v>14181170</v>
      </c>
      <c r="H8" s="24">
        <f t="shared" si="4"/>
        <v>13706895</v>
      </c>
      <c r="I8" s="22">
        <f t="shared" si="5"/>
        <v>0.96655600348913384</v>
      </c>
      <c r="J8" s="76">
        <f t="shared" si="6"/>
        <v>12865100</v>
      </c>
      <c r="K8" s="76">
        <f t="shared" si="7"/>
        <v>15259488</v>
      </c>
      <c r="L8" s="22">
        <f t="shared" si="8"/>
        <v>1.1861149932763835</v>
      </c>
      <c r="M8" s="24">
        <f t="shared" si="9"/>
        <v>13631423</v>
      </c>
      <c r="N8" s="24">
        <f t="shared" si="10"/>
        <v>15594558</v>
      </c>
      <c r="O8" s="22">
        <f t="shared" si="11"/>
        <v>1.14401541203732</v>
      </c>
      <c r="P8" s="24">
        <f t="shared" si="12"/>
        <v>13582572</v>
      </c>
      <c r="Q8" s="24">
        <f t="shared" si="13"/>
        <v>16773325</v>
      </c>
      <c r="R8" s="22">
        <f t="shared" si="14"/>
        <v>1.2349152281320503</v>
      </c>
      <c r="S8" s="76">
        <f t="shared" si="15"/>
        <v>15684559</v>
      </c>
      <c r="T8" s="76">
        <f t="shared" si="16"/>
        <v>16068927</v>
      </c>
      <c r="U8" s="22">
        <f t="shared" si="17"/>
        <v>1.0245061400833775</v>
      </c>
      <c r="V8" s="76">
        <f t="shared" si="18"/>
        <v>16264001</v>
      </c>
      <c r="W8" s="76">
        <f t="shared" si="19"/>
        <v>15798235</v>
      </c>
      <c r="X8" s="22">
        <f t="shared" si="20"/>
        <v>0.97136215129352199</v>
      </c>
      <c r="Y8" s="22">
        <f t="shared" si="21"/>
        <v>1.1121827849645307</v>
      </c>
    </row>
    <row r="9" spans="1:26" x14ac:dyDescent="0.25">
      <c r="A9" s="25" t="s">
        <v>1280</v>
      </c>
      <c r="B9" s="25" t="s">
        <v>1281</v>
      </c>
      <c r="C9" s="25" t="s">
        <v>25</v>
      </c>
      <c r="D9" s="26">
        <f t="shared" si="0"/>
        <v>13599758</v>
      </c>
      <c r="E9" s="26">
        <f t="shared" si="1"/>
        <v>8697460</v>
      </c>
      <c r="F9" s="27">
        <f t="shared" si="2"/>
        <v>0.63953049752797075</v>
      </c>
      <c r="G9" s="24">
        <f t="shared" si="3"/>
        <v>13577169</v>
      </c>
      <c r="H9" s="24">
        <f t="shared" si="4"/>
        <v>8766174</v>
      </c>
      <c r="I9" s="22">
        <f t="shared" si="5"/>
        <v>0.6456555118375561</v>
      </c>
      <c r="J9" s="76">
        <f t="shared" si="6"/>
        <v>13249849</v>
      </c>
      <c r="K9" s="76">
        <f t="shared" si="7"/>
        <v>9234476</v>
      </c>
      <c r="L9" s="22">
        <f t="shared" si="8"/>
        <v>0.69694952750027561</v>
      </c>
      <c r="M9" s="24">
        <f t="shared" si="9"/>
        <v>14125853</v>
      </c>
      <c r="N9" s="24">
        <f t="shared" si="10"/>
        <v>9331397</v>
      </c>
      <c r="O9" s="22">
        <f t="shared" si="11"/>
        <v>0.66058998348630693</v>
      </c>
      <c r="P9" s="24">
        <f t="shared" si="12"/>
        <v>14231928</v>
      </c>
      <c r="Q9" s="24">
        <f t="shared" si="13"/>
        <v>9577382</v>
      </c>
      <c r="R9" s="22">
        <f t="shared" si="14"/>
        <v>0.67295042526915538</v>
      </c>
      <c r="S9" s="76">
        <f t="shared" si="15"/>
        <v>14462511</v>
      </c>
      <c r="T9" s="76">
        <f t="shared" si="16"/>
        <v>9197449</v>
      </c>
      <c r="U9" s="22">
        <f t="shared" si="17"/>
        <v>0.63595104612193554</v>
      </c>
      <c r="V9" s="76">
        <f t="shared" si="18"/>
        <v>14321441</v>
      </c>
      <c r="W9" s="76">
        <f t="shared" si="19"/>
        <v>9515970</v>
      </c>
      <c r="X9" s="22">
        <f t="shared" si="20"/>
        <v>0.66445618146944896</v>
      </c>
      <c r="Y9" s="22">
        <f t="shared" si="21"/>
        <v>0.6661794327694246</v>
      </c>
    </row>
    <row r="10" spans="1:26" x14ac:dyDescent="0.25">
      <c r="A10" s="25" t="s">
        <v>1282</v>
      </c>
      <c r="B10" s="25" t="s">
        <v>1283</v>
      </c>
      <c r="C10" s="25" t="s">
        <v>249</v>
      </c>
      <c r="D10" s="26">
        <f t="shared" si="0"/>
        <v>14892954</v>
      </c>
      <c r="E10" s="26">
        <f t="shared" si="1"/>
        <v>6084063</v>
      </c>
      <c r="F10" s="27">
        <f t="shared" si="2"/>
        <v>0.40851955898070996</v>
      </c>
      <c r="G10" s="24">
        <f t="shared" si="3"/>
        <v>15206300</v>
      </c>
      <c r="H10" s="24">
        <f t="shared" si="4"/>
        <v>5787753</v>
      </c>
      <c r="I10" s="22">
        <f t="shared" si="5"/>
        <v>0.38061546858867706</v>
      </c>
      <c r="J10" s="76">
        <f t="shared" si="6"/>
        <v>14987371</v>
      </c>
      <c r="K10" s="76">
        <f t="shared" si="7"/>
        <v>7554812</v>
      </c>
      <c r="L10" s="22">
        <f t="shared" si="8"/>
        <v>0.50407853385360246</v>
      </c>
      <c r="M10" s="24">
        <f t="shared" si="9"/>
        <v>15972862</v>
      </c>
      <c r="N10" s="24">
        <f t="shared" si="10"/>
        <v>8885834</v>
      </c>
      <c r="O10" s="22">
        <f t="shared" si="11"/>
        <v>0.5563081932342494</v>
      </c>
      <c r="P10" s="24">
        <f t="shared" si="12"/>
        <v>16583691</v>
      </c>
      <c r="Q10" s="24">
        <f t="shared" si="13"/>
        <v>11231051</v>
      </c>
      <c r="R10" s="22">
        <f t="shared" si="14"/>
        <v>0.67723470004355479</v>
      </c>
      <c r="S10" s="76">
        <f t="shared" si="15"/>
        <v>16448143</v>
      </c>
      <c r="T10" s="76">
        <f t="shared" si="16"/>
        <v>14392573</v>
      </c>
      <c r="U10" s="22">
        <f t="shared" si="17"/>
        <v>0.87502722951764222</v>
      </c>
      <c r="V10" s="76">
        <f t="shared" si="18"/>
        <v>17156825</v>
      </c>
      <c r="W10" s="76">
        <f t="shared" si="19"/>
        <v>17836572</v>
      </c>
      <c r="X10" s="22">
        <f t="shared" si="20"/>
        <v>1.0396196265917499</v>
      </c>
      <c r="Y10" s="22">
        <f t="shared" si="21"/>
        <v>0.73045365664815987</v>
      </c>
    </row>
    <row r="11" spans="1:26" x14ac:dyDescent="0.25">
      <c r="A11" s="25" t="s">
        <v>1284</v>
      </c>
      <c r="B11" s="25" t="s">
        <v>1285</v>
      </c>
      <c r="C11" s="25" t="s">
        <v>111</v>
      </c>
      <c r="D11" s="26">
        <f t="shared" si="0"/>
        <v>12898613</v>
      </c>
      <c r="E11" s="26">
        <f t="shared" si="1"/>
        <v>23907578</v>
      </c>
      <c r="F11" s="27">
        <f t="shared" si="2"/>
        <v>1.853499907315616</v>
      </c>
      <c r="G11" s="24">
        <f t="shared" si="3"/>
        <v>12418242</v>
      </c>
      <c r="H11" s="24">
        <f t="shared" si="4"/>
        <v>27146742</v>
      </c>
      <c r="I11" s="22">
        <f t="shared" si="5"/>
        <v>2.18603744394738</v>
      </c>
      <c r="J11" s="76">
        <f t="shared" si="6"/>
        <v>12058762</v>
      </c>
      <c r="K11" s="76">
        <f t="shared" si="7"/>
        <v>31436005</v>
      </c>
      <c r="L11" s="22">
        <f t="shared" si="8"/>
        <v>2.6069015210682491</v>
      </c>
      <c r="M11" s="24">
        <f t="shared" si="9"/>
        <v>29755775</v>
      </c>
      <c r="N11" s="24">
        <f t="shared" si="10"/>
        <v>17276797</v>
      </c>
      <c r="O11" s="22">
        <f t="shared" si="11"/>
        <v>0.58061996368772117</v>
      </c>
      <c r="P11" s="24">
        <f t="shared" si="12"/>
        <v>28788936</v>
      </c>
      <c r="Q11" s="24">
        <f t="shared" si="13"/>
        <v>4853496</v>
      </c>
      <c r="R11" s="22">
        <f t="shared" si="14"/>
        <v>0.16858893291506152</v>
      </c>
      <c r="S11" s="76">
        <f t="shared" si="15"/>
        <v>19583635</v>
      </c>
      <c r="T11" s="76">
        <f t="shared" si="16"/>
        <v>3726284</v>
      </c>
      <c r="U11" s="22">
        <f t="shared" si="17"/>
        <v>0.19027540086403774</v>
      </c>
      <c r="V11" s="76">
        <f t="shared" si="18"/>
        <v>16947502</v>
      </c>
      <c r="W11" s="76">
        <f t="shared" si="19"/>
        <v>5763307</v>
      </c>
      <c r="X11" s="22">
        <f t="shared" si="20"/>
        <v>0.34006822952432803</v>
      </c>
      <c r="Y11" s="22">
        <f t="shared" si="21"/>
        <v>0.77729080961187946</v>
      </c>
    </row>
    <row r="12" spans="1:26" x14ac:dyDescent="0.25">
      <c r="A12" s="25" t="s">
        <v>1286</v>
      </c>
      <c r="B12" s="25" t="s">
        <v>1287</v>
      </c>
      <c r="C12" s="25" t="s">
        <v>46</v>
      </c>
      <c r="D12" s="26">
        <f t="shared" si="0"/>
        <v>18217402</v>
      </c>
      <c r="E12" s="26">
        <f t="shared" si="1"/>
        <v>17084444</v>
      </c>
      <c r="F12" s="27">
        <f t="shared" si="2"/>
        <v>0.93780902457990445</v>
      </c>
      <c r="G12" s="24">
        <f t="shared" si="3"/>
        <v>19832256</v>
      </c>
      <c r="H12" s="24">
        <f t="shared" si="4"/>
        <v>17678035</v>
      </c>
      <c r="I12" s="22">
        <f t="shared" si="5"/>
        <v>0.89137791484740814</v>
      </c>
      <c r="J12" s="76">
        <f t="shared" si="6"/>
        <v>20567697</v>
      </c>
      <c r="K12" s="76">
        <f t="shared" si="7"/>
        <v>18258125</v>
      </c>
      <c r="L12" s="22">
        <f t="shared" si="8"/>
        <v>0.8877087697275976</v>
      </c>
      <c r="M12" s="24">
        <f t="shared" si="9"/>
        <v>18941880</v>
      </c>
      <c r="N12" s="24">
        <f t="shared" si="10"/>
        <v>21894303</v>
      </c>
      <c r="O12" s="22">
        <f t="shared" si="11"/>
        <v>1.1558674746118125</v>
      </c>
      <c r="P12" s="24">
        <f t="shared" si="12"/>
        <v>20693493</v>
      </c>
      <c r="Q12" s="24">
        <f t="shared" si="13"/>
        <v>24356641</v>
      </c>
      <c r="R12" s="22">
        <f t="shared" si="14"/>
        <v>1.1770193171351013</v>
      </c>
      <c r="S12" s="76">
        <f t="shared" si="15"/>
        <v>35956570</v>
      </c>
      <c r="T12" s="76">
        <f t="shared" si="16"/>
        <v>11952181</v>
      </c>
      <c r="U12" s="22">
        <f t="shared" si="17"/>
        <v>0.33240603872950064</v>
      </c>
      <c r="V12" s="76">
        <f t="shared" si="18"/>
        <v>22614137</v>
      </c>
      <c r="W12" s="76">
        <f t="shared" si="19"/>
        <v>14493618</v>
      </c>
      <c r="X12" s="22">
        <f t="shared" si="20"/>
        <v>0.64090962215361102</v>
      </c>
      <c r="Y12" s="22">
        <f t="shared" si="21"/>
        <v>0.83878224447152461</v>
      </c>
    </row>
    <row r="13" spans="1:26" x14ac:dyDescent="0.25">
      <c r="A13" s="25" t="s">
        <v>1288</v>
      </c>
      <c r="B13" s="25" t="s">
        <v>1289</v>
      </c>
      <c r="C13" s="25" t="s">
        <v>177</v>
      </c>
      <c r="D13" s="26">
        <f t="shared" si="0"/>
        <v>13412098</v>
      </c>
      <c r="E13" s="26">
        <f t="shared" si="1"/>
        <v>5101761</v>
      </c>
      <c r="F13" s="27">
        <f t="shared" si="2"/>
        <v>0.38038500762520522</v>
      </c>
      <c r="G13" s="24">
        <f t="shared" si="3"/>
        <v>14346435</v>
      </c>
      <c r="H13" s="24">
        <f t="shared" si="4"/>
        <v>5261364</v>
      </c>
      <c r="I13" s="22">
        <f t="shared" si="5"/>
        <v>0.36673668406123194</v>
      </c>
      <c r="J13" s="76">
        <f t="shared" si="6"/>
        <v>14523938</v>
      </c>
      <c r="K13" s="76">
        <f t="shared" si="7"/>
        <v>5532670</v>
      </c>
      <c r="L13" s="22">
        <f t="shared" si="8"/>
        <v>0.38093456471653903</v>
      </c>
      <c r="M13" s="24">
        <f t="shared" si="9"/>
        <v>15122295</v>
      </c>
      <c r="N13" s="24">
        <f t="shared" si="10"/>
        <v>5694534</v>
      </c>
      <c r="O13" s="22">
        <f t="shared" si="11"/>
        <v>0.37656546179002592</v>
      </c>
      <c r="P13" s="24">
        <f t="shared" si="12"/>
        <v>14815101</v>
      </c>
      <c r="Q13" s="24">
        <f t="shared" si="13"/>
        <v>6048729</v>
      </c>
      <c r="R13" s="22">
        <f t="shared" si="14"/>
        <v>0.40828132052559074</v>
      </c>
      <c r="S13" s="76">
        <f t="shared" si="15"/>
        <v>15598201</v>
      </c>
      <c r="T13" s="76">
        <f t="shared" si="16"/>
        <v>6237039</v>
      </c>
      <c r="U13" s="22">
        <f t="shared" si="17"/>
        <v>0.39985630394171739</v>
      </c>
      <c r="V13" s="76">
        <f t="shared" si="18"/>
        <v>16128599</v>
      </c>
      <c r="W13" s="76">
        <f t="shared" si="19"/>
        <v>6433690</v>
      </c>
      <c r="X13" s="22">
        <f t="shared" si="20"/>
        <v>0.39889949523824098</v>
      </c>
      <c r="Y13" s="22">
        <f t="shared" si="21"/>
        <v>0.39290742924242283</v>
      </c>
    </row>
    <row r="14" spans="1:26" x14ac:dyDescent="0.25">
      <c r="A14" s="25" t="s">
        <v>1290</v>
      </c>
      <c r="B14" s="25" t="s">
        <v>1291</v>
      </c>
      <c r="C14" s="25" t="s">
        <v>132</v>
      </c>
      <c r="D14" s="26">
        <f t="shared" si="0"/>
        <v>12799932</v>
      </c>
      <c r="E14" s="26">
        <f t="shared" si="1"/>
        <v>4377843</v>
      </c>
      <c r="F14" s="27">
        <f t="shared" si="2"/>
        <v>0.34202080136050722</v>
      </c>
      <c r="G14" s="24">
        <f t="shared" si="3"/>
        <v>12012681</v>
      </c>
      <c r="H14" s="24">
        <f t="shared" si="4"/>
        <v>6393195</v>
      </c>
      <c r="I14" s="22">
        <f t="shared" si="5"/>
        <v>0.53220384358828809</v>
      </c>
      <c r="J14" s="76">
        <f t="shared" si="6"/>
        <v>12433766</v>
      </c>
      <c r="K14" s="76">
        <f t="shared" si="7"/>
        <v>7273081</v>
      </c>
      <c r="L14" s="22">
        <f t="shared" si="8"/>
        <v>0.58494594477650619</v>
      </c>
      <c r="M14" s="24">
        <f t="shared" si="9"/>
        <v>11816384</v>
      </c>
      <c r="N14" s="24">
        <f t="shared" si="10"/>
        <v>9494395</v>
      </c>
      <c r="O14" s="22">
        <f t="shared" si="11"/>
        <v>0.80349411461238907</v>
      </c>
      <c r="P14" s="24">
        <f t="shared" si="12"/>
        <v>16954798</v>
      </c>
      <c r="Q14" s="24">
        <f t="shared" si="13"/>
        <v>7279643</v>
      </c>
      <c r="R14" s="22">
        <f t="shared" si="14"/>
        <v>0.42935592626936636</v>
      </c>
      <c r="S14" s="76">
        <f t="shared" si="15"/>
        <v>12287110</v>
      </c>
      <c r="T14" s="76">
        <f t="shared" si="16"/>
        <v>9986564</v>
      </c>
      <c r="U14" s="22">
        <f t="shared" si="17"/>
        <v>0.81276752629381521</v>
      </c>
      <c r="V14" s="76">
        <f t="shared" si="18"/>
        <v>12535413</v>
      </c>
      <c r="W14" s="76">
        <f t="shared" si="19"/>
        <v>12829415</v>
      </c>
      <c r="X14" s="22">
        <f t="shared" si="20"/>
        <v>1.0234537146881399</v>
      </c>
      <c r="Y14" s="22">
        <f t="shared" si="21"/>
        <v>0.73080344532804331</v>
      </c>
    </row>
    <row r="15" spans="1:26" x14ac:dyDescent="0.25">
      <c r="A15" s="25" t="s">
        <v>1292</v>
      </c>
      <c r="B15" s="25" t="s">
        <v>1408</v>
      </c>
      <c r="C15" s="25" t="s">
        <v>82</v>
      </c>
      <c r="D15" s="26">
        <f t="shared" si="0"/>
        <v>60441525</v>
      </c>
      <c r="E15" s="26">
        <f t="shared" si="1"/>
        <v>28178517</v>
      </c>
      <c r="F15" s="27">
        <f t="shared" si="2"/>
        <v>0.46621121819808486</v>
      </c>
      <c r="G15" s="24">
        <f t="shared" si="3"/>
        <v>61696952</v>
      </c>
      <c r="H15" s="24">
        <f t="shared" si="4"/>
        <v>28455987</v>
      </c>
      <c r="I15" s="22">
        <f t="shared" si="5"/>
        <v>0.46122192551748747</v>
      </c>
      <c r="J15" s="76">
        <f t="shared" si="6"/>
        <v>61032023</v>
      </c>
      <c r="K15" s="76">
        <f t="shared" si="7"/>
        <v>28755012</v>
      </c>
      <c r="L15" s="22">
        <f t="shared" si="8"/>
        <v>0.47114630298261617</v>
      </c>
      <c r="M15" s="24">
        <f t="shared" si="9"/>
        <v>63202865</v>
      </c>
      <c r="N15" s="24">
        <f t="shared" si="10"/>
        <v>29034178</v>
      </c>
      <c r="O15" s="22">
        <f t="shared" si="11"/>
        <v>0.459380725857918</v>
      </c>
      <c r="P15" s="24">
        <f t="shared" si="12"/>
        <v>64260673</v>
      </c>
      <c r="Q15" s="24">
        <f t="shared" si="13"/>
        <v>29357184</v>
      </c>
      <c r="R15" s="22">
        <f t="shared" si="14"/>
        <v>0.45684526210922194</v>
      </c>
      <c r="S15" s="76">
        <f t="shared" si="15"/>
        <v>64906409</v>
      </c>
      <c r="T15" s="76">
        <f t="shared" si="16"/>
        <v>29662524</v>
      </c>
      <c r="U15" s="22">
        <f t="shared" si="17"/>
        <v>0.45700454634610888</v>
      </c>
      <c r="V15" s="76">
        <f t="shared" si="18"/>
        <v>66737398</v>
      </c>
      <c r="W15" s="76">
        <f t="shared" si="19"/>
        <v>29851218</v>
      </c>
      <c r="X15" s="22">
        <f t="shared" si="20"/>
        <v>0.44729370479802</v>
      </c>
      <c r="Y15" s="22">
        <f t="shared" si="21"/>
        <v>0.45833410841877703</v>
      </c>
    </row>
    <row r="16" spans="1:26" x14ac:dyDescent="0.25">
      <c r="A16" s="25" t="s">
        <v>1294</v>
      </c>
      <c r="B16" s="25" t="s">
        <v>1295</v>
      </c>
      <c r="C16" s="25" t="s">
        <v>337</v>
      </c>
      <c r="D16" s="26">
        <f t="shared" si="0"/>
        <v>5166622</v>
      </c>
      <c r="E16" s="26">
        <f t="shared" si="1"/>
        <v>620347</v>
      </c>
      <c r="F16" s="27">
        <f t="shared" si="2"/>
        <v>0.12006819929927136</v>
      </c>
      <c r="G16" s="24">
        <f t="shared" si="3"/>
        <v>6006746</v>
      </c>
      <c r="H16" s="24">
        <f t="shared" si="4"/>
        <v>111387</v>
      </c>
      <c r="I16" s="22">
        <f t="shared" si="5"/>
        <v>1.8543650755334085E-2</v>
      </c>
      <c r="J16" s="76">
        <f t="shared" si="6"/>
        <v>5558690</v>
      </c>
      <c r="K16" s="76">
        <f t="shared" si="7"/>
        <v>386740</v>
      </c>
      <c r="L16" s="22">
        <f t="shared" si="8"/>
        <v>6.9573946379452717E-2</v>
      </c>
      <c r="M16" s="24">
        <f t="shared" si="9"/>
        <v>6167784</v>
      </c>
      <c r="N16" s="24">
        <f t="shared" si="10"/>
        <v>444673</v>
      </c>
      <c r="O16" s="22">
        <f t="shared" si="11"/>
        <v>7.2096072106286477E-2</v>
      </c>
      <c r="P16" s="24">
        <f t="shared" si="12"/>
        <v>5944606</v>
      </c>
      <c r="Q16" s="24">
        <f t="shared" si="13"/>
        <v>899745</v>
      </c>
      <c r="R16" s="22">
        <f t="shared" si="14"/>
        <v>0.15135485850534081</v>
      </c>
      <c r="S16" s="76">
        <f t="shared" si="15"/>
        <v>5977638</v>
      </c>
      <c r="T16" s="76">
        <f t="shared" si="16"/>
        <v>1548716</v>
      </c>
      <c r="U16" s="22">
        <f t="shared" si="17"/>
        <v>0.25908494291557971</v>
      </c>
      <c r="V16" s="76">
        <f t="shared" si="18"/>
        <v>5657622</v>
      </c>
      <c r="W16" s="76">
        <f t="shared" si="19"/>
        <v>2710015</v>
      </c>
      <c r="X16" s="22">
        <f t="shared" si="20"/>
        <v>0.479002485496557</v>
      </c>
      <c r="Y16" s="22">
        <f t="shared" si="21"/>
        <v>0.20622246108064335</v>
      </c>
    </row>
    <row r="17" spans="1:25" x14ac:dyDescent="0.25">
      <c r="A17" s="25" t="s">
        <v>1296</v>
      </c>
      <c r="B17" s="25" t="s">
        <v>1297</v>
      </c>
      <c r="C17" s="25" t="s">
        <v>246</v>
      </c>
      <c r="D17" s="26">
        <f t="shared" si="0"/>
        <v>10110385</v>
      </c>
      <c r="E17" s="26">
        <f t="shared" si="1"/>
        <v>9159715</v>
      </c>
      <c r="F17" s="27">
        <f t="shared" si="2"/>
        <v>0.90597093978122489</v>
      </c>
      <c r="G17" s="24">
        <f t="shared" si="3"/>
        <v>10435614</v>
      </c>
      <c r="H17" s="24">
        <f t="shared" si="4"/>
        <v>8222677</v>
      </c>
      <c r="I17" s="22">
        <f t="shared" si="5"/>
        <v>0.78794376641374431</v>
      </c>
      <c r="J17" s="76">
        <f t="shared" si="6"/>
        <v>9606895</v>
      </c>
      <c r="K17" s="76">
        <f t="shared" si="7"/>
        <v>7859729</v>
      </c>
      <c r="L17" s="22">
        <f t="shared" si="8"/>
        <v>0.81813416301520936</v>
      </c>
      <c r="M17" s="24">
        <f t="shared" si="9"/>
        <v>10076580</v>
      </c>
      <c r="N17" s="24">
        <f t="shared" si="10"/>
        <v>7408521</v>
      </c>
      <c r="O17" s="22">
        <f t="shared" si="11"/>
        <v>0.73522177167253178</v>
      </c>
      <c r="P17" s="24">
        <f t="shared" si="12"/>
        <v>9647146</v>
      </c>
      <c r="Q17" s="24">
        <f t="shared" si="13"/>
        <v>7278600</v>
      </c>
      <c r="R17" s="22">
        <f t="shared" si="14"/>
        <v>0.75448220644737829</v>
      </c>
      <c r="S17" s="76">
        <f t="shared" si="15"/>
        <v>9782950</v>
      </c>
      <c r="T17" s="76">
        <f t="shared" si="16"/>
        <v>7406738</v>
      </c>
      <c r="U17" s="22">
        <f t="shared" si="17"/>
        <v>0.75710680316264523</v>
      </c>
      <c r="V17" s="76">
        <f t="shared" si="18"/>
        <v>10203120</v>
      </c>
      <c r="W17" s="76">
        <f t="shared" si="19"/>
        <v>7143771</v>
      </c>
      <c r="X17" s="22">
        <f t="shared" si="20"/>
        <v>0.700155540658152</v>
      </c>
      <c r="Y17" s="22">
        <f t="shared" si="21"/>
        <v>0.75302009699118333</v>
      </c>
    </row>
    <row r="18" spans="1:25" x14ac:dyDescent="0.25">
      <c r="A18" s="25" t="s">
        <v>1298</v>
      </c>
      <c r="B18" s="25" t="s">
        <v>1299</v>
      </c>
      <c r="C18" s="25" t="s">
        <v>291</v>
      </c>
      <c r="D18" s="26">
        <f t="shared" si="0"/>
        <v>10486469</v>
      </c>
      <c r="E18" s="26">
        <f t="shared" si="1"/>
        <v>4300645</v>
      </c>
      <c r="F18" s="27">
        <f t="shared" si="2"/>
        <v>0.41011373799893941</v>
      </c>
      <c r="G18" s="24">
        <f t="shared" si="3"/>
        <v>9583286</v>
      </c>
      <c r="H18" s="24">
        <f t="shared" si="4"/>
        <v>4109327</v>
      </c>
      <c r="I18" s="22">
        <f t="shared" si="5"/>
        <v>0.4288014570367617</v>
      </c>
      <c r="J18" s="76">
        <f t="shared" si="6"/>
        <v>8593499</v>
      </c>
      <c r="K18" s="76">
        <f t="shared" si="7"/>
        <v>4427073</v>
      </c>
      <c r="L18" s="22">
        <f t="shared" si="8"/>
        <v>0.51516535930242147</v>
      </c>
      <c r="M18" s="24">
        <f t="shared" si="9"/>
        <v>8967006</v>
      </c>
      <c r="N18" s="24">
        <f t="shared" si="10"/>
        <v>4844657</v>
      </c>
      <c r="O18" s="22">
        <f t="shared" si="11"/>
        <v>0.54027587357474727</v>
      </c>
      <c r="P18" s="24">
        <f t="shared" si="12"/>
        <v>8800873</v>
      </c>
      <c r="Q18" s="24">
        <f t="shared" si="13"/>
        <v>5965943</v>
      </c>
      <c r="R18" s="22">
        <f t="shared" si="14"/>
        <v>0.67788081932326483</v>
      </c>
      <c r="S18" s="76">
        <f t="shared" si="15"/>
        <v>9533424</v>
      </c>
      <c r="T18" s="76">
        <f t="shared" si="16"/>
        <v>6474055</v>
      </c>
      <c r="U18" s="22">
        <f t="shared" si="17"/>
        <v>0.67909021984126583</v>
      </c>
      <c r="V18" s="76">
        <f t="shared" si="18"/>
        <v>10172826</v>
      </c>
      <c r="W18" s="76">
        <f t="shared" si="19"/>
        <v>6475522</v>
      </c>
      <c r="X18" s="22">
        <f t="shared" si="20"/>
        <v>0.63655094464409401</v>
      </c>
      <c r="Y18" s="22">
        <f t="shared" si="21"/>
        <v>0.60979264333715866</v>
      </c>
    </row>
    <row r="19" spans="1:25" x14ac:dyDescent="0.25">
      <c r="A19" s="25" t="s">
        <v>1300</v>
      </c>
      <c r="B19" s="25" t="s">
        <v>1301</v>
      </c>
      <c r="C19" s="25" t="s">
        <v>180</v>
      </c>
      <c r="D19" s="26">
        <f t="shared" si="0"/>
        <v>8631425</v>
      </c>
      <c r="E19" s="26">
        <f t="shared" si="1"/>
        <v>2109656</v>
      </c>
      <c r="F19" s="27">
        <f t="shared" si="2"/>
        <v>0.24441572509753604</v>
      </c>
      <c r="G19" s="24">
        <f t="shared" si="3"/>
        <v>8375830</v>
      </c>
      <c r="H19" s="24">
        <f t="shared" si="4"/>
        <v>1646810</v>
      </c>
      <c r="I19" s="22">
        <f t="shared" si="5"/>
        <v>0.19661454446902576</v>
      </c>
      <c r="J19" s="76">
        <f t="shared" si="6"/>
        <v>8699141</v>
      </c>
      <c r="K19" s="76">
        <f t="shared" si="7"/>
        <v>1332051</v>
      </c>
      <c r="L19" s="22">
        <f t="shared" si="8"/>
        <v>0.15312442918214569</v>
      </c>
      <c r="M19" s="24">
        <f t="shared" si="9"/>
        <v>9733371</v>
      </c>
      <c r="N19" s="24">
        <f t="shared" si="10"/>
        <v>831961</v>
      </c>
      <c r="O19" s="22">
        <f t="shared" si="11"/>
        <v>8.5475114428495536E-2</v>
      </c>
      <c r="P19" s="24">
        <f t="shared" si="12"/>
        <v>10076358</v>
      </c>
      <c r="Q19" s="24">
        <f t="shared" si="13"/>
        <v>654333</v>
      </c>
      <c r="R19" s="22">
        <f t="shared" si="14"/>
        <v>6.4937450614597061E-2</v>
      </c>
      <c r="S19" s="76">
        <f t="shared" si="15"/>
        <v>9992694</v>
      </c>
      <c r="T19" s="76">
        <f t="shared" si="16"/>
        <v>1287723</v>
      </c>
      <c r="U19" s="22">
        <f t="shared" si="17"/>
        <v>0.12886644982824452</v>
      </c>
      <c r="V19" s="76">
        <f t="shared" si="18"/>
        <v>9971152</v>
      </c>
      <c r="W19" s="76">
        <f t="shared" si="19"/>
        <v>2052504</v>
      </c>
      <c r="X19" s="22">
        <f t="shared" si="20"/>
        <v>0.205844219404137</v>
      </c>
      <c r="Y19" s="22">
        <f t="shared" si="21"/>
        <v>0.12764953269152396</v>
      </c>
    </row>
    <row r="20" spans="1:25" x14ac:dyDescent="0.25">
      <c r="A20" s="25" t="s">
        <v>1302</v>
      </c>
      <c r="B20" s="25" t="s">
        <v>1303</v>
      </c>
      <c r="C20" s="25" t="s">
        <v>171</v>
      </c>
      <c r="D20" s="26">
        <f t="shared" si="0"/>
        <v>10435396</v>
      </c>
      <c r="E20" s="26">
        <f t="shared" si="1"/>
        <v>9133270</v>
      </c>
      <c r="F20" s="27">
        <f t="shared" si="2"/>
        <v>0.87522025996905151</v>
      </c>
      <c r="G20" s="24">
        <f t="shared" si="3"/>
        <v>11547335</v>
      </c>
      <c r="H20" s="24">
        <f t="shared" si="4"/>
        <v>10434034</v>
      </c>
      <c r="I20" s="22">
        <f t="shared" si="5"/>
        <v>0.90358805733097725</v>
      </c>
      <c r="J20" s="76">
        <f t="shared" si="6"/>
        <v>11825226</v>
      </c>
      <c r="K20" s="76">
        <f t="shared" si="7"/>
        <v>11556049</v>
      </c>
      <c r="L20" s="22">
        <f t="shared" si="8"/>
        <v>0.97723705238276204</v>
      </c>
      <c r="M20" s="24">
        <f t="shared" si="9"/>
        <v>11750007</v>
      </c>
      <c r="N20" s="24">
        <f t="shared" si="10"/>
        <v>13126099</v>
      </c>
      <c r="O20" s="22">
        <f t="shared" si="11"/>
        <v>1.1171141429958298</v>
      </c>
      <c r="P20" s="24">
        <f t="shared" si="12"/>
        <v>12748935</v>
      </c>
      <c r="Q20" s="24">
        <f t="shared" si="13"/>
        <v>14667511</v>
      </c>
      <c r="R20" s="22">
        <f t="shared" si="14"/>
        <v>1.1504891192872189</v>
      </c>
      <c r="S20" s="76">
        <f t="shared" si="15"/>
        <v>12924299</v>
      </c>
      <c r="T20" s="76">
        <f t="shared" si="16"/>
        <v>16790982</v>
      </c>
      <c r="U20" s="22">
        <f t="shared" si="17"/>
        <v>1.2991793210602758</v>
      </c>
      <c r="V20" s="76">
        <f t="shared" si="18"/>
        <v>16109329</v>
      </c>
      <c r="W20" s="76">
        <f t="shared" si="19"/>
        <v>16460792</v>
      </c>
      <c r="X20" s="22">
        <f t="shared" si="20"/>
        <v>1.0218173581283201</v>
      </c>
      <c r="Y20" s="22">
        <f t="shared" si="21"/>
        <v>1.1131673987708814</v>
      </c>
    </row>
    <row r="21" spans="1:25" x14ac:dyDescent="0.25">
      <c r="A21" s="25" t="s">
        <v>1304</v>
      </c>
      <c r="B21" s="25" t="s">
        <v>1305</v>
      </c>
      <c r="C21" s="25" t="s">
        <v>127</v>
      </c>
      <c r="D21" s="26">
        <f t="shared" si="0"/>
        <v>18873310</v>
      </c>
      <c r="E21" s="26">
        <f t="shared" si="1"/>
        <v>6313651</v>
      </c>
      <c r="F21" s="27">
        <f t="shared" si="2"/>
        <v>0.33452801866763171</v>
      </c>
      <c r="G21" s="24">
        <f t="shared" si="3"/>
        <v>18134001</v>
      </c>
      <c r="H21" s="24">
        <f t="shared" si="4"/>
        <v>8475732</v>
      </c>
      <c r="I21" s="22">
        <f t="shared" si="5"/>
        <v>0.4673944817803859</v>
      </c>
      <c r="J21" s="76">
        <f t="shared" si="6"/>
        <v>21277279</v>
      </c>
      <c r="K21" s="76">
        <f t="shared" si="7"/>
        <v>8231093</v>
      </c>
      <c r="L21" s="22">
        <f t="shared" si="8"/>
        <v>0.38684894811972903</v>
      </c>
      <c r="M21" s="24">
        <f t="shared" si="9"/>
        <v>22952456</v>
      </c>
      <c r="N21" s="24">
        <f t="shared" si="10"/>
        <v>6112628</v>
      </c>
      <c r="O21" s="22">
        <f t="shared" si="11"/>
        <v>0.26631694664832384</v>
      </c>
      <c r="P21" s="24">
        <f t="shared" si="12"/>
        <v>19184344</v>
      </c>
      <c r="Q21" s="24">
        <f t="shared" si="13"/>
        <v>7952379</v>
      </c>
      <c r="R21" s="22">
        <f t="shared" si="14"/>
        <v>0.41452441636784659</v>
      </c>
      <c r="S21" s="76">
        <f t="shared" si="15"/>
        <v>19209533</v>
      </c>
      <c r="T21" s="76">
        <f t="shared" si="16"/>
        <v>9342060</v>
      </c>
      <c r="U21" s="22">
        <f t="shared" si="17"/>
        <v>0.48632415998868894</v>
      </c>
      <c r="V21" s="76">
        <f t="shared" si="18"/>
        <v>18521991</v>
      </c>
      <c r="W21" s="76">
        <f t="shared" si="19"/>
        <v>11981501</v>
      </c>
      <c r="X21" s="22">
        <f t="shared" si="20"/>
        <v>0.64687975498962302</v>
      </c>
      <c r="Y21" s="22">
        <f t="shared" si="21"/>
        <v>0.44017884522284234</v>
      </c>
    </row>
    <row r="22" spans="1:25" x14ac:dyDescent="0.25">
      <c r="A22" s="25" t="s">
        <v>1306</v>
      </c>
      <c r="B22" s="25" t="s">
        <v>1307</v>
      </c>
      <c r="C22" s="25" t="s">
        <v>68</v>
      </c>
      <c r="D22" s="26">
        <f t="shared" si="0"/>
        <v>11285503</v>
      </c>
      <c r="E22" s="26">
        <f t="shared" si="1"/>
        <v>22206638</v>
      </c>
      <c r="F22" s="27">
        <f t="shared" si="2"/>
        <v>1.9677136233980888</v>
      </c>
      <c r="G22" s="24">
        <f t="shared" si="3"/>
        <v>11617788</v>
      </c>
      <c r="H22" s="24">
        <f t="shared" si="4"/>
        <v>22779027</v>
      </c>
      <c r="I22" s="22">
        <f t="shared" si="5"/>
        <v>1.9607025881346776</v>
      </c>
      <c r="J22" s="76">
        <f t="shared" si="6"/>
        <v>12962633</v>
      </c>
      <c r="K22" s="76">
        <f t="shared" si="7"/>
        <v>21836049</v>
      </c>
      <c r="L22" s="22">
        <f t="shared" si="8"/>
        <v>1.6845380872851989</v>
      </c>
      <c r="M22" s="24">
        <f t="shared" si="9"/>
        <v>12191734</v>
      </c>
      <c r="N22" s="24">
        <f t="shared" si="10"/>
        <v>22048380</v>
      </c>
      <c r="O22" s="22">
        <f t="shared" si="11"/>
        <v>1.8084695745494448</v>
      </c>
      <c r="P22" s="24">
        <f t="shared" si="12"/>
        <v>13966127</v>
      </c>
      <c r="Q22" s="24">
        <f t="shared" si="13"/>
        <v>22508862</v>
      </c>
      <c r="R22" s="22">
        <f t="shared" si="14"/>
        <v>1.6116753055446225</v>
      </c>
      <c r="S22" s="76">
        <f t="shared" si="15"/>
        <v>14348487</v>
      </c>
      <c r="T22" s="76">
        <f t="shared" si="16"/>
        <v>22408576</v>
      </c>
      <c r="U22" s="22">
        <f t="shared" si="17"/>
        <v>1.5617379030973788</v>
      </c>
      <c r="V22" s="76">
        <f t="shared" si="18"/>
        <v>15106202</v>
      </c>
      <c r="W22" s="76">
        <f t="shared" si="19"/>
        <v>20820888</v>
      </c>
      <c r="X22" s="22">
        <f t="shared" si="20"/>
        <v>1.37830064764128</v>
      </c>
      <c r="Y22" s="22">
        <f t="shared" si="21"/>
        <v>1.6089443036235849</v>
      </c>
    </row>
    <row r="23" spans="1:25" x14ac:dyDescent="0.25">
      <c r="A23" s="25" t="s">
        <v>1308</v>
      </c>
      <c r="B23" s="25" t="s">
        <v>1309</v>
      </c>
      <c r="C23" s="25" t="s">
        <v>76</v>
      </c>
      <c r="D23" s="26">
        <f t="shared" si="0"/>
        <v>29292716</v>
      </c>
      <c r="E23" s="26">
        <f t="shared" si="1"/>
        <v>5269798</v>
      </c>
      <c r="F23" s="27">
        <f t="shared" si="2"/>
        <v>0.17990131061933623</v>
      </c>
      <c r="G23" s="24">
        <f t="shared" si="3"/>
        <v>29009491</v>
      </c>
      <c r="H23" s="24">
        <f t="shared" si="4"/>
        <v>6320332</v>
      </c>
      <c r="I23" s="22">
        <f t="shared" si="5"/>
        <v>0.21787117878076523</v>
      </c>
      <c r="J23" s="76">
        <f t="shared" si="6"/>
        <v>29043347</v>
      </c>
      <c r="K23" s="76">
        <f t="shared" si="7"/>
        <v>8089964</v>
      </c>
      <c r="L23" s="22">
        <f t="shared" si="8"/>
        <v>0.27854792355715752</v>
      </c>
      <c r="M23" s="24">
        <f t="shared" si="9"/>
        <v>29861357</v>
      </c>
      <c r="N23" s="24">
        <f t="shared" si="10"/>
        <v>10185123</v>
      </c>
      <c r="O23" s="22">
        <f t="shared" si="11"/>
        <v>0.34108038023858056</v>
      </c>
      <c r="P23" s="24">
        <f t="shared" si="12"/>
        <v>31174237</v>
      </c>
      <c r="Q23" s="24">
        <f t="shared" si="13"/>
        <v>11588110</v>
      </c>
      <c r="R23" s="22">
        <f t="shared" si="14"/>
        <v>0.37172072567485775</v>
      </c>
      <c r="S23" s="76">
        <f t="shared" si="15"/>
        <v>31596181</v>
      </c>
      <c r="T23" s="76">
        <f t="shared" si="16"/>
        <v>12903481</v>
      </c>
      <c r="U23" s="22">
        <f t="shared" si="17"/>
        <v>0.40838736175109264</v>
      </c>
      <c r="V23" s="76">
        <f t="shared" si="18"/>
        <v>32375031</v>
      </c>
      <c r="W23" s="76">
        <f t="shared" si="19"/>
        <v>14101183</v>
      </c>
      <c r="X23" s="22">
        <f t="shared" si="20"/>
        <v>0.43555735900299197</v>
      </c>
      <c r="Y23" s="22">
        <f t="shared" si="21"/>
        <v>0.3670587500449361</v>
      </c>
    </row>
    <row r="24" spans="1:25" x14ac:dyDescent="0.25">
      <c r="A24" s="25" t="s">
        <v>1310</v>
      </c>
      <c r="B24" s="25" t="s">
        <v>1311</v>
      </c>
      <c r="C24" s="25" t="s">
        <v>412</v>
      </c>
      <c r="D24" s="26">
        <f t="shared" si="0"/>
        <v>14625408</v>
      </c>
      <c r="E24" s="26">
        <f t="shared" si="1"/>
        <v>13405576</v>
      </c>
      <c r="F24" s="27">
        <f t="shared" si="2"/>
        <v>0.91659501054603054</v>
      </c>
      <c r="G24" s="24">
        <f t="shared" si="3"/>
        <v>14049768</v>
      </c>
      <c r="H24" s="24">
        <f t="shared" si="4"/>
        <v>14240729</v>
      </c>
      <c r="I24" s="22">
        <f t="shared" si="5"/>
        <v>1.013591754682355</v>
      </c>
      <c r="J24" s="76">
        <f t="shared" si="6"/>
        <v>14418797</v>
      </c>
      <c r="K24" s="76">
        <f t="shared" si="7"/>
        <v>15612536</v>
      </c>
      <c r="L24" s="22">
        <f t="shared" si="8"/>
        <v>1.0827904713548571</v>
      </c>
      <c r="M24" s="24">
        <f t="shared" si="9"/>
        <v>15156889</v>
      </c>
      <c r="N24" s="24">
        <f t="shared" si="10"/>
        <v>17099680</v>
      </c>
      <c r="O24" s="22">
        <f t="shared" si="11"/>
        <v>1.1281787443320328</v>
      </c>
      <c r="P24" s="24">
        <f t="shared" si="12"/>
        <v>15953808</v>
      </c>
      <c r="Q24" s="24">
        <f t="shared" si="13"/>
        <v>17997285</v>
      </c>
      <c r="R24" s="22">
        <f t="shared" si="14"/>
        <v>1.1280870999575776</v>
      </c>
      <c r="S24" s="76">
        <f t="shared" si="15"/>
        <v>16158994</v>
      </c>
      <c r="T24" s="76">
        <f t="shared" si="16"/>
        <v>20023368</v>
      </c>
      <c r="U24" s="22">
        <f t="shared" si="17"/>
        <v>1.2391469419445296</v>
      </c>
      <c r="V24" s="76">
        <f t="shared" si="18"/>
        <v>16777891</v>
      </c>
      <c r="W24" s="76">
        <f t="shared" si="19"/>
        <v>22756805</v>
      </c>
      <c r="X24" s="22">
        <f t="shared" si="20"/>
        <v>1.3563567077650001</v>
      </c>
      <c r="Y24" s="22">
        <f t="shared" si="21"/>
        <v>1.1869119930707996</v>
      </c>
    </row>
    <row r="25" spans="1:25" x14ac:dyDescent="0.25">
      <c r="A25" s="25" t="s">
        <v>1312</v>
      </c>
      <c r="B25" s="25" t="s">
        <v>1313</v>
      </c>
      <c r="C25" s="25" t="s">
        <v>35</v>
      </c>
      <c r="D25" s="26">
        <f t="shared" si="0"/>
        <v>11927931</v>
      </c>
      <c r="E25" s="26">
        <f t="shared" si="1"/>
        <v>8517771</v>
      </c>
      <c r="F25" s="27">
        <f t="shared" si="2"/>
        <v>0.71410297393571442</v>
      </c>
      <c r="G25" s="24">
        <f t="shared" si="3"/>
        <v>11608424</v>
      </c>
      <c r="H25" s="24">
        <f t="shared" si="4"/>
        <v>9294598</v>
      </c>
      <c r="I25" s="22">
        <f t="shared" si="5"/>
        <v>0.80067699112299828</v>
      </c>
      <c r="J25" s="76">
        <f t="shared" si="6"/>
        <v>13827114</v>
      </c>
      <c r="K25" s="76">
        <f t="shared" si="7"/>
        <v>8422389</v>
      </c>
      <c r="L25" s="22">
        <f t="shared" si="8"/>
        <v>0.60912125263449768</v>
      </c>
      <c r="M25" s="24">
        <f t="shared" si="9"/>
        <v>13834570</v>
      </c>
      <c r="N25" s="24">
        <f t="shared" si="10"/>
        <v>8465437</v>
      </c>
      <c r="O25" s="22">
        <f t="shared" si="11"/>
        <v>0.61190459840819045</v>
      </c>
      <c r="P25" s="24">
        <f t="shared" si="12"/>
        <v>14556853</v>
      </c>
      <c r="Q25" s="24">
        <f t="shared" si="13"/>
        <v>8795640</v>
      </c>
      <c r="R25" s="22">
        <f t="shared" si="14"/>
        <v>0.60422675148261784</v>
      </c>
      <c r="S25" s="76">
        <f t="shared" si="15"/>
        <v>14656465</v>
      </c>
      <c r="T25" s="76">
        <f t="shared" si="16"/>
        <v>8530750</v>
      </c>
      <c r="U25" s="22">
        <f t="shared" si="17"/>
        <v>0.58204689875764726</v>
      </c>
      <c r="V25" s="76">
        <f t="shared" si="18"/>
        <v>14241085</v>
      </c>
      <c r="W25" s="76">
        <f t="shared" si="19"/>
        <v>9362127</v>
      </c>
      <c r="X25" s="22">
        <f t="shared" si="20"/>
        <v>0.65740264874481102</v>
      </c>
      <c r="Y25" s="22">
        <f t="shared" si="21"/>
        <v>0.61294043000555276</v>
      </c>
    </row>
    <row r="26" spans="1:25" x14ac:dyDescent="0.25">
      <c r="A26" s="25" t="s">
        <v>1314</v>
      </c>
      <c r="B26" s="25" t="s">
        <v>1315</v>
      </c>
      <c r="C26" s="25" t="s">
        <v>49</v>
      </c>
      <c r="D26" s="26">
        <f t="shared" si="0"/>
        <v>25709187</v>
      </c>
      <c r="E26" s="26">
        <f t="shared" si="1"/>
        <v>7201555</v>
      </c>
      <c r="F26" s="27">
        <f t="shared" si="2"/>
        <v>0.28011601455930907</v>
      </c>
      <c r="G26" s="24">
        <f t="shared" si="3"/>
        <v>27138944</v>
      </c>
      <c r="H26" s="24">
        <f t="shared" si="4"/>
        <v>7329245</v>
      </c>
      <c r="I26" s="22">
        <f t="shared" si="5"/>
        <v>0.27006375045396019</v>
      </c>
      <c r="J26" s="76">
        <f t="shared" si="6"/>
        <v>27537523</v>
      </c>
      <c r="K26" s="76">
        <f t="shared" si="7"/>
        <v>7994848</v>
      </c>
      <c r="L26" s="22">
        <f t="shared" si="8"/>
        <v>0.29032560408574148</v>
      </c>
      <c r="M26" s="24">
        <f t="shared" si="9"/>
        <v>28273325</v>
      </c>
      <c r="N26" s="24">
        <f t="shared" si="10"/>
        <v>10889166</v>
      </c>
      <c r="O26" s="22">
        <f t="shared" si="11"/>
        <v>0.38513920806979723</v>
      </c>
      <c r="P26" s="24">
        <f t="shared" si="12"/>
        <v>27959982</v>
      </c>
      <c r="Q26" s="24">
        <f t="shared" si="13"/>
        <v>13123167</v>
      </c>
      <c r="R26" s="22">
        <f t="shared" si="14"/>
        <v>0.46935534507854831</v>
      </c>
      <c r="S26" s="76">
        <f t="shared" si="15"/>
        <v>29165482</v>
      </c>
      <c r="T26" s="76">
        <f t="shared" si="16"/>
        <v>14297738</v>
      </c>
      <c r="U26" s="22">
        <f t="shared" si="17"/>
        <v>0.49022807166361937</v>
      </c>
      <c r="V26" s="76">
        <f t="shared" si="18"/>
        <v>30652582</v>
      </c>
      <c r="W26" s="76">
        <f t="shared" si="19"/>
        <v>14663911</v>
      </c>
      <c r="X26" s="22">
        <f t="shared" si="20"/>
        <v>0.478390727410826</v>
      </c>
      <c r="Y26" s="22">
        <f t="shared" si="21"/>
        <v>0.42268779126170647</v>
      </c>
    </row>
    <row r="27" spans="1:25" x14ac:dyDescent="0.25">
      <c r="A27" s="25" t="s">
        <v>1316</v>
      </c>
      <c r="B27" s="25" t="s">
        <v>1317</v>
      </c>
      <c r="C27" s="25" t="s">
        <v>1012</v>
      </c>
      <c r="D27" s="26">
        <f t="shared" si="0"/>
        <v>5760213</v>
      </c>
      <c r="E27" s="26">
        <f t="shared" si="1"/>
        <v>4305555</v>
      </c>
      <c r="F27" s="27">
        <f t="shared" si="2"/>
        <v>0.74746454688394337</v>
      </c>
      <c r="G27" s="24">
        <f t="shared" si="3"/>
        <v>6013766</v>
      </c>
      <c r="H27" s="24">
        <f t="shared" si="4"/>
        <v>4759898</v>
      </c>
      <c r="I27" s="22">
        <f t="shared" si="5"/>
        <v>0.79150036765647347</v>
      </c>
      <c r="J27" s="76">
        <f t="shared" si="6"/>
        <v>6152044</v>
      </c>
      <c r="K27" s="76">
        <f t="shared" si="7"/>
        <v>4762100</v>
      </c>
      <c r="L27" s="22">
        <f t="shared" si="8"/>
        <v>0.77406793579499755</v>
      </c>
      <c r="M27" s="24">
        <f t="shared" si="9"/>
        <v>6234437</v>
      </c>
      <c r="N27" s="24">
        <f t="shared" si="10"/>
        <v>4717826</v>
      </c>
      <c r="O27" s="22">
        <f t="shared" si="11"/>
        <v>0.75673649441000046</v>
      </c>
      <c r="P27" s="24">
        <f t="shared" si="12"/>
        <v>6319179</v>
      </c>
      <c r="Q27" s="24">
        <f t="shared" si="13"/>
        <v>4918475</v>
      </c>
      <c r="R27" s="22">
        <f t="shared" si="14"/>
        <v>0.77834082560408557</v>
      </c>
      <c r="S27" s="76">
        <f t="shared" si="15"/>
        <v>6399898</v>
      </c>
      <c r="T27" s="76">
        <f t="shared" si="16"/>
        <v>5125389</v>
      </c>
      <c r="U27" s="22">
        <f t="shared" si="17"/>
        <v>0.80085479487329325</v>
      </c>
      <c r="V27" s="76">
        <f t="shared" si="18"/>
        <v>6432870</v>
      </c>
      <c r="W27" s="76">
        <f t="shared" si="19"/>
        <v>5316195</v>
      </c>
      <c r="X27" s="22">
        <f t="shared" si="20"/>
        <v>0.826411073129101</v>
      </c>
      <c r="Y27" s="22">
        <f t="shared" si="21"/>
        <v>0.78728222476229559</v>
      </c>
    </row>
    <row r="28" spans="1:25" x14ac:dyDescent="0.25">
      <c r="A28" s="25" t="s">
        <v>1318</v>
      </c>
      <c r="B28" s="25" t="s">
        <v>1319</v>
      </c>
      <c r="C28" s="25" t="s">
        <v>186</v>
      </c>
      <c r="D28" s="26">
        <f t="shared" si="0"/>
        <v>10885643</v>
      </c>
      <c r="E28" s="26">
        <f t="shared" si="1"/>
        <v>24029763</v>
      </c>
      <c r="F28" s="27">
        <f t="shared" si="2"/>
        <v>2.2074729990685897</v>
      </c>
      <c r="G28" s="24">
        <f t="shared" si="3"/>
        <v>10762189</v>
      </c>
      <c r="H28" s="24">
        <f t="shared" si="4"/>
        <v>26294144</v>
      </c>
      <c r="I28" s="22">
        <f t="shared" si="5"/>
        <v>2.4431966396427343</v>
      </c>
      <c r="J28" s="76">
        <f t="shared" si="6"/>
        <v>11373904</v>
      </c>
      <c r="K28" s="76">
        <f t="shared" si="7"/>
        <v>27827306</v>
      </c>
      <c r="L28" s="22">
        <f t="shared" si="8"/>
        <v>2.4465923046299669</v>
      </c>
      <c r="M28" s="24">
        <f t="shared" si="9"/>
        <v>12860347</v>
      </c>
      <c r="N28" s="24">
        <f t="shared" si="10"/>
        <v>27566847</v>
      </c>
      <c r="O28" s="22">
        <f t="shared" si="11"/>
        <v>2.1435539025502188</v>
      </c>
      <c r="P28" s="24">
        <f t="shared" si="12"/>
        <v>12694630</v>
      </c>
      <c r="Q28" s="24">
        <f t="shared" si="13"/>
        <v>28162012</v>
      </c>
      <c r="R28" s="22">
        <f t="shared" si="14"/>
        <v>2.218419284374574</v>
      </c>
      <c r="S28" s="76">
        <f t="shared" si="15"/>
        <v>11889524</v>
      </c>
      <c r="T28" s="76">
        <f t="shared" si="16"/>
        <v>30185458</v>
      </c>
      <c r="U28" s="22">
        <f t="shared" si="17"/>
        <v>2.538828131386925</v>
      </c>
      <c r="V28" s="76">
        <f t="shared" si="18"/>
        <v>13056584</v>
      </c>
      <c r="W28" s="76">
        <f t="shared" si="19"/>
        <v>30919512</v>
      </c>
      <c r="X28" s="22">
        <f t="shared" si="20"/>
        <v>2.3681164996908799</v>
      </c>
      <c r="Y28" s="22">
        <f t="shared" si="21"/>
        <v>2.3431020245265128</v>
      </c>
    </row>
    <row r="29" spans="1:25" x14ac:dyDescent="0.25">
      <c r="A29" s="25" t="s">
        <v>1320</v>
      </c>
      <c r="B29" s="25" t="s">
        <v>1321</v>
      </c>
      <c r="C29" s="25" t="s">
        <v>217</v>
      </c>
      <c r="D29" s="26">
        <f t="shared" si="0"/>
        <v>15344652</v>
      </c>
      <c r="E29" s="26">
        <f t="shared" si="1"/>
        <v>8021518</v>
      </c>
      <c r="F29" s="27">
        <f t="shared" si="2"/>
        <v>0.52275659298105948</v>
      </c>
      <c r="G29" s="24">
        <f t="shared" si="3"/>
        <v>15472524</v>
      </c>
      <c r="H29" s="24">
        <f t="shared" si="4"/>
        <v>8683781</v>
      </c>
      <c r="I29" s="22">
        <f t="shared" si="5"/>
        <v>0.56123881274961995</v>
      </c>
      <c r="J29" s="76">
        <f t="shared" si="6"/>
        <v>16311509</v>
      </c>
      <c r="K29" s="76">
        <f t="shared" si="7"/>
        <v>10154997</v>
      </c>
      <c r="L29" s="22">
        <f t="shared" si="8"/>
        <v>0.62256637322763941</v>
      </c>
      <c r="M29" s="24">
        <f t="shared" si="9"/>
        <v>17091344</v>
      </c>
      <c r="N29" s="24">
        <f t="shared" si="10"/>
        <v>12213288</v>
      </c>
      <c r="O29" s="22">
        <f t="shared" si="11"/>
        <v>0.71458909258394188</v>
      </c>
      <c r="P29" s="24">
        <f t="shared" si="12"/>
        <v>18299831</v>
      </c>
      <c r="Q29" s="24">
        <f t="shared" si="13"/>
        <v>13389938</v>
      </c>
      <c r="R29" s="22">
        <f t="shared" si="14"/>
        <v>0.7316973582980083</v>
      </c>
      <c r="S29" s="76">
        <f t="shared" si="15"/>
        <v>18153571</v>
      </c>
      <c r="T29" s="76">
        <f t="shared" si="16"/>
        <v>15182920</v>
      </c>
      <c r="U29" s="22">
        <f t="shared" si="17"/>
        <v>0.83635996465929485</v>
      </c>
      <c r="V29" s="76">
        <f t="shared" si="18"/>
        <v>18906720</v>
      </c>
      <c r="W29" s="76">
        <f t="shared" si="19"/>
        <v>16991200</v>
      </c>
      <c r="X29" s="22">
        <f t="shared" si="20"/>
        <v>0.89868575829123198</v>
      </c>
      <c r="Y29" s="22">
        <f t="shared" si="21"/>
        <v>0.76077970941202333</v>
      </c>
    </row>
    <row r="30" spans="1:25" x14ac:dyDescent="0.25">
      <c r="A30" s="25" t="s">
        <v>1322</v>
      </c>
      <c r="B30" s="25" t="s">
        <v>1323</v>
      </c>
      <c r="C30" s="25" t="s">
        <v>79</v>
      </c>
      <c r="D30" s="26">
        <f t="shared" si="0"/>
        <v>14787751</v>
      </c>
      <c r="E30" s="26">
        <f t="shared" si="1"/>
        <v>9553697</v>
      </c>
      <c r="F30" s="27">
        <f t="shared" si="2"/>
        <v>0.64605476519046068</v>
      </c>
      <c r="G30" s="24">
        <f t="shared" si="3"/>
        <v>15062508</v>
      </c>
      <c r="H30" s="24">
        <f t="shared" si="4"/>
        <v>10560107</v>
      </c>
      <c r="I30" s="22">
        <f t="shared" si="5"/>
        <v>0.70108556954791323</v>
      </c>
      <c r="J30" s="76">
        <f t="shared" si="6"/>
        <v>15764322</v>
      </c>
      <c r="K30" s="76">
        <f t="shared" si="7"/>
        <v>10834286</v>
      </c>
      <c r="L30" s="22">
        <f t="shared" si="8"/>
        <v>0.68726622051998176</v>
      </c>
      <c r="M30" s="24">
        <f t="shared" si="9"/>
        <v>17376094</v>
      </c>
      <c r="N30" s="24">
        <f t="shared" si="10"/>
        <v>10240992</v>
      </c>
      <c r="O30" s="22">
        <f t="shared" si="11"/>
        <v>0.58937250224359972</v>
      </c>
      <c r="P30" s="24">
        <f t="shared" si="12"/>
        <v>16910580</v>
      </c>
      <c r="Q30" s="24">
        <f t="shared" si="13"/>
        <v>10494461</v>
      </c>
      <c r="R30" s="22">
        <f t="shared" si="14"/>
        <v>0.62058551510356241</v>
      </c>
      <c r="S30" s="76">
        <f t="shared" si="15"/>
        <v>16814504</v>
      </c>
      <c r="T30" s="76">
        <f t="shared" si="16"/>
        <v>10996205</v>
      </c>
      <c r="U30" s="22">
        <f t="shared" si="17"/>
        <v>0.6539714165817796</v>
      </c>
      <c r="V30" s="76">
        <f t="shared" si="18"/>
        <v>16839999</v>
      </c>
      <c r="W30" s="76">
        <f t="shared" si="19"/>
        <v>12077858</v>
      </c>
      <c r="X30" s="22">
        <f t="shared" si="20"/>
        <v>0.71721251289860499</v>
      </c>
      <c r="Y30" s="22">
        <f t="shared" si="21"/>
        <v>0.6536816334695057</v>
      </c>
    </row>
    <row r="31" spans="1:25" x14ac:dyDescent="0.25">
      <c r="A31" s="25" t="s">
        <v>1324</v>
      </c>
      <c r="B31" s="25" t="s">
        <v>1325</v>
      </c>
      <c r="C31" s="25" t="s">
        <v>146</v>
      </c>
      <c r="D31" s="26">
        <f t="shared" si="0"/>
        <v>12644683</v>
      </c>
      <c r="E31" s="26">
        <f t="shared" si="1"/>
        <v>6690513</v>
      </c>
      <c r="F31" s="27">
        <f t="shared" si="2"/>
        <v>0.52911670462596805</v>
      </c>
      <c r="G31" s="24">
        <f t="shared" si="3"/>
        <v>12885652</v>
      </c>
      <c r="H31" s="24">
        <f t="shared" si="4"/>
        <v>7731864</v>
      </c>
      <c r="I31" s="22">
        <f t="shared" si="5"/>
        <v>0.60003669197336695</v>
      </c>
      <c r="J31" s="76">
        <f t="shared" si="6"/>
        <v>13554125</v>
      </c>
      <c r="K31" s="76">
        <f t="shared" si="7"/>
        <v>8573377</v>
      </c>
      <c r="L31" s="22">
        <f t="shared" si="8"/>
        <v>0.63252899025204501</v>
      </c>
      <c r="M31" s="24">
        <f t="shared" si="9"/>
        <v>13113291</v>
      </c>
      <c r="N31" s="24">
        <f t="shared" si="10"/>
        <v>10163248</v>
      </c>
      <c r="O31" s="22">
        <f t="shared" si="11"/>
        <v>0.77503412377564107</v>
      </c>
      <c r="P31" s="24">
        <f t="shared" si="12"/>
        <v>14456871</v>
      </c>
      <c r="Q31" s="24">
        <f t="shared" si="13"/>
        <v>10378837</v>
      </c>
      <c r="R31" s="22">
        <f t="shared" si="14"/>
        <v>0.71791724502487431</v>
      </c>
      <c r="S31" s="76">
        <f t="shared" si="15"/>
        <v>13784592</v>
      </c>
      <c r="T31" s="76">
        <f t="shared" si="16"/>
        <v>11479153</v>
      </c>
      <c r="U31" s="22">
        <f t="shared" si="17"/>
        <v>0.83275246739257858</v>
      </c>
      <c r="V31" s="76">
        <f t="shared" si="18"/>
        <v>16142776</v>
      </c>
      <c r="W31" s="76">
        <f t="shared" si="19"/>
        <v>10465088</v>
      </c>
      <c r="X31" s="22">
        <f t="shared" si="20"/>
        <v>0.64828304623690503</v>
      </c>
      <c r="Y31" s="22">
        <f t="shared" si="21"/>
        <v>0.72130317453640891</v>
      </c>
    </row>
    <row r="32" spans="1:25" x14ac:dyDescent="0.25">
      <c r="A32" s="25" t="s">
        <v>1326</v>
      </c>
      <c r="B32" s="25" t="s">
        <v>1327</v>
      </c>
      <c r="C32" s="25" t="s">
        <v>143</v>
      </c>
      <c r="D32" s="26">
        <f t="shared" si="0"/>
        <v>13773324</v>
      </c>
      <c r="E32" s="26">
        <f t="shared" si="1"/>
        <v>11111831</v>
      </c>
      <c r="F32" s="27">
        <f t="shared" si="2"/>
        <v>0.80676465608447168</v>
      </c>
      <c r="G32" s="24">
        <f t="shared" si="3"/>
        <v>15483657</v>
      </c>
      <c r="H32" s="24">
        <f t="shared" si="4"/>
        <v>11834748</v>
      </c>
      <c r="I32" s="22">
        <f t="shared" si="5"/>
        <v>0.76433803719625149</v>
      </c>
      <c r="J32" s="76">
        <f t="shared" si="6"/>
        <v>15285137</v>
      </c>
      <c r="K32" s="76">
        <f t="shared" si="7"/>
        <v>13439123</v>
      </c>
      <c r="L32" s="22">
        <f t="shared" si="8"/>
        <v>0.87922816786005908</v>
      </c>
      <c r="M32" s="24">
        <f t="shared" si="9"/>
        <v>19428203</v>
      </c>
      <c r="N32" s="24">
        <f t="shared" si="10"/>
        <v>11938213</v>
      </c>
      <c r="O32" s="22">
        <f t="shared" si="11"/>
        <v>0.61447849808857768</v>
      </c>
      <c r="P32" s="24">
        <f t="shared" si="12"/>
        <v>18863288</v>
      </c>
      <c r="Q32" s="24">
        <f t="shared" si="13"/>
        <v>11116541</v>
      </c>
      <c r="R32" s="22">
        <f t="shared" si="14"/>
        <v>0.58932149050579097</v>
      </c>
      <c r="S32" s="76">
        <f t="shared" si="15"/>
        <v>18451241</v>
      </c>
      <c r="T32" s="76">
        <f t="shared" si="16"/>
        <v>11297262</v>
      </c>
      <c r="U32" s="22">
        <f t="shared" si="17"/>
        <v>0.61227654009830557</v>
      </c>
      <c r="V32" s="76">
        <f t="shared" si="18"/>
        <v>20429827</v>
      </c>
      <c r="W32" s="76">
        <f t="shared" si="19"/>
        <v>9949339</v>
      </c>
      <c r="X32" s="22">
        <f t="shared" si="20"/>
        <v>0.48700064861048498</v>
      </c>
      <c r="Y32" s="22">
        <f t="shared" si="21"/>
        <v>0.63646106903264366</v>
      </c>
    </row>
    <row r="33" spans="1:25" x14ac:dyDescent="0.25">
      <c r="A33" s="25" t="s">
        <v>1328</v>
      </c>
      <c r="B33" s="25" t="s">
        <v>1329</v>
      </c>
      <c r="C33" s="25" t="s">
        <v>256</v>
      </c>
      <c r="D33" s="26">
        <f t="shared" si="0"/>
        <v>6890439</v>
      </c>
      <c r="E33" s="26">
        <f t="shared" si="1"/>
        <v>2287429</v>
      </c>
      <c r="F33" s="27">
        <f t="shared" si="2"/>
        <v>0.33197144623151009</v>
      </c>
      <c r="G33" s="24">
        <f t="shared" si="3"/>
        <v>7389204</v>
      </c>
      <c r="H33" s="24">
        <f t="shared" si="4"/>
        <v>2111246</v>
      </c>
      <c r="I33" s="22">
        <f t="shared" si="5"/>
        <v>0.28572035634690829</v>
      </c>
      <c r="J33" s="76">
        <f t="shared" si="6"/>
        <v>7596800</v>
      </c>
      <c r="K33" s="76">
        <f t="shared" si="7"/>
        <v>2308550</v>
      </c>
      <c r="L33" s="22">
        <f t="shared" si="8"/>
        <v>0.30388453032855939</v>
      </c>
      <c r="M33" s="24">
        <f t="shared" si="9"/>
        <v>8418695</v>
      </c>
      <c r="N33" s="24">
        <f t="shared" si="10"/>
        <v>2470710</v>
      </c>
      <c r="O33" s="22">
        <f t="shared" si="11"/>
        <v>0.29347897744246587</v>
      </c>
      <c r="P33" s="24">
        <f t="shared" si="12"/>
        <v>8982227</v>
      </c>
      <c r="Q33" s="24">
        <f t="shared" si="13"/>
        <v>2517530</v>
      </c>
      <c r="R33" s="22">
        <f t="shared" si="14"/>
        <v>0.28027904438398182</v>
      </c>
      <c r="S33" s="76">
        <f t="shared" si="15"/>
        <v>8668501</v>
      </c>
      <c r="T33" s="76">
        <f t="shared" si="16"/>
        <v>2701714</v>
      </c>
      <c r="U33" s="22">
        <f t="shared" si="17"/>
        <v>0.31167026455900509</v>
      </c>
      <c r="V33" s="76">
        <f t="shared" si="18"/>
        <v>8945711</v>
      </c>
      <c r="W33" s="76">
        <f t="shared" si="19"/>
        <v>2630369</v>
      </c>
      <c r="X33" s="22">
        <f t="shared" si="20"/>
        <v>0.294036885385633</v>
      </c>
      <c r="Y33" s="22">
        <f t="shared" si="21"/>
        <v>0.296669940419929</v>
      </c>
    </row>
    <row r="34" spans="1:25" x14ac:dyDescent="0.25">
      <c r="A34" s="25" t="s">
        <v>1330</v>
      </c>
      <c r="B34" s="25" t="s">
        <v>1331</v>
      </c>
      <c r="C34" s="25" t="s">
        <v>334</v>
      </c>
      <c r="D34" s="26">
        <f t="shared" ref="D34:D50" si="22">VLOOKUP(A34, Master, 13, FALSE)</f>
        <v>11820206</v>
      </c>
      <c r="E34" s="26">
        <f t="shared" ref="E34:E50" si="23">VLOOKUP(A34, Master, 14, FALSE)</f>
        <v>8423155</v>
      </c>
      <c r="F34" s="27">
        <f t="shared" ref="F34:F50" si="24">VLOOKUP(A34, Master, 15, FALSE)</f>
        <v>0.71260644696039988</v>
      </c>
      <c r="G34" s="24">
        <f t="shared" ref="G34:G50" si="25">VLOOKUP(A34, Master, 16, FALSE)</f>
        <v>12340136</v>
      </c>
      <c r="H34" s="24">
        <f t="shared" ref="H34:H50" si="26">VLOOKUP(A34, Master, 17, FALSE)</f>
        <v>7841221</v>
      </c>
      <c r="I34" s="22">
        <f t="shared" ref="I34:I50" si="27">VLOOKUP(A34, Master, 18, FALSE)</f>
        <v>0.63542419629735036</v>
      </c>
      <c r="J34" s="76">
        <f t="shared" ref="J34:J50" si="28">VLOOKUP(A34, Master, 19, FALSE)</f>
        <v>11802480</v>
      </c>
      <c r="K34" s="76">
        <f t="shared" ref="K34:K50" si="29">VLOOKUP(A34, Master, 20,FALSE)</f>
        <v>7748688</v>
      </c>
      <c r="L34" s="22">
        <f t="shared" ref="L34:L50" si="30">VLOOKUP(A34, Master, 21, FALSE)</f>
        <v>0.65653049189661838</v>
      </c>
      <c r="M34" s="24">
        <f t="shared" ref="M34:M50" si="31">VLOOKUP(A34, Master, 22, FALSE)</f>
        <v>11941872</v>
      </c>
      <c r="N34" s="24">
        <f t="shared" ref="N34:N50" si="32">VLOOKUP(A34, Master, 23, FALSE)</f>
        <v>7926944</v>
      </c>
      <c r="O34" s="22">
        <f t="shared" ref="O34:O50" si="33">VLOOKUP(A34, Master, 24, FALSE)</f>
        <v>0.66379408521545036</v>
      </c>
      <c r="P34" s="24">
        <f t="shared" ref="P34:P50" si="34">VLOOKUP(A34, Master, 25, FALSE)</f>
        <v>12031727</v>
      </c>
      <c r="Q34" s="24">
        <f t="shared" ref="Q34:Q50" si="35">VLOOKUP(A34, Master, 26, FALSE)</f>
        <v>8138991</v>
      </c>
      <c r="R34" s="22">
        <f t="shared" ref="R34:R50" si="36">VLOOKUP(A34, Master, 27, FALSE)</f>
        <v>0.67646074416415869</v>
      </c>
      <c r="S34" s="76">
        <f t="shared" ref="S34:S50" si="37">VLOOKUP(A34, Master, 28, FALSE)</f>
        <v>12023780</v>
      </c>
      <c r="T34" s="76">
        <f t="shared" ref="T34:T50" si="38">VLOOKUP(A34, Master, 29, FALSE)</f>
        <v>8708110</v>
      </c>
      <c r="U34" s="22">
        <f t="shared" ref="U34:U50" si="39">VLOOKUP(A34, Master, 30, FALSE)</f>
        <v>0.72424062981857618</v>
      </c>
      <c r="V34" s="76">
        <f t="shared" ref="V34:V50" si="40">VLOOKUP(A34, Master, 31, FALSE)</f>
        <v>11819524</v>
      </c>
      <c r="W34" s="76">
        <f t="shared" ref="W34:W50" si="41">VLOOKUP(A34, Master, 32, FALSE)</f>
        <v>9277800</v>
      </c>
      <c r="X34" s="22">
        <f t="shared" ref="X34:X50" si="42">VLOOKUP(A34, Master, 33, FALSE)</f>
        <v>0.78495546859585896</v>
      </c>
      <c r="Y34" s="22">
        <f t="shared" si="21"/>
        <v>0.7011962839381326</v>
      </c>
    </row>
    <row r="35" spans="1:25" x14ac:dyDescent="0.25">
      <c r="A35" s="25" t="s">
        <v>1332</v>
      </c>
      <c r="B35" s="25" t="s">
        <v>1333</v>
      </c>
      <c r="C35" s="25" t="s">
        <v>20</v>
      </c>
      <c r="D35" s="26">
        <f t="shared" si="22"/>
        <v>7158557</v>
      </c>
      <c r="E35" s="26">
        <f t="shared" si="23"/>
        <v>3605105</v>
      </c>
      <c r="F35" s="27">
        <f t="shared" si="24"/>
        <v>0.503607780171339</v>
      </c>
      <c r="G35" s="24">
        <f t="shared" si="25"/>
        <v>6840917</v>
      </c>
      <c r="H35" s="24">
        <f t="shared" si="26"/>
        <v>3931279</v>
      </c>
      <c r="I35" s="22">
        <f t="shared" si="27"/>
        <v>0.57467134888495208</v>
      </c>
      <c r="J35" s="76">
        <f t="shared" si="28"/>
        <v>7628273</v>
      </c>
      <c r="K35" s="76">
        <f t="shared" si="29"/>
        <v>3547180</v>
      </c>
      <c r="L35" s="22">
        <f t="shared" si="30"/>
        <v>0.46500433322194945</v>
      </c>
      <c r="M35" s="24">
        <f t="shared" si="31"/>
        <v>7082895</v>
      </c>
      <c r="N35" s="24">
        <f t="shared" si="32"/>
        <v>3985194</v>
      </c>
      <c r="O35" s="22">
        <f t="shared" si="33"/>
        <v>0.56265044166262523</v>
      </c>
      <c r="P35" s="24">
        <f t="shared" si="34"/>
        <v>7109163</v>
      </c>
      <c r="Q35" s="24">
        <f t="shared" si="35"/>
        <v>5024934</v>
      </c>
      <c r="R35" s="22">
        <f t="shared" si="36"/>
        <v>0.7068249806622805</v>
      </c>
      <c r="S35" s="76">
        <f t="shared" si="37"/>
        <v>8271472</v>
      </c>
      <c r="T35" s="76">
        <f t="shared" si="38"/>
        <v>5203054</v>
      </c>
      <c r="U35" s="22">
        <f t="shared" si="39"/>
        <v>0.62903604098520793</v>
      </c>
      <c r="V35" s="76">
        <f t="shared" si="40"/>
        <v>8482585</v>
      </c>
      <c r="W35" s="76">
        <f t="shared" si="41"/>
        <v>5877299</v>
      </c>
      <c r="X35" s="22">
        <f t="shared" si="42"/>
        <v>0.69286650236926595</v>
      </c>
      <c r="Y35" s="22">
        <f t="shared" si="21"/>
        <v>0.61127645978026579</v>
      </c>
    </row>
    <row r="36" spans="1:25" x14ac:dyDescent="0.25">
      <c r="A36" s="25" t="s">
        <v>1334</v>
      </c>
      <c r="B36" s="25" t="s">
        <v>1335</v>
      </c>
      <c r="C36" s="25" t="s">
        <v>158</v>
      </c>
      <c r="D36" s="26">
        <f t="shared" si="22"/>
        <v>13399505</v>
      </c>
      <c r="E36" s="26">
        <f t="shared" si="23"/>
        <v>7723496</v>
      </c>
      <c r="F36" s="27">
        <f t="shared" si="24"/>
        <v>0.57640159095429266</v>
      </c>
      <c r="G36" s="24">
        <f t="shared" si="25"/>
        <v>13337526</v>
      </c>
      <c r="H36" s="24">
        <f t="shared" si="26"/>
        <v>8167490</v>
      </c>
      <c r="I36" s="22">
        <f t="shared" si="27"/>
        <v>0.61236919050804473</v>
      </c>
      <c r="J36" s="76">
        <f t="shared" si="28"/>
        <v>13809853</v>
      </c>
      <c r="K36" s="76">
        <f t="shared" si="29"/>
        <v>9671462</v>
      </c>
      <c r="L36" s="22">
        <f t="shared" si="30"/>
        <v>0.70033055384441822</v>
      </c>
      <c r="M36" s="24">
        <f t="shared" si="31"/>
        <v>14322624</v>
      </c>
      <c r="N36" s="24">
        <f t="shared" si="32"/>
        <v>11034426</v>
      </c>
      <c r="O36" s="22">
        <f t="shared" si="33"/>
        <v>0.77041930305508266</v>
      </c>
      <c r="P36" s="24">
        <f t="shared" si="34"/>
        <v>15156464</v>
      </c>
      <c r="Q36" s="24">
        <f t="shared" si="35"/>
        <v>11165385</v>
      </c>
      <c r="R36" s="22">
        <f t="shared" si="36"/>
        <v>0.73667479433197613</v>
      </c>
      <c r="S36" s="76">
        <f t="shared" si="37"/>
        <v>16177035</v>
      </c>
      <c r="T36" s="76">
        <f t="shared" si="38"/>
        <v>11144964</v>
      </c>
      <c r="U36" s="22">
        <f t="shared" si="39"/>
        <v>0.68893737325783122</v>
      </c>
      <c r="V36" s="76">
        <f t="shared" si="40"/>
        <v>15747345</v>
      </c>
      <c r="W36" s="76">
        <f t="shared" si="41"/>
        <v>11329746</v>
      </c>
      <c r="X36" s="22">
        <f t="shared" si="42"/>
        <v>0.71947023450619796</v>
      </c>
      <c r="Y36" s="22">
        <f t="shared" si="21"/>
        <v>0.72316645179910122</v>
      </c>
    </row>
    <row r="37" spans="1:25" x14ac:dyDescent="0.25">
      <c r="A37" s="25" t="s">
        <v>1336</v>
      </c>
      <c r="B37" s="25" t="s">
        <v>1337</v>
      </c>
      <c r="C37" s="25" t="s">
        <v>88</v>
      </c>
      <c r="D37" s="26">
        <f t="shared" si="22"/>
        <v>11715002</v>
      </c>
      <c r="E37" s="26">
        <f t="shared" si="23"/>
        <v>13873098</v>
      </c>
      <c r="F37" s="27">
        <f t="shared" si="24"/>
        <v>1.1842164431555369</v>
      </c>
      <c r="G37" s="24">
        <f t="shared" si="25"/>
        <v>11730139</v>
      </c>
      <c r="H37" s="24">
        <f t="shared" si="26"/>
        <v>15473651</v>
      </c>
      <c r="I37" s="22">
        <f t="shared" si="27"/>
        <v>1.3191362011993208</v>
      </c>
      <c r="J37" s="76">
        <f t="shared" si="28"/>
        <v>11923647</v>
      </c>
      <c r="K37" s="76">
        <f t="shared" si="29"/>
        <v>16822448</v>
      </c>
      <c r="L37" s="22">
        <f t="shared" si="30"/>
        <v>1.4108475368316422</v>
      </c>
      <c r="M37" s="24">
        <f t="shared" si="31"/>
        <v>13309765</v>
      </c>
      <c r="N37" s="24">
        <f t="shared" si="32"/>
        <v>17831858</v>
      </c>
      <c r="O37" s="22">
        <f t="shared" si="33"/>
        <v>1.3397575389197329</v>
      </c>
      <c r="P37" s="24">
        <f t="shared" si="34"/>
        <v>13932495</v>
      </c>
      <c r="Q37" s="24">
        <f t="shared" si="35"/>
        <v>18559980</v>
      </c>
      <c r="R37" s="22">
        <f t="shared" si="36"/>
        <v>1.3321361321141691</v>
      </c>
      <c r="S37" s="76">
        <f t="shared" si="37"/>
        <v>14740838</v>
      </c>
      <c r="T37" s="76">
        <f t="shared" si="38"/>
        <v>19203909</v>
      </c>
      <c r="U37" s="22">
        <f t="shared" si="39"/>
        <v>1.3027691505733934</v>
      </c>
      <c r="V37" s="76">
        <f t="shared" si="40"/>
        <v>15562569</v>
      </c>
      <c r="W37" s="76">
        <f t="shared" si="41"/>
        <v>19216982</v>
      </c>
      <c r="X37" s="22">
        <f t="shared" si="42"/>
        <v>1.2348206777428601</v>
      </c>
      <c r="Y37" s="22">
        <f t="shared" si="21"/>
        <v>1.3240662072363594</v>
      </c>
    </row>
    <row r="38" spans="1:25" x14ac:dyDescent="0.25">
      <c r="A38" s="25" t="s">
        <v>1338</v>
      </c>
      <c r="B38" s="25" t="s">
        <v>1339</v>
      </c>
      <c r="C38" s="25" t="s">
        <v>367</v>
      </c>
      <c r="D38" s="26">
        <f t="shared" si="22"/>
        <v>6414365</v>
      </c>
      <c r="E38" s="26">
        <f t="shared" si="23"/>
        <v>5760379</v>
      </c>
      <c r="F38" s="27">
        <f t="shared" si="24"/>
        <v>0.89804353197861364</v>
      </c>
      <c r="G38" s="24">
        <f t="shared" si="25"/>
        <v>6276302</v>
      </c>
      <c r="H38" s="24">
        <f t="shared" si="26"/>
        <v>7303426</v>
      </c>
      <c r="I38" s="22">
        <f t="shared" si="27"/>
        <v>1.163651143619284</v>
      </c>
      <c r="J38" s="76">
        <f t="shared" si="28"/>
        <v>6521132</v>
      </c>
      <c r="K38" s="76">
        <f t="shared" si="29"/>
        <v>8727426</v>
      </c>
      <c r="L38" s="22">
        <f t="shared" si="30"/>
        <v>1.3383299095923837</v>
      </c>
      <c r="M38" s="24">
        <f t="shared" si="31"/>
        <v>6595751</v>
      </c>
      <c r="N38" s="24">
        <f t="shared" si="32"/>
        <v>10376227</v>
      </c>
      <c r="O38" s="22">
        <f t="shared" si="33"/>
        <v>1.573168392803185</v>
      </c>
      <c r="P38" s="24">
        <f t="shared" si="34"/>
        <v>7467482</v>
      </c>
      <c r="Q38" s="24">
        <f t="shared" si="35"/>
        <v>11168910</v>
      </c>
      <c r="R38" s="22">
        <f t="shared" si="36"/>
        <v>1.4956728385820013</v>
      </c>
      <c r="S38" s="76">
        <f t="shared" si="37"/>
        <v>7593656</v>
      </c>
      <c r="T38" s="76">
        <f t="shared" si="38"/>
        <v>12280871</v>
      </c>
      <c r="U38" s="22">
        <f t="shared" si="39"/>
        <v>1.6172540604947077</v>
      </c>
      <c r="V38" s="76">
        <f t="shared" si="40"/>
        <v>7896533</v>
      </c>
      <c r="W38" s="76">
        <f t="shared" si="41"/>
        <v>13222148</v>
      </c>
      <c r="X38" s="22">
        <f t="shared" si="42"/>
        <v>1.6744244594431501</v>
      </c>
      <c r="Y38" s="22">
        <f t="shared" si="21"/>
        <v>1.5397699321830856</v>
      </c>
    </row>
    <row r="39" spans="1:25" x14ac:dyDescent="0.25">
      <c r="A39" s="25" t="s">
        <v>1340</v>
      </c>
      <c r="B39" s="25" t="s">
        <v>1341</v>
      </c>
      <c r="C39" s="25" t="s">
        <v>41</v>
      </c>
      <c r="D39" s="26">
        <f t="shared" si="22"/>
        <v>5526424</v>
      </c>
      <c r="E39" s="26">
        <f t="shared" si="23"/>
        <v>3572102</v>
      </c>
      <c r="F39" s="27">
        <f t="shared" si="24"/>
        <v>0.64636770540950172</v>
      </c>
      <c r="G39" s="24">
        <f t="shared" si="25"/>
        <v>5701123</v>
      </c>
      <c r="H39" s="24">
        <f t="shared" si="26"/>
        <v>3894382</v>
      </c>
      <c r="I39" s="22">
        <f t="shared" si="27"/>
        <v>0.68309033150135512</v>
      </c>
      <c r="J39" s="76">
        <f t="shared" si="28"/>
        <v>5558127</v>
      </c>
      <c r="K39" s="76">
        <f t="shared" si="29"/>
        <v>4391711</v>
      </c>
      <c r="L39" s="22">
        <f t="shared" si="30"/>
        <v>0.79014225475596367</v>
      </c>
      <c r="M39" s="24">
        <f t="shared" si="31"/>
        <v>6095811</v>
      </c>
      <c r="N39" s="24">
        <f t="shared" si="32"/>
        <v>4876555</v>
      </c>
      <c r="O39" s="22">
        <f t="shared" si="33"/>
        <v>0.79998461238381569</v>
      </c>
      <c r="P39" s="24">
        <f t="shared" si="34"/>
        <v>6197289</v>
      </c>
      <c r="Q39" s="24">
        <f t="shared" si="35"/>
        <v>5430146</v>
      </c>
      <c r="R39" s="22">
        <f t="shared" si="36"/>
        <v>0.87621313125787748</v>
      </c>
      <c r="S39" s="76">
        <f t="shared" si="37"/>
        <v>6423125</v>
      </c>
      <c r="T39" s="76">
        <f t="shared" si="38"/>
        <v>5814637</v>
      </c>
      <c r="U39" s="22">
        <f t="shared" si="39"/>
        <v>0.90526605040381436</v>
      </c>
      <c r="V39" s="76">
        <f t="shared" si="40"/>
        <v>6599147</v>
      </c>
      <c r="W39" s="76">
        <f t="shared" si="41"/>
        <v>6375429</v>
      </c>
      <c r="X39" s="22">
        <f t="shared" si="42"/>
        <v>0.96609895187968997</v>
      </c>
      <c r="Y39" s="22">
        <f t="shared" si="21"/>
        <v>0.86754100013623225</v>
      </c>
    </row>
    <row r="40" spans="1:25" x14ac:dyDescent="0.25">
      <c r="A40" s="25" t="s">
        <v>1342</v>
      </c>
      <c r="B40" s="25" t="s">
        <v>1343</v>
      </c>
      <c r="C40" s="25" t="s">
        <v>288</v>
      </c>
      <c r="D40" s="26">
        <f t="shared" si="22"/>
        <v>10587352</v>
      </c>
      <c r="E40" s="26">
        <f t="shared" si="23"/>
        <v>7966010</v>
      </c>
      <c r="F40" s="27">
        <f t="shared" si="24"/>
        <v>0.75240815644931802</v>
      </c>
      <c r="G40" s="24">
        <f t="shared" si="25"/>
        <v>10742952</v>
      </c>
      <c r="H40" s="24">
        <f t="shared" si="26"/>
        <v>8863531</v>
      </c>
      <c r="I40" s="22">
        <f t="shared" si="27"/>
        <v>0.82505544099982941</v>
      </c>
      <c r="J40" s="76">
        <f t="shared" si="28"/>
        <v>11260910</v>
      </c>
      <c r="K40" s="76">
        <f t="shared" si="29"/>
        <v>9175960</v>
      </c>
      <c r="L40" s="22">
        <f t="shared" si="30"/>
        <v>0.81485066482193713</v>
      </c>
      <c r="M40" s="24">
        <f t="shared" si="31"/>
        <v>13840808</v>
      </c>
      <c r="N40" s="24">
        <f t="shared" si="32"/>
        <v>7040621</v>
      </c>
      <c r="O40" s="22">
        <f t="shared" si="33"/>
        <v>0.50868569233819294</v>
      </c>
      <c r="P40" s="24">
        <f t="shared" si="34"/>
        <v>11233939</v>
      </c>
      <c r="Q40" s="24">
        <f t="shared" si="35"/>
        <v>7714933</v>
      </c>
      <c r="R40" s="22">
        <f t="shared" si="36"/>
        <v>0.6867522602713082</v>
      </c>
      <c r="S40" s="76">
        <f t="shared" si="37"/>
        <v>11840546</v>
      </c>
      <c r="T40" s="76">
        <f t="shared" si="38"/>
        <v>8318830</v>
      </c>
      <c r="U40" s="22">
        <f t="shared" si="39"/>
        <v>0.70257148614599363</v>
      </c>
      <c r="V40" s="76">
        <f t="shared" si="40"/>
        <v>12812661</v>
      </c>
      <c r="W40" s="76">
        <f t="shared" si="41"/>
        <v>8448147</v>
      </c>
      <c r="X40" s="22">
        <f t="shared" si="42"/>
        <v>0.65935928531942001</v>
      </c>
      <c r="Y40" s="22">
        <f t="shared" si="21"/>
        <v>0.67444387777937043</v>
      </c>
    </row>
    <row r="41" spans="1:25" x14ac:dyDescent="0.25">
      <c r="A41" s="25" t="s">
        <v>1346</v>
      </c>
      <c r="B41" s="25" t="s">
        <v>1347</v>
      </c>
      <c r="C41" s="25" t="s">
        <v>11</v>
      </c>
      <c r="D41" s="26">
        <f t="shared" si="22"/>
        <v>8108423</v>
      </c>
      <c r="E41" s="26">
        <f t="shared" si="23"/>
        <v>9530746</v>
      </c>
      <c r="F41" s="27">
        <f t="shared" si="24"/>
        <v>1.1754130242095164</v>
      </c>
      <c r="G41" s="24">
        <f t="shared" si="25"/>
        <v>11415105</v>
      </c>
      <c r="H41" s="24">
        <f t="shared" si="26"/>
        <v>5525681</v>
      </c>
      <c r="I41" s="22">
        <f t="shared" si="27"/>
        <v>0.48406747025104019</v>
      </c>
      <c r="J41" s="76">
        <f t="shared" si="28"/>
        <v>9068551</v>
      </c>
      <c r="K41" s="76">
        <f t="shared" si="29"/>
        <v>7541639</v>
      </c>
      <c r="L41" s="22">
        <f t="shared" si="30"/>
        <v>0.83162558163922773</v>
      </c>
      <c r="M41" s="24">
        <f t="shared" si="31"/>
        <v>7897921</v>
      </c>
      <c r="N41" s="24">
        <f t="shared" si="32"/>
        <v>8812195</v>
      </c>
      <c r="O41" s="22">
        <f t="shared" si="33"/>
        <v>1.1157613503604302</v>
      </c>
      <c r="P41" s="24">
        <f t="shared" si="34"/>
        <v>8612966</v>
      </c>
      <c r="Q41" s="24">
        <f t="shared" si="35"/>
        <v>8562460</v>
      </c>
      <c r="R41" s="22">
        <f t="shared" si="36"/>
        <v>0.99413605022938667</v>
      </c>
      <c r="S41" s="76">
        <f t="shared" si="37"/>
        <v>9782481</v>
      </c>
      <c r="T41" s="76">
        <f t="shared" si="38"/>
        <v>7177899</v>
      </c>
      <c r="U41" s="22">
        <f t="shared" si="39"/>
        <v>0.73375036455475862</v>
      </c>
      <c r="V41" s="76">
        <f t="shared" si="40"/>
        <v>8338527</v>
      </c>
      <c r="W41" s="76">
        <f t="shared" si="41"/>
        <v>7483966</v>
      </c>
      <c r="X41" s="22">
        <f t="shared" si="42"/>
        <v>0.89751655178426604</v>
      </c>
      <c r="Y41" s="22">
        <f t="shared" si="21"/>
        <v>0.91455797971361386</v>
      </c>
    </row>
    <row r="42" spans="1:25" x14ac:dyDescent="0.25">
      <c r="A42" s="25" t="s">
        <v>1348</v>
      </c>
      <c r="B42" s="25" t="s">
        <v>1349</v>
      </c>
      <c r="C42" s="25" t="s">
        <v>14</v>
      </c>
      <c r="D42" s="26">
        <f t="shared" si="22"/>
        <v>5369144</v>
      </c>
      <c r="E42" s="26">
        <f t="shared" si="23"/>
        <v>4259343</v>
      </c>
      <c r="F42" s="27">
        <f t="shared" si="24"/>
        <v>0.79330019831839116</v>
      </c>
      <c r="G42" s="24">
        <f t="shared" si="25"/>
        <v>5110368</v>
      </c>
      <c r="H42" s="24">
        <f t="shared" si="26"/>
        <v>4670008</v>
      </c>
      <c r="I42" s="22">
        <f t="shared" si="27"/>
        <v>0.91383008033863711</v>
      </c>
      <c r="J42" s="76">
        <f t="shared" si="28"/>
        <v>5371372</v>
      </c>
      <c r="K42" s="76">
        <f t="shared" si="29"/>
        <v>4963971</v>
      </c>
      <c r="L42" s="22">
        <f t="shared" si="30"/>
        <v>0.92415327033763439</v>
      </c>
      <c r="M42" s="24">
        <f t="shared" si="31"/>
        <v>6050330</v>
      </c>
      <c r="N42" s="24">
        <f t="shared" si="32"/>
        <v>4797754</v>
      </c>
      <c r="O42" s="22">
        <f t="shared" si="33"/>
        <v>0.79297393695881047</v>
      </c>
      <c r="P42" s="24">
        <f t="shared" si="34"/>
        <v>5814532</v>
      </c>
      <c r="Q42" s="24">
        <f t="shared" si="35"/>
        <v>5466462</v>
      </c>
      <c r="R42" s="22">
        <f t="shared" si="36"/>
        <v>0.94013791651675493</v>
      </c>
      <c r="S42" s="76">
        <f t="shared" si="37"/>
        <v>5899207</v>
      </c>
      <c r="T42" s="76">
        <f t="shared" si="38"/>
        <v>6127969</v>
      </c>
      <c r="U42" s="22">
        <f t="shared" si="39"/>
        <v>1.0387784324232054</v>
      </c>
      <c r="V42" s="76">
        <f t="shared" si="40"/>
        <v>6161461</v>
      </c>
      <c r="W42" s="76">
        <f t="shared" si="41"/>
        <v>7091443</v>
      </c>
      <c r="X42" s="22">
        <f t="shared" si="42"/>
        <v>1.1509353057659499</v>
      </c>
      <c r="Y42" s="22">
        <f t="shared" si="21"/>
        <v>0.96939577240047115</v>
      </c>
    </row>
    <row r="43" spans="1:25" x14ac:dyDescent="0.25">
      <c r="A43" s="25" t="s">
        <v>1350</v>
      </c>
      <c r="B43" s="25" t="s">
        <v>1351</v>
      </c>
      <c r="C43" s="25" t="s">
        <v>151</v>
      </c>
      <c r="D43" s="26">
        <f t="shared" si="22"/>
        <v>7367345</v>
      </c>
      <c r="E43" s="26">
        <f t="shared" si="23"/>
        <v>2813415</v>
      </c>
      <c r="F43" s="27">
        <f t="shared" si="24"/>
        <v>0.38187637473200997</v>
      </c>
      <c r="G43" s="24">
        <f t="shared" si="25"/>
        <v>7946160</v>
      </c>
      <c r="H43" s="24">
        <f t="shared" si="26"/>
        <v>3840465</v>
      </c>
      <c r="I43" s="22">
        <f t="shared" si="27"/>
        <v>0.48331080672928811</v>
      </c>
      <c r="J43" s="76">
        <f t="shared" si="28"/>
        <v>10391938</v>
      </c>
      <c r="K43" s="76">
        <f t="shared" si="29"/>
        <v>3241426</v>
      </c>
      <c r="L43" s="22">
        <f t="shared" si="30"/>
        <v>0.31191737287116222</v>
      </c>
      <c r="M43" s="24">
        <f t="shared" si="31"/>
        <v>9275605</v>
      </c>
      <c r="N43" s="24">
        <f t="shared" si="32"/>
        <v>3853553</v>
      </c>
      <c r="O43" s="22">
        <f t="shared" si="33"/>
        <v>0.41545031294454648</v>
      </c>
      <c r="P43" s="24">
        <f t="shared" si="34"/>
        <v>9871855</v>
      </c>
      <c r="Q43" s="24">
        <f t="shared" si="35"/>
        <v>4151913</v>
      </c>
      <c r="R43" s="22">
        <f t="shared" si="36"/>
        <v>0.42058083308557509</v>
      </c>
      <c r="S43" s="76">
        <f t="shared" si="37"/>
        <v>10493968</v>
      </c>
      <c r="T43" s="76">
        <f t="shared" si="38"/>
        <v>4059622</v>
      </c>
      <c r="U43" s="22">
        <f t="shared" si="39"/>
        <v>0.38685290444948944</v>
      </c>
      <c r="V43" s="76">
        <f t="shared" si="40"/>
        <v>10011097</v>
      </c>
      <c r="W43" s="76">
        <f t="shared" si="41"/>
        <v>4802194</v>
      </c>
      <c r="X43" s="22">
        <f t="shared" si="42"/>
        <v>0.47968709123485698</v>
      </c>
      <c r="Y43" s="22">
        <f t="shared" si="21"/>
        <v>0.40289770291712601</v>
      </c>
    </row>
    <row r="44" spans="1:25" x14ac:dyDescent="0.25">
      <c r="A44" s="25" t="s">
        <v>1352</v>
      </c>
      <c r="B44" s="25" t="s">
        <v>1353</v>
      </c>
      <c r="C44" s="25" t="s">
        <v>56</v>
      </c>
      <c r="D44" s="26">
        <f t="shared" si="22"/>
        <v>13990761</v>
      </c>
      <c r="E44" s="26">
        <f t="shared" si="23"/>
        <v>11988340</v>
      </c>
      <c r="F44" s="27">
        <f t="shared" si="24"/>
        <v>0.85687547660917085</v>
      </c>
      <c r="G44" s="24">
        <f t="shared" si="25"/>
        <v>14771783</v>
      </c>
      <c r="H44" s="24">
        <f t="shared" si="26"/>
        <v>13300377</v>
      </c>
      <c r="I44" s="22">
        <f t="shared" si="27"/>
        <v>0.9003907652854094</v>
      </c>
      <c r="J44" s="76">
        <f t="shared" si="28"/>
        <v>14955119</v>
      </c>
      <c r="K44" s="76">
        <f t="shared" si="29"/>
        <v>14382217</v>
      </c>
      <c r="L44" s="22">
        <f t="shared" si="30"/>
        <v>0.9616919129831063</v>
      </c>
      <c r="M44" s="24">
        <f t="shared" si="31"/>
        <v>15642621</v>
      </c>
      <c r="N44" s="24">
        <f t="shared" si="32"/>
        <v>15544032</v>
      </c>
      <c r="O44" s="22">
        <f t="shared" si="33"/>
        <v>0.9936974117061329</v>
      </c>
      <c r="P44" s="24">
        <f t="shared" si="34"/>
        <v>19346418</v>
      </c>
      <c r="Q44" s="24">
        <f t="shared" si="35"/>
        <v>13767564</v>
      </c>
      <c r="R44" s="22">
        <f t="shared" si="36"/>
        <v>0.71163375049582822</v>
      </c>
      <c r="S44" s="76">
        <f t="shared" si="37"/>
        <v>18614265</v>
      </c>
      <c r="T44" s="76">
        <f t="shared" si="38"/>
        <v>12354244</v>
      </c>
      <c r="U44" s="22">
        <f t="shared" si="39"/>
        <v>0.66369765338572329</v>
      </c>
      <c r="V44" s="76">
        <f t="shared" si="40"/>
        <v>18791158</v>
      </c>
      <c r="W44" s="76">
        <f t="shared" si="41"/>
        <v>11668413</v>
      </c>
      <c r="X44" s="22">
        <f t="shared" si="42"/>
        <v>0.62095231172022503</v>
      </c>
      <c r="Y44" s="22">
        <f t="shared" si="21"/>
        <v>0.79033460805820321</v>
      </c>
    </row>
    <row r="45" spans="1:25" x14ac:dyDescent="0.25">
      <c r="A45" s="25" t="s">
        <v>1354</v>
      </c>
      <c r="B45" s="25" t="s">
        <v>1355</v>
      </c>
      <c r="C45" s="25" t="s">
        <v>296</v>
      </c>
      <c r="D45" s="26">
        <f t="shared" si="22"/>
        <v>15805732</v>
      </c>
      <c r="E45" s="26">
        <f t="shared" si="23"/>
        <v>5483476</v>
      </c>
      <c r="F45" s="27">
        <f t="shared" si="24"/>
        <v>0.34692958225534887</v>
      </c>
      <c r="G45" s="24">
        <f t="shared" si="25"/>
        <v>15708191</v>
      </c>
      <c r="H45" s="24">
        <f t="shared" si="26"/>
        <v>6668692</v>
      </c>
      <c r="I45" s="22">
        <f t="shared" si="27"/>
        <v>0.4245359634346183</v>
      </c>
      <c r="J45" s="76">
        <f t="shared" si="28"/>
        <v>15840569</v>
      </c>
      <c r="K45" s="76">
        <f t="shared" si="29"/>
        <v>8020479</v>
      </c>
      <c r="L45" s="22">
        <f t="shared" si="30"/>
        <v>0.50632518314209551</v>
      </c>
      <c r="M45" s="24">
        <f t="shared" si="31"/>
        <v>16115949</v>
      </c>
      <c r="N45" s="24">
        <f t="shared" si="32"/>
        <v>9657609</v>
      </c>
      <c r="O45" s="22">
        <f t="shared" si="33"/>
        <v>0.59925785319871638</v>
      </c>
      <c r="P45" s="24">
        <f t="shared" si="34"/>
        <v>18356116</v>
      </c>
      <c r="Q45" s="24">
        <f t="shared" si="35"/>
        <v>10464591</v>
      </c>
      <c r="R45" s="22">
        <f t="shared" si="36"/>
        <v>0.57008743026030129</v>
      </c>
      <c r="S45" s="76">
        <f t="shared" si="37"/>
        <v>17531434</v>
      </c>
      <c r="T45" s="76">
        <f t="shared" si="38"/>
        <v>11079705</v>
      </c>
      <c r="U45" s="22">
        <f t="shared" si="39"/>
        <v>0.63199080006803776</v>
      </c>
      <c r="V45" s="76">
        <f t="shared" si="40"/>
        <v>18801620</v>
      </c>
      <c r="W45" s="76">
        <f t="shared" si="41"/>
        <v>12574576</v>
      </c>
      <c r="X45" s="22">
        <f t="shared" si="42"/>
        <v>0.66880279465280101</v>
      </c>
      <c r="Y45" s="22">
        <f t="shared" si="21"/>
        <v>0.59529281226439035</v>
      </c>
    </row>
    <row r="46" spans="1:25" x14ac:dyDescent="0.25">
      <c r="A46" s="25" t="s">
        <v>1356</v>
      </c>
      <c r="B46" s="25" t="s">
        <v>1357</v>
      </c>
      <c r="C46" s="25" t="s">
        <v>485</v>
      </c>
      <c r="D46" s="26">
        <f t="shared" si="22"/>
        <v>7583551</v>
      </c>
      <c r="E46" s="26">
        <f t="shared" si="23"/>
        <v>10572855</v>
      </c>
      <c r="F46" s="27">
        <f t="shared" si="24"/>
        <v>1.3941826197252447</v>
      </c>
      <c r="G46" s="24">
        <f t="shared" si="25"/>
        <v>8761371</v>
      </c>
      <c r="H46" s="24">
        <f t="shared" si="26"/>
        <v>9254729</v>
      </c>
      <c r="I46" s="22">
        <f t="shared" si="27"/>
        <v>1.0563105933991381</v>
      </c>
      <c r="J46" s="76">
        <f t="shared" si="28"/>
        <v>7505170</v>
      </c>
      <c r="K46" s="76">
        <f t="shared" si="29"/>
        <v>9065564</v>
      </c>
      <c r="L46" s="22">
        <f t="shared" si="30"/>
        <v>1.2079092145814152</v>
      </c>
      <c r="M46" s="24">
        <f t="shared" si="31"/>
        <v>8167048</v>
      </c>
      <c r="N46" s="24">
        <f t="shared" si="32"/>
        <v>8289887</v>
      </c>
      <c r="O46" s="22">
        <f t="shared" si="33"/>
        <v>1.0150408078904398</v>
      </c>
      <c r="P46" s="24">
        <f t="shared" si="34"/>
        <v>7053715</v>
      </c>
      <c r="Q46" s="24">
        <f t="shared" si="35"/>
        <v>7818206</v>
      </c>
      <c r="R46" s="22">
        <f t="shared" si="36"/>
        <v>1.1083813281370172</v>
      </c>
      <c r="S46" s="76">
        <f t="shared" si="37"/>
        <v>6758000</v>
      </c>
      <c r="T46" s="76">
        <f t="shared" si="38"/>
        <v>7434042</v>
      </c>
      <c r="U46" s="22">
        <f t="shared" si="39"/>
        <v>1.1000358094110683</v>
      </c>
      <c r="V46" s="76">
        <f t="shared" si="40"/>
        <v>6633515</v>
      </c>
      <c r="W46" s="76">
        <f t="shared" si="41"/>
        <v>7208939</v>
      </c>
      <c r="X46" s="22">
        <f t="shared" si="42"/>
        <v>1.0867449610048401</v>
      </c>
      <c r="Y46" s="22">
        <f t="shared" si="21"/>
        <v>1.1036224242049559</v>
      </c>
    </row>
    <row r="47" spans="1:25" x14ac:dyDescent="0.25">
      <c r="A47" s="25" t="s">
        <v>1358</v>
      </c>
      <c r="B47" s="25" t="s">
        <v>1359</v>
      </c>
      <c r="C47" s="25" t="s">
        <v>8</v>
      </c>
      <c r="D47" s="26">
        <f t="shared" si="22"/>
        <v>9243889</v>
      </c>
      <c r="E47" s="26">
        <f t="shared" si="23"/>
        <v>8352052</v>
      </c>
      <c r="F47" s="27">
        <f t="shared" si="24"/>
        <v>0.9035214507660142</v>
      </c>
      <c r="G47" s="24">
        <f t="shared" si="25"/>
        <v>6389291</v>
      </c>
      <c r="H47" s="24">
        <f t="shared" si="26"/>
        <v>8632075</v>
      </c>
      <c r="I47" s="22">
        <f t="shared" si="27"/>
        <v>1.3510223591318662</v>
      </c>
      <c r="J47" s="76">
        <f t="shared" si="28"/>
        <v>6936714</v>
      </c>
      <c r="K47" s="76">
        <f t="shared" si="29"/>
        <v>8416857</v>
      </c>
      <c r="L47" s="22">
        <f t="shared" si="30"/>
        <v>1.21337812111037</v>
      </c>
      <c r="M47" s="24">
        <f t="shared" si="31"/>
        <v>7006916</v>
      </c>
      <c r="N47" s="24">
        <f t="shared" si="32"/>
        <v>8177034</v>
      </c>
      <c r="O47" s="22">
        <f t="shared" si="33"/>
        <v>1.1669947234988973</v>
      </c>
      <c r="P47" s="24">
        <f t="shared" si="34"/>
        <v>6992470</v>
      </c>
      <c r="Q47" s="24">
        <f t="shared" si="35"/>
        <v>8028722</v>
      </c>
      <c r="R47" s="22">
        <f t="shared" si="36"/>
        <v>1.1481954159259891</v>
      </c>
      <c r="S47" s="76">
        <f t="shared" si="37"/>
        <v>6663623</v>
      </c>
      <c r="T47" s="76">
        <f t="shared" si="38"/>
        <v>8088881</v>
      </c>
      <c r="U47" s="22">
        <f t="shared" si="39"/>
        <v>1.213886349813007</v>
      </c>
      <c r="V47" s="76">
        <f t="shared" si="40"/>
        <v>7386525</v>
      </c>
      <c r="W47" s="76">
        <f t="shared" si="41"/>
        <v>7525713</v>
      </c>
      <c r="X47" s="22">
        <f t="shared" si="42"/>
        <v>1.0188435021881099</v>
      </c>
      <c r="Y47" s="22">
        <f t="shared" si="21"/>
        <v>1.1522596225072745</v>
      </c>
    </row>
    <row r="48" spans="1:25" x14ac:dyDescent="0.25">
      <c r="A48" s="25" t="s">
        <v>1360</v>
      </c>
      <c r="B48" s="25" t="s">
        <v>1361</v>
      </c>
      <c r="C48" s="25" t="s">
        <v>208</v>
      </c>
      <c r="D48" s="26">
        <f t="shared" si="22"/>
        <v>12192457</v>
      </c>
      <c r="E48" s="26">
        <f t="shared" si="23"/>
        <v>6695702</v>
      </c>
      <c r="F48" s="27">
        <f t="shared" si="24"/>
        <v>0.54916757139270611</v>
      </c>
      <c r="G48" s="24">
        <f t="shared" si="25"/>
        <v>12960306</v>
      </c>
      <c r="H48" s="24">
        <f t="shared" si="26"/>
        <v>6946102</v>
      </c>
      <c r="I48" s="22">
        <f t="shared" si="27"/>
        <v>0.53595200607146154</v>
      </c>
      <c r="J48" s="76">
        <f t="shared" si="28"/>
        <v>16850766</v>
      </c>
      <c r="K48" s="76">
        <f t="shared" si="29"/>
        <v>5349947</v>
      </c>
      <c r="L48" s="22">
        <f t="shared" si="30"/>
        <v>0.31748983992775165</v>
      </c>
      <c r="M48" s="24">
        <f t="shared" si="31"/>
        <v>14223553</v>
      </c>
      <c r="N48" s="24">
        <f t="shared" si="32"/>
        <v>5873816</v>
      </c>
      <c r="O48" s="22">
        <f t="shared" si="33"/>
        <v>0.41296404632513412</v>
      </c>
      <c r="P48" s="24">
        <f t="shared" si="34"/>
        <v>14133337</v>
      </c>
      <c r="Q48" s="24">
        <f t="shared" si="35"/>
        <v>8217625</v>
      </c>
      <c r="R48" s="22">
        <f t="shared" si="36"/>
        <v>0.58143558028793907</v>
      </c>
      <c r="S48" s="76">
        <f t="shared" si="37"/>
        <v>12954702</v>
      </c>
      <c r="T48" s="76">
        <f t="shared" si="38"/>
        <v>10476007</v>
      </c>
      <c r="U48" s="22">
        <f t="shared" si="39"/>
        <v>0.80866445248991448</v>
      </c>
      <c r="V48" s="76">
        <f t="shared" si="40"/>
        <v>13085566</v>
      </c>
      <c r="W48" s="76">
        <f t="shared" si="41"/>
        <v>12683104</v>
      </c>
      <c r="X48" s="22">
        <f t="shared" si="42"/>
        <v>0.96924382178042601</v>
      </c>
      <c r="Y48" s="22">
        <f t="shared" si="21"/>
        <v>0.61795954816223309</v>
      </c>
    </row>
    <row r="49" spans="1:25" x14ac:dyDescent="0.25">
      <c r="A49" s="25" t="s">
        <v>1364</v>
      </c>
      <c r="B49" s="25" t="s">
        <v>1365</v>
      </c>
      <c r="C49" s="25" t="s">
        <v>99</v>
      </c>
      <c r="D49" s="26">
        <f t="shared" si="22"/>
        <v>3630115</v>
      </c>
      <c r="E49" s="26">
        <f t="shared" si="23"/>
        <v>792314</v>
      </c>
      <c r="F49" s="27">
        <f t="shared" si="24"/>
        <v>0.21826140494171672</v>
      </c>
      <c r="G49" s="24">
        <f t="shared" si="25"/>
        <v>3594634</v>
      </c>
      <c r="H49" s="24">
        <f t="shared" si="26"/>
        <v>741589</v>
      </c>
      <c r="I49" s="22">
        <f t="shared" si="27"/>
        <v>0.20630445269254116</v>
      </c>
      <c r="J49" s="76">
        <f t="shared" si="28"/>
        <v>3578230</v>
      </c>
      <c r="K49" s="76">
        <f t="shared" si="29"/>
        <v>952704</v>
      </c>
      <c r="L49" s="22">
        <f t="shared" si="30"/>
        <v>0.26625007336029266</v>
      </c>
      <c r="M49" s="24">
        <f t="shared" si="31"/>
        <v>3665559</v>
      </c>
      <c r="N49" s="24">
        <f t="shared" si="32"/>
        <v>1037264</v>
      </c>
      <c r="O49" s="22">
        <f t="shared" si="33"/>
        <v>0.2829756661944331</v>
      </c>
      <c r="P49" s="24">
        <f t="shared" si="34"/>
        <v>3631492</v>
      </c>
      <c r="Q49" s="24">
        <f t="shared" si="35"/>
        <v>1064957</v>
      </c>
      <c r="R49" s="22">
        <f t="shared" si="36"/>
        <v>0.29325605013035966</v>
      </c>
      <c r="S49" s="76">
        <f t="shared" si="37"/>
        <v>3566786</v>
      </c>
      <c r="T49" s="76">
        <f t="shared" si="38"/>
        <v>1079523</v>
      </c>
      <c r="U49" s="22">
        <f t="shared" si="39"/>
        <v>0.30265987362291991</v>
      </c>
      <c r="V49" s="76">
        <f t="shared" si="40"/>
        <v>3572625</v>
      </c>
      <c r="W49" s="76">
        <f t="shared" si="41"/>
        <v>995921</v>
      </c>
      <c r="X49" s="22">
        <f t="shared" si="42"/>
        <v>0.278764493894545</v>
      </c>
      <c r="Y49" s="22">
        <f t="shared" si="21"/>
        <v>0.28478123144051004</v>
      </c>
    </row>
    <row r="50" spans="1:25" x14ac:dyDescent="0.25">
      <c r="A50" s="25" t="s">
        <v>1366</v>
      </c>
      <c r="B50" s="25" t="s">
        <v>1367</v>
      </c>
      <c r="C50" s="25" t="s">
        <v>226</v>
      </c>
      <c r="D50" s="26">
        <f t="shared" si="22"/>
        <v>10541191</v>
      </c>
      <c r="E50" s="26">
        <f t="shared" si="23"/>
        <v>2283872</v>
      </c>
      <c r="F50" s="27">
        <f t="shared" si="24"/>
        <v>0.21666166565049433</v>
      </c>
      <c r="G50" s="24">
        <f t="shared" si="25"/>
        <v>10107016</v>
      </c>
      <c r="H50" s="24">
        <f t="shared" si="26"/>
        <v>3032892</v>
      </c>
      <c r="I50" s="22">
        <f t="shared" si="27"/>
        <v>0.30007788648993927</v>
      </c>
      <c r="J50" s="76">
        <f t="shared" si="28"/>
        <v>10882371</v>
      </c>
      <c r="K50" s="76">
        <f t="shared" si="29"/>
        <v>3317462</v>
      </c>
      <c r="L50" s="22">
        <f t="shared" si="30"/>
        <v>0.30484735357763487</v>
      </c>
      <c r="M50" s="24">
        <f t="shared" si="31"/>
        <v>9716312</v>
      </c>
      <c r="N50" s="24">
        <f t="shared" si="32"/>
        <v>4959814</v>
      </c>
      <c r="O50" s="22">
        <f t="shared" si="33"/>
        <v>0.51046261173992769</v>
      </c>
      <c r="P50" s="24">
        <f t="shared" si="34"/>
        <v>9923461</v>
      </c>
      <c r="Q50" s="24">
        <f t="shared" si="35"/>
        <v>7222958</v>
      </c>
      <c r="R50" s="22">
        <f t="shared" si="36"/>
        <v>0.72786681985246882</v>
      </c>
      <c r="S50" s="76">
        <f t="shared" si="37"/>
        <v>10794664</v>
      </c>
      <c r="T50" s="76">
        <f t="shared" si="38"/>
        <v>8338988</v>
      </c>
      <c r="U50" s="22">
        <f t="shared" si="39"/>
        <v>0.77251019577821045</v>
      </c>
      <c r="V50" s="76">
        <f t="shared" si="40"/>
        <v>12475050</v>
      </c>
      <c r="W50" s="76">
        <f t="shared" si="41"/>
        <v>7543640</v>
      </c>
      <c r="X50" s="22">
        <f t="shared" si="42"/>
        <v>0.60469817756241495</v>
      </c>
      <c r="Y50" s="22">
        <f t="shared" si="21"/>
        <v>0.58407703170213143</v>
      </c>
    </row>
    <row r="51" spans="1:25" x14ac:dyDescent="0.25">
      <c r="A51" s="18"/>
      <c r="B51" s="18"/>
      <c r="C51" s="18"/>
      <c r="D51" s="35"/>
      <c r="E51" s="35"/>
      <c r="F51" s="36"/>
      <c r="G51" s="34"/>
      <c r="H51" s="34"/>
      <c r="I51" s="22"/>
      <c r="J51" s="76"/>
      <c r="K51" s="76"/>
      <c r="L51" s="22"/>
      <c r="M51" s="24"/>
      <c r="N51" s="24"/>
      <c r="O51" s="22"/>
      <c r="P51" s="22"/>
      <c r="Q51" s="22"/>
      <c r="R51" s="22"/>
      <c r="S51" s="95"/>
      <c r="T51" s="95"/>
      <c r="U51" s="22"/>
      <c r="V51" s="22"/>
      <c r="W51" s="22"/>
      <c r="X51" s="22"/>
      <c r="Y51" s="22"/>
    </row>
    <row r="52" spans="1:25" x14ac:dyDescent="0.25">
      <c r="A52" s="103" t="s">
        <v>1427</v>
      </c>
      <c r="B52" s="103"/>
      <c r="C52" s="103"/>
      <c r="D52" s="28">
        <f>SUM(D2:D50)</f>
        <v>636981890</v>
      </c>
      <c r="E52" s="28">
        <f>SUM(E2:E50)</f>
        <v>408816853</v>
      </c>
      <c r="F52" s="29">
        <f>AVERAGE(F2:F50)</f>
        <v>0.69529814409816693</v>
      </c>
      <c r="G52" s="30">
        <f>SUM(G2:G50)</f>
        <v>644601166</v>
      </c>
      <c r="H52" s="30">
        <f>SUM(H2:H50)</f>
        <v>431547826</v>
      </c>
      <c r="I52" s="22">
        <f>AVERAGE(I2:I50)</f>
        <v>0.72764679775598284</v>
      </c>
      <c r="J52" s="78">
        <f>SUM(J2:J50)</f>
        <v>657254302</v>
      </c>
      <c r="K52" s="78">
        <f>SUM(K2:K50)</f>
        <v>463612817</v>
      </c>
      <c r="L52" s="22">
        <f>AVERAGE(L2:L50)</f>
        <v>0.76116911347820382</v>
      </c>
      <c r="M52" s="30">
        <f>SUM(M2:M50)</f>
        <v>700158052</v>
      </c>
      <c r="N52" s="30">
        <f>SUM(N2:N50)</f>
        <v>476207189</v>
      </c>
      <c r="O52" s="80">
        <f>N52/M52</f>
        <v>0.68014241590126001</v>
      </c>
      <c r="P52" s="30">
        <f>SUM(P2:P50)</f>
        <v>720207252</v>
      </c>
      <c r="Q52" s="30">
        <f>SUM(Q2:Q50)</f>
        <v>491224216</v>
      </c>
      <c r="R52" s="80">
        <f>Q52/P52</f>
        <v>0.68205952472136455</v>
      </c>
      <c r="S52" s="99">
        <f>SUM(S2:S50)</f>
        <v>732504800</v>
      </c>
      <c r="T52" s="99">
        <f>SUM(T2:T50)</f>
        <v>506577836</v>
      </c>
      <c r="U52" s="80">
        <f>T52/S52</f>
        <v>0.69156930575745035</v>
      </c>
      <c r="V52" s="78">
        <f>SUM(V2:V50)</f>
        <v>739180217</v>
      </c>
      <c r="W52" s="78">
        <f>SUM(W2:W50)</f>
        <v>536614354</v>
      </c>
      <c r="X52" s="100">
        <f>W52/V52</f>
        <v>0.72595876033841422</v>
      </c>
      <c r="Y52" s="80">
        <f>AVERAGE(L52,O52,R52,U52,X52)</f>
        <v>0.70817982403933866</v>
      </c>
    </row>
    <row r="54" spans="1:25" x14ac:dyDescent="0.25">
      <c r="H54" s="37"/>
    </row>
  </sheetData>
  <autoFilter ref="A1:Y50" xr:uid="{00000000-0009-0000-0000-000001000000}">
    <sortState xmlns:xlrd2="http://schemas.microsoft.com/office/spreadsheetml/2017/richdata2" ref="A2:Y50">
      <sortCondition ref="A1:A50"/>
    </sortState>
  </autoFilter>
  <mergeCells count="1">
    <mergeCell ref="A52:C52"/>
  </mergeCells>
  <conditionalFormatting sqref="J51:K51">
    <cfRule type="cellIs" dxfId="2" priority="9" stopIfTrue="1" operator="between">
      <formula>0.35</formula>
      <formula>0.5</formula>
    </cfRule>
  </conditionalFormatting>
  <conditionalFormatting sqref="J51:K51">
    <cfRule type="cellIs" dxfId="1" priority="7" stopIfTrue="1" operator="greaterThan">
      <formula>0.5</formula>
    </cfRule>
    <cfRule type="cellIs" dxfId="0" priority="8" stopIfTrue="1" operator="between">
      <formula>0.2</formula>
      <formula>0.35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>
      <selection activeCell="C2" sqref="C2"/>
    </sheetView>
  </sheetViews>
  <sheetFormatPr defaultRowHeight="12.75" x14ac:dyDescent="0.2"/>
  <cols>
    <col min="1" max="1" width="9.28515625" bestFit="1" customWidth="1"/>
    <col min="2" max="2" width="39.28515625" bestFit="1" customWidth="1"/>
    <col min="3" max="3" width="10.42578125" customWidth="1"/>
    <col min="4" max="4" width="10.7109375" customWidth="1"/>
  </cols>
  <sheetData>
    <row r="1" spans="1:4" x14ac:dyDescent="0.2">
      <c r="A1" s="86" t="s">
        <v>1388</v>
      </c>
      <c r="B1" s="86" t="s">
        <v>1389</v>
      </c>
      <c r="C1" s="86" t="s">
        <v>1390</v>
      </c>
      <c r="D1" s="86" t="s">
        <v>1391</v>
      </c>
    </row>
    <row r="2" spans="1:4" x14ac:dyDescent="0.2">
      <c r="A2">
        <v>1</v>
      </c>
      <c r="B2" s="2" t="s">
        <v>1409</v>
      </c>
      <c r="C2">
        <f>COUNTIF(Districts!$AC:$AC, Typology!A2)</f>
        <v>123</v>
      </c>
      <c r="D2" s="7">
        <f>AVERAGEIF(Typology,Typology!A2,Districts!AB:AB)</f>
        <v>0.4400494516038802</v>
      </c>
    </row>
    <row r="3" spans="1:4" x14ac:dyDescent="0.2">
      <c r="A3">
        <v>2</v>
      </c>
      <c r="B3" s="2" t="s">
        <v>1442</v>
      </c>
      <c r="C3">
        <f>COUNTIF(Districts!$AC:$AC, Typology!A3)</f>
        <v>106</v>
      </c>
      <c r="D3" s="7">
        <f>AVERAGEIF(Typology,Typology!A3,Districts!AB:AB)</f>
        <v>0.4848475335335512</v>
      </c>
    </row>
    <row r="4" spans="1:4" x14ac:dyDescent="0.2">
      <c r="A4">
        <v>3</v>
      </c>
      <c r="B4" s="2" t="s">
        <v>1410</v>
      </c>
      <c r="C4">
        <f>COUNTIF(Districts!$AC:$AC, Typology!A4)</f>
        <v>110</v>
      </c>
      <c r="D4" s="7">
        <f>AVERAGEIF(Typology,Typology!A4,Districts!AB:AB)</f>
        <v>0.42012441799147343</v>
      </c>
    </row>
    <row r="5" spans="1:4" x14ac:dyDescent="0.2">
      <c r="A5">
        <v>4</v>
      </c>
      <c r="B5" s="2" t="s">
        <v>1411</v>
      </c>
      <c r="C5">
        <f>COUNTIF(Districts!$AC:$AC, Typology!A5)</f>
        <v>89</v>
      </c>
      <c r="D5" s="7">
        <f>AVERAGEIF(Typology,Typology!A5,Districts!AB:AB)</f>
        <v>0.40792497013980616</v>
      </c>
    </row>
    <row r="6" spans="1:4" x14ac:dyDescent="0.2">
      <c r="A6">
        <v>5</v>
      </c>
      <c r="B6" s="2" t="s">
        <v>1412</v>
      </c>
      <c r="C6">
        <f>COUNTIF(Districts!$AC:$AC, Typology!A6)</f>
        <v>77</v>
      </c>
      <c r="D6" s="7">
        <f>AVERAGEIF(Typology,Typology!A6,Districts!AB:AB)</f>
        <v>0.40773941760703009</v>
      </c>
    </row>
    <row r="7" spans="1:4" x14ac:dyDescent="0.2">
      <c r="A7">
        <v>6</v>
      </c>
      <c r="B7" s="2" t="s">
        <v>1413</v>
      </c>
      <c r="C7">
        <f>COUNTIF(Districts!$AC:$AC, Typology!A7)</f>
        <v>46</v>
      </c>
      <c r="D7" s="7">
        <f>AVERAGEIF(Typology,Typology!A7,Districts!AB:AB)</f>
        <v>0.40188106618635944</v>
      </c>
    </row>
    <row r="8" spans="1:4" x14ac:dyDescent="0.2">
      <c r="A8">
        <v>7</v>
      </c>
      <c r="B8" s="2" t="s">
        <v>1414</v>
      </c>
      <c r="C8">
        <f>COUNTIF(Districts!$AC:$AC, Typology!A8)</f>
        <v>47</v>
      </c>
      <c r="D8" s="7">
        <f>AVERAGEIF(Typology,Typology!A8,Districts!AB:AB)</f>
        <v>0.35710790751075805</v>
      </c>
    </row>
    <row r="9" spans="1:4" x14ac:dyDescent="0.2">
      <c r="A9">
        <v>8</v>
      </c>
      <c r="B9" s="2" t="s">
        <v>1415</v>
      </c>
      <c r="C9">
        <f>COUNTIF(Districts!$AC:$AC, Typology!A9)</f>
        <v>8</v>
      </c>
      <c r="D9" s="7">
        <f>AVERAGEIF(Typology,Typology!A9,Districts!AB:AB)</f>
        <v>0.33194714173484757</v>
      </c>
    </row>
    <row r="10" spans="1:4" x14ac:dyDescent="0.2">
      <c r="C10">
        <f>SUM(C2:C9)</f>
        <v>606</v>
      </c>
      <c r="D10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0"/>
  <sheetViews>
    <sheetView workbookViewId="0">
      <selection activeCell="A2" sqref="A2"/>
    </sheetView>
  </sheetViews>
  <sheetFormatPr defaultRowHeight="12.75" x14ac:dyDescent="0.2"/>
  <cols>
    <col min="1" max="1" width="15.85546875" bestFit="1" customWidth="1"/>
    <col min="2" max="2" width="29" customWidth="1"/>
    <col min="4" max="4" width="17.5703125" hidden="1" customWidth="1"/>
  </cols>
  <sheetData>
    <row r="1" spans="1:4" x14ac:dyDescent="0.2">
      <c r="A1" s="104" t="s">
        <v>1392</v>
      </c>
      <c r="B1" s="104"/>
    </row>
    <row r="2" spans="1:4" x14ac:dyDescent="0.2">
      <c r="A2" s="102" t="s">
        <v>1485</v>
      </c>
      <c r="B2" s="102" t="s">
        <v>1393</v>
      </c>
      <c r="C2" s="3"/>
      <c r="D2" s="4" t="s">
        <v>1394</v>
      </c>
    </row>
    <row r="3" spans="1:4" x14ac:dyDescent="0.2">
      <c r="A3" s="5" t="s">
        <v>5</v>
      </c>
      <c r="B3" s="7">
        <f ca="1">AVERAGEIF(Districts!$C$1:$AC$607, County!A3, Districts!AB:AB)</f>
        <v>0.46369879548087578</v>
      </c>
      <c r="D3" t="str">
        <f ca="1">IF(B3&lt;0.1, "&lt;10", IF(AND(B3&gt;0.1,B3&lt;0.25), "10-25", IF(AND(B3&gt;0.25,B3&lt;0.5), "25-50", IF(AND(B3&gt;0.5,B3&lt;0.75), "50-75", IF(B3&gt;0.75, "75", 0)))))</f>
        <v>25-50</v>
      </c>
    </row>
    <row r="4" spans="1:4" x14ac:dyDescent="0.2">
      <c r="A4" s="5" t="s">
        <v>114</v>
      </c>
      <c r="B4" s="7">
        <f ca="1">AVERAGEIF(Districts!$C$1:$AC$607, County!A4, Districts!AB:AB)</f>
        <v>0.47529501889674908</v>
      </c>
      <c r="D4" t="str">
        <f t="shared" ref="D4:D67" ca="1" si="0">IF(B4&lt;0.1, "&lt;10", IF(AND(B4&gt;0.1,B4&lt;0.25), "10-25", IF(AND(B4&gt;0.25,B4&lt;0.5), "25-50", IF(AND(B4&gt;0.5,B4&lt;0.75), "50-75", IF(B4&gt;0.75, "75", 0)))))</f>
        <v>25-50</v>
      </c>
    </row>
    <row r="5" spans="1:4" x14ac:dyDescent="0.2">
      <c r="A5" s="5" t="s">
        <v>14</v>
      </c>
      <c r="B5" s="7">
        <f ca="1">AVERAGEIF(Districts!$C$1:$AC$607, County!A5, Districts!AB:AB)</f>
        <v>0.36594699196333963</v>
      </c>
      <c r="D5" t="str">
        <f t="shared" ca="1" si="0"/>
        <v>25-50</v>
      </c>
    </row>
    <row r="6" spans="1:4" x14ac:dyDescent="0.2">
      <c r="A6" s="5" t="s">
        <v>17</v>
      </c>
      <c r="B6" s="7">
        <f ca="1">AVERAGEIF(Districts!$C$1:$AC$607, County!A6, Districts!AB:AB)</f>
        <v>0.28797790506087345</v>
      </c>
      <c r="D6" t="str">
        <f t="shared" ca="1" si="0"/>
        <v>25-50</v>
      </c>
    </row>
    <row r="7" spans="1:4" x14ac:dyDescent="0.2">
      <c r="A7" s="5" t="s">
        <v>20</v>
      </c>
      <c r="B7" s="7">
        <f ca="1">AVERAGEIF(Districts!$C$1:$AC$607, County!A7, Districts!AB:AB)</f>
        <v>0.41250205910724169</v>
      </c>
      <c r="D7" t="str">
        <f t="shared" ca="1" si="0"/>
        <v>25-50</v>
      </c>
    </row>
    <row r="8" spans="1:4" x14ac:dyDescent="0.2">
      <c r="A8" s="5" t="s">
        <v>314</v>
      </c>
      <c r="B8" s="7">
        <f ca="1">AVERAGEIF(Districts!$C$1:$AC$607, County!A8, Districts!AB:AB)</f>
        <v>0.59965894345724358</v>
      </c>
      <c r="D8" t="str">
        <f t="shared" ca="1" si="0"/>
        <v>50-75</v>
      </c>
    </row>
    <row r="9" spans="1:4" x14ac:dyDescent="0.2">
      <c r="A9" s="5" t="s">
        <v>32</v>
      </c>
      <c r="B9" s="7">
        <f ca="1">AVERAGEIF(Districts!$C$1:$AC$607, County!A9, Districts!AB:AB)</f>
        <v>0.47949714961167234</v>
      </c>
      <c r="D9" t="str">
        <f t="shared" ca="1" si="0"/>
        <v>25-50</v>
      </c>
    </row>
    <row r="10" spans="1:4" x14ac:dyDescent="0.2">
      <c r="A10" s="5" t="s">
        <v>457</v>
      </c>
      <c r="B10" s="7">
        <f ca="1">AVERAGEIF(Districts!$C$1:$AC$607, County!A10, Districts!AB:AB)</f>
        <v>0.38558676395844538</v>
      </c>
      <c r="D10" t="str">
        <f t="shared" ca="1" si="0"/>
        <v>25-50</v>
      </c>
    </row>
    <row r="11" spans="1:4" x14ac:dyDescent="0.2">
      <c r="A11" s="5" t="s">
        <v>168</v>
      </c>
      <c r="B11" s="7">
        <f ca="1">AVERAGEIF(Districts!$C$1:$AC$607, County!A11, Districts!AB:AB)</f>
        <v>0.47803948001118579</v>
      </c>
      <c r="D11" t="str">
        <f t="shared" ca="1" si="0"/>
        <v>25-50</v>
      </c>
    </row>
    <row r="12" spans="1:4" x14ac:dyDescent="0.2">
      <c r="A12" s="5" t="s">
        <v>436</v>
      </c>
      <c r="B12" s="7">
        <f ca="1">AVERAGEIF(Districts!$C$1:$AC$607, County!A12, Districts!AB:AB)</f>
        <v>0.57163334611473915</v>
      </c>
      <c r="D12" t="str">
        <f t="shared" ca="1" si="0"/>
        <v>50-75</v>
      </c>
    </row>
    <row r="13" spans="1:4" x14ac:dyDescent="0.2">
      <c r="A13" s="5" t="s">
        <v>362</v>
      </c>
      <c r="B13" s="7">
        <f ca="1">AVERAGEIF(Districts!$C$1:$AC$607, County!A13, Districts!AB:AB)</f>
        <v>0.46181449319934115</v>
      </c>
      <c r="D13" t="str">
        <f t="shared" ca="1" si="0"/>
        <v>25-50</v>
      </c>
    </row>
    <row r="14" spans="1:4" x14ac:dyDescent="0.2">
      <c r="A14" s="5" t="s">
        <v>334</v>
      </c>
      <c r="B14" s="7">
        <f ca="1">AVERAGEIF(Districts!$C$1:$AC$607, County!A14, Districts!AB:AB)</f>
        <v>0.40603473794473438</v>
      </c>
      <c r="D14" t="str">
        <f t="shared" ca="1" si="0"/>
        <v>25-50</v>
      </c>
    </row>
    <row r="15" spans="1:4" x14ac:dyDescent="0.2">
      <c r="A15" s="5" t="s">
        <v>485</v>
      </c>
      <c r="B15" s="7">
        <f ca="1">AVERAGEIF(Districts!$C$1:$AC$607, County!A15, Districts!AB:AB)</f>
        <v>0.31549691956060921</v>
      </c>
      <c r="D15" t="str">
        <f t="shared" ca="1" si="0"/>
        <v>25-50</v>
      </c>
    </row>
    <row r="16" spans="1:4" x14ac:dyDescent="0.2">
      <c r="A16" s="5" t="s">
        <v>399</v>
      </c>
      <c r="B16" s="7">
        <f ca="1">AVERAGEIF(Districts!$C$1:$AC$607, County!A16, Districts!AB:AB)</f>
        <v>0.35511691258068406</v>
      </c>
      <c r="D16" t="str">
        <f t="shared" ca="1" si="0"/>
        <v>25-50</v>
      </c>
    </row>
    <row r="17" spans="1:4" x14ac:dyDescent="0.2">
      <c r="A17" s="5" t="s">
        <v>119</v>
      </c>
      <c r="B17" s="7">
        <f ca="1">AVERAGEIF(Districts!$C$1:$AC$607, County!A17, Districts!AB:AB)</f>
        <v>0.25516731487184374</v>
      </c>
      <c r="D17" t="str">
        <f t="shared" ca="1" si="0"/>
        <v>25-50</v>
      </c>
    </row>
    <row r="18" spans="1:4" x14ac:dyDescent="0.2">
      <c r="A18" s="5" t="s">
        <v>99</v>
      </c>
      <c r="B18" s="7">
        <f ca="1">AVERAGEIF(Districts!$C$1:$AC$607, County!A18, Districts!AB:AB)</f>
        <v>0.35495020081876943</v>
      </c>
      <c r="D18" t="str">
        <f t="shared" ca="1" si="0"/>
        <v>25-50</v>
      </c>
    </row>
    <row r="19" spans="1:4" x14ac:dyDescent="0.2">
      <c r="A19" s="5" t="s">
        <v>62</v>
      </c>
      <c r="B19" s="7">
        <f ca="1">AVERAGEIF(Districts!$C$1:$AC$607, County!A19, Districts!AB:AB)</f>
        <v>0.42481786116283321</v>
      </c>
      <c r="D19" t="str">
        <f t="shared" ca="1" si="0"/>
        <v>25-50</v>
      </c>
    </row>
    <row r="20" spans="1:4" x14ac:dyDescent="0.2">
      <c r="A20" s="5" t="s">
        <v>25</v>
      </c>
      <c r="B20" s="7">
        <f ca="1">AVERAGEIF(Districts!$C$1:$AC$607, County!A20, Districts!AB:AB)</f>
        <v>0.3690164323232028</v>
      </c>
      <c r="D20" t="str">
        <f t="shared" ca="1" si="0"/>
        <v>25-50</v>
      </c>
    </row>
    <row r="21" spans="1:4" x14ac:dyDescent="0.2">
      <c r="A21" s="5" t="s">
        <v>165</v>
      </c>
      <c r="B21" s="7">
        <f ca="1">AVERAGEIF(Districts!$C$1:$AC$607, County!A21, Districts!AB:AB)</f>
        <v>0.63648042418345285</v>
      </c>
      <c r="D21" t="str">
        <f t="shared" ca="1" si="0"/>
        <v>50-75</v>
      </c>
    </row>
    <row r="22" spans="1:4" x14ac:dyDescent="0.2">
      <c r="A22" s="5" t="s">
        <v>108</v>
      </c>
      <c r="B22" s="7">
        <f ca="1">AVERAGEIF(Districts!$C$1:$AC$607, County!A22, Districts!AB:AB)</f>
        <v>0.46067733014772133</v>
      </c>
      <c r="D22" t="str">
        <f t="shared" ca="1" si="0"/>
        <v>25-50</v>
      </c>
    </row>
    <row r="23" spans="1:4" x14ac:dyDescent="0.2">
      <c r="A23" s="5" t="s">
        <v>111</v>
      </c>
      <c r="B23" s="7">
        <f ca="1">AVERAGEIF(Districts!$C$1:$AC$607, County!A23, Districts!AB:AB)</f>
        <v>0.32930915162949009</v>
      </c>
      <c r="D23" t="str">
        <f t="shared" ca="1" si="0"/>
        <v>25-50</v>
      </c>
    </row>
    <row r="24" spans="1:4" x14ac:dyDescent="0.2">
      <c r="A24" s="5" t="s">
        <v>177</v>
      </c>
      <c r="B24" s="7">
        <f ca="1">AVERAGEIF(Districts!$C$1:$AC$607, County!A24, Districts!AB:AB)</f>
        <v>0.30002053834874881</v>
      </c>
      <c r="D24" t="str">
        <f t="shared" ca="1" si="0"/>
        <v>25-50</v>
      </c>
    </row>
    <row r="25" spans="1:4" x14ac:dyDescent="0.2">
      <c r="A25" s="5" t="s">
        <v>196</v>
      </c>
      <c r="B25" s="7">
        <f ca="1">AVERAGEIF(Districts!$C$1:$AC$607, County!A25, Districts!AB:AB)</f>
        <v>0.46381267708285023</v>
      </c>
      <c r="D25" t="str">
        <f t="shared" ca="1" si="0"/>
        <v>25-50</v>
      </c>
    </row>
    <row r="26" spans="1:4" x14ac:dyDescent="0.2">
      <c r="A26" s="5" t="s">
        <v>378</v>
      </c>
      <c r="B26" s="7">
        <f ca="1">AVERAGEIF(Districts!$C$1:$AC$607, County!A26, Districts!AB:AB)</f>
        <v>0.41336254745449541</v>
      </c>
      <c r="D26" t="str">
        <f t="shared" ca="1" si="0"/>
        <v>25-50</v>
      </c>
    </row>
    <row r="27" spans="1:4" x14ac:dyDescent="0.2">
      <c r="A27" s="5" t="s">
        <v>46</v>
      </c>
      <c r="B27" s="7">
        <f ca="1">AVERAGEIF(Districts!$C$1:$AC$607, County!A27, Districts!AB:AB)</f>
        <v>0.45419294865107135</v>
      </c>
      <c r="D27" t="str">
        <f t="shared" ca="1" si="0"/>
        <v>25-50</v>
      </c>
    </row>
    <row r="28" spans="1:4" x14ac:dyDescent="0.2">
      <c r="A28" s="5" t="s">
        <v>516</v>
      </c>
      <c r="B28" s="7">
        <f ca="1">AVERAGEIF(Districts!$C$1:$AC$607, County!A28, Districts!AB:AB)</f>
        <v>0.36009614167040355</v>
      </c>
      <c r="D28" t="str">
        <f t="shared" ca="1" si="0"/>
        <v>25-50</v>
      </c>
    </row>
    <row r="29" spans="1:4" x14ac:dyDescent="0.2">
      <c r="A29" s="5" t="s">
        <v>151</v>
      </c>
      <c r="B29" s="7">
        <f ca="1">AVERAGEIF(Districts!$C$1:$AC$607, County!A29, Districts!AB:AB)</f>
        <v>0.11759965476642749</v>
      </c>
      <c r="D29" t="str">
        <f t="shared" ca="1" si="0"/>
        <v>10-25</v>
      </c>
    </row>
    <row r="30" spans="1:4" x14ac:dyDescent="0.2">
      <c r="A30" s="5" t="s">
        <v>736</v>
      </c>
      <c r="B30" s="7">
        <f ca="1">AVERAGEIF(Districts!$C$1:$AC$607, County!A30, Districts!AB:AB)</f>
        <v>0.29043247711947628</v>
      </c>
      <c r="D30" t="str">
        <f t="shared" ca="1" si="0"/>
        <v>25-50</v>
      </c>
    </row>
    <row r="31" spans="1:4" x14ac:dyDescent="0.2">
      <c r="A31" s="5" t="s">
        <v>132</v>
      </c>
      <c r="B31" s="7">
        <f ca="1">AVERAGEIF(Districts!$C$1:$AC$607, County!A31, Districts!AB:AB)</f>
        <v>0.47158286642067776</v>
      </c>
      <c r="D31" t="str">
        <f t="shared" ca="1" si="0"/>
        <v>25-50</v>
      </c>
    </row>
    <row r="32" spans="1:4" x14ac:dyDescent="0.2">
      <c r="A32" s="5" t="s">
        <v>65</v>
      </c>
      <c r="B32" s="7">
        <f ca="1">AVERAGEIF(Districts!$C$1:$AC$607, County!A32, Districts!AB:AB)</f>
        <v>0.32680893094532232</v>
      </c>
      <c r="D32" t="str">
        <f t="shared" ca="1" si="0"/>
        <v>25-50</v>
      </c>
    </row>
    <row r="33" spans="1:4" x14ac:dyDescent="0.2">
      <c r="A33" s="5" t="s">
        <v>82</v>
      </c>
      <c r="B33" s="7">
        <f ca="1">AVERAGEIF(Districts!$C$1:$AC$607, County!A33, Districts!AB:AB)</f>
        <v>0.45079960220799364</v>
      </c>
      <c r="D33" t="str">
        <f t="shared" ca="1" si="0"/>
        <v>25-50</v>
      </c>
    </row>
    <row r="34" spans="1:4" x14ac:dyDescent="0.2">
      <c r="A34" s="5" t="s">
        <v>137</v>
      </c>
      <c r="B34" s="7">
        <f ca="1">AVERAGEIF(Districts!$C$1:$AC$607, County!A34, Districts!AB:AB)</f>
        <v>0.57819322545704432</v>
      </c>
      <c r="D34" t="str">
        <f t="shared" ca="1" si="0"/>
        <v>50-75</v>
      </c>
    </row>
    <row r="35" spans="1:4" x14ac:dyDescent="0.2">
      <c r="A35" s="5" t="s">
        <v>189</v>
      </c>
      <c r="B35" s="7">
        <f ca="1">AVERAGEIF(Districts!$C$1:$AC$607, County!A35, Districts!AB:AB)</f>
        <v>0.65579236833349808</v>
      </c>
      <c r="D35" t="str">
        <f t="shared" ca="1" si="0"/>
        <v>50-75</v>
      </c>
    </row>
    <row r="36" spans="1:4" x14ac:dyDescent="0.2">
      <c r="A36" s="5" t="s">
        <v>427</v>
      </c>
      <c r="B36" s="7">
        <f ca="1">AVERAGEIF(Districts!$C$1:$AC$607, County!A36, Districts!AB:AB)</f>
        <v>0.79110540239672811</v>
      </c>
      <c r="D36" t="str">
        <f t="shared" ca="1" si="0"/>
        <v>75</v>
      </c>
    </row>
    <row r="37" spans="1:4" x14ac:dyDescent="0.2">
      <c r="A37" s="5" t="s">
        <v>249</v>
      </c>
      <c r="B37" s="7">
        <f ca="1">AVERAGEIF(Districts!$C$1:$AC$607, County!A37, Districts!AB:AB)</f>
        <v>0.72734856644851997</v>
      </c>
      <c r="D37" t="str">
        <f t="shared" ca="1" si="0"/>
        <v>50-75</v>
      </c>
    </row>
    <row r="38" spans="1:4" x14ac:dyDescent="0.2">
      <c r="A38" s="5" t="s">
        <v>174</v>
      </c>
      <c r="B38" s="7">
        <f ca="1">AVERAGEIF(Districts!$C$1:$AC$607, County!A38, Districts!AB:AB)</f>
        <v>0.49297391124951345</v>
      </c>
      <c r="D38" t="str">
        <f t="shared" ca="1" si="0"/>
        <v>25-50</v>
      </c>
    </row>
    <row r="39" spans="1:4" x14ac:dyDescent="0.2">
      <c r="A39" s="5" t="s">
        <v>205</v>
      </c>
      <c r="B39" s="7">
        <f ca="1">AVERAGEIF(Districts!$C$1:$AC$607, County!A39, Districts!AB:AB)</f>
        <v>0.18255332446501671</v>
      </c>
      <c r="D39" t="str">
        <f t="shared" ca="1" si="0"/>
        <v>10-25</v>
      </c>
    </row>
    <row r="40" spans="1:4" x14ac:dyDescent="0.2">
      <c r="A40" s="5" t="s">
        <v>807</v>
      </c>
      <c r="B40" s="7">
        <f ca="1">AVERAGEIF(Districts!$C$1:$AC$607, County!A40, Districts!AB:AB)</f>
        <v>0.566145231167692</v>
      </c>
      <c r="D40" t="str">
        <f t="shared" ca="1" si="0"/>
        <v>50-75</v>
      </c>
    </row>
    <row r="41" spans="1:4" x14ac:dyDescent="0.2">
      <c r="A41" s="5" t="s">
        <v>38</v>
      </c>
      <c r="B41" s="7">
        <f ca="1">AVERAGEIF(Districts!$C$1:$AC$607, County!A41, Districts!AB:AB)</f>
        <v>0.25577696228050295</v>
      </c>
      <c r="D41" t="str">
        <f t="shared" ca="1" si="0"/>
        <v>25-50</v>
      </c>
    </row>
    <row r="42" spans="1:4" x14ac:dyDescent="0.2">
      <c r="A42" s="5" t="s">
        <v>183</v>
      </c>
      <c r="B42" s="7">
        <f ca="1">AVERAGEIF(Districts!$C$1:$AC$607, County!A42, Districts!AB:AB)</f>
        <v>0.52511874018632942</v>
      </c>
      <c r="D42" t="str">
        <f t="shared" ca="1" si="0"/>
        <v>50-75</v>
      </c>
    </row>
    <row r="43" spans="1:4" x14ac:dyDescent="0.2">
      <c r="A43" s="5" t="s">
        <v>337</v>
      </c>
      <c r="B43" s="7">
        <f ca="1">AVERAGEIF(Districts!$C$1:$AC$607, County!A43, Districts!AB:AB)</f>
        <v>0.25489171561949109</v>
      </c>
      <c r="D43" t="str">
        <f t="shared" ca="1" si="0"/>
        <v>25-50</v>
      </c>
    </row>
    <row r="44" spans="1:4" x14ac:dyDescent="0.2">
      <c r="A44" s="5" t="s">
        <v>246</v>
      </c>
      <c r="B44" s="7">
        <f ca="1">AVERAGEIF(Districts!$C$1:$AC$607, County!A44, Districts!AB:AB)</f>
        <v>0.52672907620042642</v>
      </c>
      <c r="D44" t="str">
        <f t="shared" ca="1" si="0"/>
        <v>50-75</v>
      </c>
    </row>
    <row r="45" spans="1:4" x14ac:dyDescent="0.2">
      <c r="A45" s="5" t="s">
        <v>291</v>
      </c>
      <c r="B45" s="7">
        <f ca="1">AVERAGEIF(Districts!$C$1:$AC$607, County!A45, Districts!AB:AB)</f>
        <v>0.3578706448913419</v>
      </c>
      <c r="D45" t="str">
        <f t="shared" ca="1" si="0"/>
        <v>25-50</v>
      </c>
    </row>
    <row r="46" spans="1:4" x14ac:dyDescent="0.2">
      <c r="A46" s="5" t="s">
        <v>180</v>
      </c>
      <c r="B46" s="7">
        <f ca="1">AVERAGEIF(Districts!$C$1:$AC$607, County!A46, Districts!AB:AB)</f>
        <v>0.35843885418395766</v>
      </c>
      <c r="D46" t="str">
        <f t="shared" ca="1" si="0"/>
        <v>25-50</v>
      </c>
    </row>
    <row r="47" spans="1:4" x14ac:dyDescent="0.2">
      <c r="A47" s="5" t="s">
        <v>171</v>
      </c>
      <c r="B47" s="7">
        <f ca="1">AVERAGEIF(Districts!$C$1:$AC$607, County!A47, Districts!AB:AB)</f>
        <v>0.48157029877437074</v>
      </c>
      <c r="D47" t="str">
        <f t="shared" ca="1" si="0"/>
        <v>25-50</v>
      </c>
    </row>
    <row r="48" spans="1:4" x14ac:dyDescent="0.2">
      <c r="A48" s="5" t="s">
        <v>35</v>
      </c>
      <c r="B48" s="7">
        <f ca="1">AVERAGEIF(Districts!$C$1:$AC$607, County!A48, Districts!AB:AB)</f>
        <v>0.54150223088903415</v>
      </c>
      <c r="D48" t="str">
        <f t="shared" ca="1" si="0"/>
        <v>50-75</v>
      </c>
    </row>
    <row r="49" spans="1:4" x14ac:dyDescent="0.2">
      <c r="A49" s="5" t="s">
        <v>127</v>
      </c>
      <c r="B49" s="7">
        <f ca="1">AVERAGEIF(Districts!$C$1:$AC$607, County!A49, Districts!AB:AB)</f>
        <v>0.40970006894432787</v>
      </c>
      <c r="D49" t="str">
        <f t="shared" ca="1" si="0"/>
        <v>25-50</v>
      </c>
    </row>
    <row r="50" spans="1:4" x14ac:dyDescent="0.2">
      <c r="A50" s="5" t="s">
        <v>233</v>
      </c>
      <c r="B50" s="7">
        <f ca="1">AVERAGEIF(Districts!$C$1:$AC$607, County!A50, Districts!AB:AB)</f>
        <v>0.27546762374932432</v>
      </c>
      <c r="D50" t="str">
        <f t="shared" ca="1" si="0"/>
        <v>25-50</v>
      </c>
    </row>
    <row r="51" spans="1:4" x14ac:dyDescent="0.2">
      <c r="A51" s="5" t="s">
        <v>208</v>
      </c>
      <c r="B51" s="7">
        <f ca="1">AVERAGEIF(Districts!$C$1:$AC$607, County!A51, Districts!AB:AB)</f>
        <v>0.29347863711231748</v>
      </c>
      <c r="D51" t="str">
        <f t="shared" ca="1" si="0"/>
        <v>25-50</v>
      </c>
    </row>
    <row r="52" spans="1:4" x14ac:dyDescent="0.2">
      <c r="A52" s="5" t="s">
        <v>68</v>
      </c>
      <c r="B52" s="7">
        <f ca="1">AVERAGEIF(Districts!$C$1:$AC$607, County!A52, Districts!AB:AB)</f>
        <v>0.31417058469584341</v>
      </c>
      <c r="D52" t="str">
        <f t="shared" ca="1" si="0"/>
        <v>25-50</v>
      </c>
    </row>
    <row r="53" spans="1:4" x14ac:dyDescent="0.2">
      <c r="A53" s="5" t="s">
        <v>226</v>
      </c>
      <c r="B53" s="7">
        <f ca="1">AVERAGEIF(Districts!$C$1:$AC$607, County!A53, Districts!AB:AB)</f>
        <v>0.3734089149476319</v>
      </c>
      <c r="D53" t="str">
        <f t="shared" ca="1" si="0"/>
        <v>25-50</v>
      </c>
    </row>
    <row r="54" spans="1:4" x14ac:dyDescent="0.2">
      <c r="A54" s="5" t="s">
        <v>56</v>
      </c>
      <c r="B54" s="7">
        <f ca="1">AVERAGEIF(Districts!$C$1:$AC$607, County!A54, Districts!AB:AB)</f>
        <v>0.49131195469722133</v>
      </c>
      <c r="D54" t="str">
        <f t="shared" ca="1" si="0"/>
        <v>25-50</v>
      </c>
    </row>
    <row r="55" spans="1:4" x14ac:dyDescent="0.2">
      <c r="A55" s="5" t="s">
        <v>932</v>
      </c>
      <c r="B55" s="7">
        <f ca="1">AVERAGEIF(Districts!$C$1:$AC$607, County!A55, Districts!AB:AB)</f>
        <v>0.28264487800252031</v>
      </c>
      <c r="D55" t="str">
        <f t="shared" ca="1" si="0"/>
        <v>25-50</v>
      </c>
    </row>
    <row r="56" spans="1:4" x14ac:dyDescent="0.2">
      <c r="A56" s="5" t="s">
        <v>73</v>
      </c>
      <c r="B56" s="7">
        <f ca="1">AVERAGEIF(Districts!$C$1:$AC$607, County!A56, Districts!AB:AB)</f>
        <v>0.49751420909808347</v>
      </c>
      <c r="D56" t="str">
        <f t="shared" ca="1" si="0"/>
        <v>25-50</v>
      </c>
    </row>
    <row r="57" spans="1:4" x14ac:dyDescent="0.2">
      <c r="A57" s="5" t="s">
        <v>296</v>
      </c>
      <c r="B57" s="7">
        <f ca="1">AVERAGEIF(Districts!$C$1:$AC$607, County!A57, Districts!AB:AB)</f>
        <v>0.46582229028969924</v>
      </c>
      <c r="D57" t="str">
        <f t="shared" ca="1" si="0"/>
        <v>25-50</v>
      </c>
    </row>
    <row r="58" spans="1:4" x14ac:dyDescent="0.2">
      <c r="A58" s="5" t="s">
        <v>952</v>
      </c>
      <c r="B58" s="7">
        <f ca="1">AVERAGEIF(Districts!$C$1:$AC$607, County!A58, Districts!AB:AB)</f>
        <v>0.38667675085949627</v>
      </c>
      <c r="D58" t="str">
        <f t="shared" ca="1" si="0"/>
        <v>25-50</v>
      </c>
    </row>
    <row r="59" spans="1:4" x14ac:dyDescent="0.2">
      <c r="A59" s="5" t="s">
        <v>76</v>
      </c>
      <c r="B59" s="7">
        <f ca="1">AVERAGEIF(Districts!$C$1:$AC$607, County!A59, Districts!AB:AB)</f>
        <v>0.49492159301884198</v>
      </c>
      <c r="D59" t="str">
        <f t="shared" ca="1" si="0"/>
        <v>25-50</v>
      </c>
    </row>
    <row r="60" spans="1:4" x14ac:dyDescent="0.2">
      <c r="A60" s="5" t="s">
        <v>972</v>
      </c>
      <c r="B60" s="7">
        <f ca="1">AVERAGEIF(Districts!$C$1:$AC$607, County!A60, Districts!AB:AB)</f>
        <v>0.3480110595386251</v>
      </c>
      <c r="D60" t="str">
        <f t="shared" ca="1" si="0"/>
        <v>25-50</v>
      </c>
    </row>
    <row r="61" spans="1:4" x14ac:dyDescent="0.2">
      <c r="A61" s="5" t="s">
        <v>492</v>
      </c>
      <c r="B61" s="7">
        <f ca="1">AVERAGEIF(Districts!$C$1:$AC$607, County!A61, Districts!AB:AB)</f>
        <v>0.30025822393030355</v>
      </c>
      <c r="D61" t="str">
        <f t="shared" ca="1" si="0"/>
        <v>25-50</v>
      </c>
    </row>
    <row r="62" spans="1:4" x14ac:dyDescent="0.2">
      <c r="A62" s="5" t="s">
        <v>412</v>
      </c>
      <c r="B62" s="7">
        <f ca="1">AVERAGEIF(Districts!$C$1:$AC$607, County!A62, Districts!AB:AB)</f>
        <v>0.20031315667270619</v>
      </c>
      <c r="D62" t="str">
        <f t="shared" ca="1" si="0"/>
        <v>10-25</v>
      </c>
    </row>
    <row r="63" spans="1:4" x14ac:dyDescent="0.2">
      <c r="A63" s="5" t="s">
        <v>430</v>
      </c>
      <c r="B63" s="7">
        <f ca="1">AVERAGEIF(Districts!$C$1:$AC$607, County!A63, Districts!AB:AB)</f>
        <v>0.53798782882392682</v>
      </c>
      <c r="D63" t="str">
        <f t="shared" ca="1" si="0"/>
        <v>50-75</v>
      </c>
    </row>
    <row r="64" spans="1:4" x14ac:dyDescent="0.2">
      <c r="A64" s="5" t="s">
        <v>299</v>
      </c>
      <c r="B64" s="7">
        <f ca="1">AVERAGEIF(Districts!$C$1:$AC$607, County!A64, Districts!AB:AB)</f>
        <v>0.35575902552761379</v>
      </c>
      <c r="D64" t="str">
        <f t="shared" ca="1" si="0"/>
        <v>25-50</v>
      </c>
    </row>
    <row r="65" spans="1:4" x14ac:dyDescent="0.2">
      <c r="A65" s="5" t="s">
        <v>501</v>
      </c>
      <c r="B65" s="7">
        <f ca="1">AVERAGEIF(Districts!$C$1:$AC$607, County!A65, Districts!AB:AB)</f>
        <v>0.63844604776680569</v>
      </c>
      <c r="D65" t="str">
        <f t="shared" ca="1" si="0"/>
        <v>50-75</v>
      </c>
    </row>
    <row r="66" spans="1:4" x14ac:dyDescent="0.2">
      <c r="A66" s="5" t="s">
        <v>259</v>
      </c>
      <c r="B66" s="7">
        <f ca="1">AVERAGEIF(Districts!$C$1:$AC$607, County!A66, Districts!AB:AB)</f>
        <v>0.18373425360160456</v>
      </c>
      <c r="D66" t="str">
        <f t="shared" ca="1" si="0"/>
        <v>10-25</v>
      </c>
    </row>
    <row r="67" spans="1:4" x14ac:dyDescent="0.2">
      <c r="A67" s="5" t="s">
        <v>85</v>
      </c>
      <c r="B67" s="7">
        <f ca="1">AVERAGEIF(Districts!$C$1:$AC$607, County!A67, Districts!AB:AB)</f>
        <v>0.68667024171086632</v>
      </c>
      <c r="D67" t="str">
        <f t="shared" ca="1" si="0"/>
        <v>50-75</v>
      </c>
    </row>
    <row r="68" spans="1:4" x14ac:dyDescent="0.2">
      <c r="A68" s="5" t="s">
        <v>1012</v>
      </c>
      <c r="B68" s="7">
        <f ca="1">AVERAGEIF(Districts!$C$1:$AC$607, County!A68, Districts!AB:AB)</f>
        <v>0.45186191199925413</v>
      </c>
      <c r="D68" t="str">
        <f t="shared" ref="D68:D90" ca="1" si="1">IF(B68&lt;0.1, "&lt;10", IF(AND(B68&gt;0.1,B68&lt;0.25), "10-25", IF(AND(B68&gt;0.25,B68&lt;0.5), "25-50", IF(AND(B68&gt;0.5,B68&lt;0.75), "50-75", IF(B68&gt;0.75, "75", 0)))))</f>
        <v>25-50</v>
      </c>
    </row>
    <row r="69" spans="1:4" x14ac:dyDescent="0.2">
      <c r="A69" s="5" t="s">
        <v>186</v>
      </c>
      <c r="B69" s="7">
        <f ca="1">AVERAGEIF(Districts!$C$1:$AC$607, County!A69, Districts!AB:AB)</f>
        <v>0.29235447833303468</v>
      </c>
      <c r="D69" t="str">
        <f t="shared" ca="1" si="1"/>
        <v>25-50</v>
      </c>
    </row>
    <row r="70" spans="1:4" x14ac:dyDescent="0.2">
      <c r="A70" s="5" t="s">
        <v>124</v>
      </c>
      <c r="B70" s="7">
        <f ca="1">AVERAGEIF(Districts!$C$1:$AC$607, County!A70, Districts!AB:AB)</f>
        <v>0.61095086530284504</v>
      </c>
      <c r="D70" t="str">
        <f t="shared" ca="1" si="1"/>
        <v>50-75</v>
      </c>
    </row>
    <row r="71" spans="1:4" x14ac:dyDescent="0.2">
      <c r="A71" s="5" t="s">
        <v>1043</v>
      </c>
      <c r="B71" s="7">
        <f ca="1">AVERAGEIF(Districts!$C$1:$AC$607, County!A71, Districts!AB:AB)</f>
        <v>0.69943571343561972</v>
      </c>
      <c r="D71" t="str">
        <f t="shared" ca="1" si="1"/>
        <v>50-75</v>
      </c>
    </row>
    <row r="72" spans="1:4" x14ac:dyDescent="0.2">
      <c r="A72" s="5" t="s">
        <v>217</v>
      </c>
      <c r="B72" s="7">
        <f ca="1">AVERAGEIF(Districts!$C$1:$AC$607, County!A72, Districts!AB:AB)</f>
        <v>0.48478797154582498</v>
      </c>
      <c r="D72" t="str">
        <f t="shared" ca="1" si="1"/>
        <v>25-50</v>
      </c>
    </row>
    <row r="73" spans="1:4" x14ac:dyDescent="0.2">
      <c r="A73" s="5" t="s">
        <v>79</v>
      </c>
      <c r="B73" s="7">
        <f ca="1">AVERAGEIF(Districts!$C$1:$AC$607, County!A73, Districts!AB:AB)</f>
        <v>0.49678324901337484</v>
      </c>
      <c r="D73" t="str">
        <f t="shared" ca="1" si="1"/>
        <v>25-50</v>
      </c>
    </row>
    <row r="74" spans="1:4" x14ac:dyDescent="0.2">
      <c r="A74" s="5" t="s">
        <v>146</v>
      </c>
      <c r="B74" s="7">
        <f ca="1">AVERAGEIF(Districts!$C$1:$AC$607, County!A74, Districts!AB:AB)</f>
        <v>0.24710740163273254</v>
      </c>
      <c r="D74" t="str">
        <f t="shared" ca="1" si="1"/>
        <v>10-25</v>
      </c>
    </row>
    <row r="75" spans="1:4" x14ac:dyDescent="0.2">
      <c r="A75" s="5" t="s">
        <v>256</v>
      </c>
      <c r="B75" s="7">
        <f ca="1">AVERAGEIF(Districts!$C$1:$AC$607, County!A75, Districts!AB:AB)</f>
        <v>0.36546221188057276</v>
      </c>
      <c r="D75" t="str">
        <f t="shared" ca="1" si="1"/>
        <v>25-50</v>
      </c>
    </row>
    <row r="76" spans="1:4" x14ac:dyDescent="0.2">
      <c r="A76" s="5" t="s">
        <v>140</v>
      </c>
      <c r="B76" s="7">
        <f ca="1">AVERAGEIF(Districts!$C$1:$AC$607, County!A76, Districts!AB:AB)</f>
        <v>0.46689964035770731</v>
      </c>
      <c r="D76" t="str">
        <f t="shared" ca="1" si="1"/>
        <v>25-50</v>
      </c>
    </row>
    <row r="77" spans="1:4" x14ac:dyDescent="0.2">
      <c r="A77" s="5" t="s">
        <v>327</v>
      </c>
      <c r="B77" s="7">
        <f ca="1">AVERAGEIF(Districts!$C$1:$AC$607, County!A77, Districts!AB:AB)</f>
        <v>0.70749717107718413</v>
      </c>
      <c r="D77" t="str">
        <f t="shared" ca="1" si="1"/>
        <v>50-75</v>
      </c>
    </row>
    <row r="78" spans="1:4" x14ac:dyDescent="0.2">
      <c r="A78" s="5" t="s">
        <v>11</v>
      </c>
      <c r="B78" s="7">
        <f ca="1">AVERAGEIF(Districts!$C$1:$AC$607, County!A78, Districts!AB:AB)</f>
        <v>0.40105753442926417</v>
      </c>
      <c r="D78" t="str">
        <f t="shared" ca="1" si="1"/>
        <v>25-50</v>
      </c>
    </row>
    <row r="79" spans="1:4" x14ac:dyDescent="0.2">
      <c r="A79" s="5" t="s">
        <v>8</v>
      </c>
      <c r="B79" s="7">
        <f ca="1">AVERAGEIF(Districts!$C$1:$AC$607, County!A79, Districts!AB:AB)</f>
        <v>0.34493182638226899</v>
      </c>
      <c r="D79" t="str">
        <f t="shared" ca="1" si="1"/>
        <v>25-50</v>
      </c>
    </row>
    <row r="80" spans="1:4" x14ac:dyDescent="0.2">
      <c r="A80" s="5" t="s">
        <v>158</v>
      </c>
      <c r="B80" s="7">
        <f ca="1">AVERAGEIF(Districts!$C$1:$AC$607, County!A80, Districts!AB:AB)</f>
        <v>0.33959699600105353</v>
      </c>
      <c r="D80" t="str">
        <f t="shared" ca="1" si="1"/>
        <v>25-50</v>
      </c>
    </row>
    <row r="81" spans="1:4" x14ac:dyDescent="0.2">
      <c r="A81" s="5" t="s">
        <v>88</v>
      </c>
      <c r="B81" s="7">
        <f ca="1">AVERAGEIF(Districts!$C$1:$AC$607, County!A81, Districts!AB:AB)</f>
        <v>0.36614405760528984</v>
      </c>
      <c r="D81" t="str">
        <f t="shared" ca="1" si="1"/>
        <v>25-50</v>
      </c>
    </row>
    <row r="82" spans="1:4" x14ac:dyDescent="0.2">
      <c r="A82" s="5" t="s">
        <v>478</v>
      </c>
      <c r="B82" s="7">
        <f ca="1">AVERAGEIF(Districts!$C$1:$AC$607, County!A82, Districts!AB:AB)</f>
        <v>0.5411693717341941</v>
      </c>
      <c r="D82" t="str">
        <f t="shared" ca="1" si="1"/>
        <v>50-75</v>
      </c>
    </row>
    <row r="83" spans="1:4" x14ac:dyDescent="0.2">
      <c r="A83" s="5" t="s">
        <v>367</v>
      </c>
      <c r="B83" s="7">
        <f ca="1">AVERAGEIF(Districts!$C$1:$AC$607, County!A83, Districts!AB:AB)</f>
        <v>0.81150010437000819</v>
      </c>
      <c r="D83" t="str">
        <f t="shared" ca="1" si="1"/>
        <v>75</v>
      </c>
    </row>
    <row r="84" spans="1:4" x14ac:dyDescent="0.2">
      <c r="A84" s="5" t="s">
        <v>1211</v>
      </c>
      <c r="B84" s="7">
        <f ca="1">AVERAGEIF(Districts!$C$1:$AC$607, County!A84, Districts!AB:AB)</f>
        <v>0.81872471346271836</v>
      </c>
      <c r="D84" t="str">
        <f t="shared" ca="1" si="1"/>
        <v>75</v>
      </c>
    </row>
    <row r="85" spans="1:4" x14ac:dyDescent="0.2">
      <c r="A85" s="5" t="s">
        <v>143</v>
      </c>
      <c r="B85" s="7">
        <f ca="1">AVERAGEIF(Districts!$C$1:$AC$607, County!A85, Districts!AB:AB)</f>
        <v>0.44709673018363794</v>
      </c>
      <c r="D85" t="str">
        <f t="shared" ca="1" si="1"/>
        <v>25-50</v>
      </c>
    </row>
    <row r="86" spans="1:4" x14ac:dyDescent="0.2">
      <c r="A86" s="5" t="s">
        <v>41</v>
      </c>
      <c r="B86" s="7">
        <f ca="1">AVERAGEIF(Districts!$C$1:$AC$607, County!A86, Districts!AB:AB)</f>
        <v>0.49674878411171913</v>
      </c>
      <c r="D86" t="str">
        <f t="shared" ca="1" si="1"/>
        <v>25-50</v>
      </c>
    </row>
    <row r="87" spans="1:4" x14ac:dyDescent="0.2">
      <c r="A87" s="5" t="s">
        <v>288</v>
      </c>
      <c r="B87" s="7">
        <f ca="1">AVERAGEIF(Districts!$C$1:$AC$607, County!A87, Districts!AB:AB)</f>
        <v>0.39482766452359658</v>
      </c>
      <c r="D87" t="str">
        <f t="shared" ca="1" si="1"/>
        <v>25-50</v>
      </c>
    </row>
    <row r="88" spans="1:4" x14ac:dyDescent="0.2">
      <c r="A88" s="5" t="s">
        <v>59</v>
      </c>
      <c r="B88" s="7">
        <f ca="1">AVERAGEIF(Districts!$C$1:$AC$607, County!A88, Districts!AB:AB)</f>
        <v>0.57354010227101726</v>
      </c>
      <c r="D88" t="str">
        <f t="shared" ca="1" si="1"/>
        <v>50-75</v>
      </c>
    </row>
    <row r="89" spans="1:4" x14ac:dyDescent="0.2">
      <c r="A89" s="5" t="s">
        <v>49</v>
      </c>
      <c r="B89" s="7">
        <f ca="1">AVERAGEIF(Districts!$C$1:$AC$607, County!A89, Districts!AB:AB)</f>
        <v>0.43219223117995814</v>
      </c>
      <c r="D89" t="str">
        <f t="shared" ca="1" si="1"/>
        <v>25-50</v>
      </c>
    </row>
    <row r="90" spans="1:4" x14ac:dyDescent="0.2">
      <c r="A90" s="5" t="s">
        <v>433</v>
      </c>
      <c r="B90" s="7">
        <f ca="1">AVERAGEIF(Districts!$C$1:$AC$607, County!A90, Districts!AB:AB)</f>
        <v>0.36144615338936631</v>
      </c>
      <c r="D90" t="str">
        <f t="shared" ca="1" si="1"/>
        <v>25-50</v>
      </c>
    </row>
  </sheetData>
  <autoFilter ref="A2:B90" xr:uid="{090EE9DC-DCDB-4508-9AB9-24F0C4C7F4A6}"/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07"/>
  <sheetViews>
    <sheetView workbookViewId="0"/>
  </sheetViews>
  <sheetFormatPr defaultColWidth="9.140625" defaultRowHeight="12.75" x14ac:dyDescent="0.2"/>
  <cols>
    <col min="1" max="1" width="7" style="54" bestFit="1" customWidth="1"/>
    <col min="2" max="2" width="38.5703125" style="54" bestFit="1" customWidth="1"/>
    <col min="3" max="3" width="11.7109375" style="54" bestFit="1" customWidth="1"/>
    <col min="4" max="8" width="9.140625" style="51" customWidth="1"/>
    <col min="9" max="16384" width="9.140625" style="54"/>
  </cols>
  <sheetData>
    <row r="1" spans="1:8" x14ac:dyDescent="0.2">
      <c r="A1" s="87" t="s">
        <v>1395</v>
      </c>
      <c r="B1" s="87" t="s">
        <v>1396</v>
      </c>
      <c r="C1" s="87" t="s">
        <v>1397</v>
      </c>
      <c r="D1" s="88" t="s">
        <v>1446</v>
      </c>
      <c r="E1" s="88" t="s">
        <v>1456</v>
      </c>
      <c r="F1" s="88" t="s">
        <v>1468</v>
      </c>
      <c r="G1" s="88" t="s">
        <v>1476</v>
      </c>
      <c r="H1" s="88" t="s">
        <v>1398</v>
      </c>
    </row>
    <row r="2" spans="1:8" x14ac:dyDescent="0.2">
      <c r="A2" s="5" t="s">
        <v>3</v>
      </c>
      <c r="B2" s="5" t="s">
        <v>4</v>
      </c>
      <c r="C2" s="5" t="s">
        <v>5</v>
      </c>
      <c r="D2" s="51" t="str">
        <f>IF(VLOOKUP(A2, Master!$A$1:$AG$661, 24, FALSE)&gt;VLOOKUP(A2, Master!$A$1:$AG$661, 21, FALSE), "+", "-")</f>
        <v>-</v>
      </c>
      <c r="E2" s="51" t="str">
        <f>IF(VLOOKUP(A2, Master!$A$1:$AG$661, 27, FALSE)&gt;VLOOKUP(A2, Master!$A$1:$AG$661, 24, FALSE), "+", "-")</f>
        <v>+</v>
      </c>
      <c r="F2" s="51" t="str">
        <f>IF(VLOOKUP(A2, Master!$A$1:$AG$661, 30, FALSE)&gt;VLOOKUP(A2, Master!$A$1:$AG$661, 27, FALSE), "+", "-")</f>
        <v>+</v>
      </c>
      <c r="G2" s="51" t="str">
        <f>IF(VLOOKUP(A2, Master!$A$1:$AG$661, 33, FALSE)&gt;VLOOKUP(A2, Master!$A$1:$AG$661, 30, FALSE), "+", "-")</f>
        <v>-</v>
      </c>
      <c r="H2" s="51" t="str">
        <f t="shared" ref="H2:H65" si="0">IF(COUNTIF(D2:F2,"+")&gt;2,"+", IF(COUNTIF(D2:F2,"+")=2,"N", "-"))</f>
        <v>N</v>
      </c>
    </row>
    <row r="3" spans="1:8" x14ac:dyDescent="0.2">
      <c r="A3" s="5" t="s">
        <v>6</v>
      </c>
      <c r="B3" s="5" t="s">
        <v>7</v>
      </c>
      <c r="C3" s="5" t="s">
        <v>8</v>
      </c>
      <c r="D3" s="51" t="str">
        <f>IF(VLOOKUP(A3, Master!$A$1:$AG$661, 24, FALSE)&gt;VLOOKUP(A3, Master!$A$1:$AG$661, 21, FALSE), "+", "-")</f>
        <v>-</v>
      </c>
      <c r="E3" s="51" t="str">
        <f>IF(VLOOKUP(A3, Master!$A$1:$AG$661, 27, FALSE)&gt;VLOOKUP(A3, Master!$A$1:$AG$661, 24, FALSE), "+", "-")</f>
        <v>+</v>
      </c>
      <c r="F3" s="51" t="str">
        <f>IF(VLOOKUP(A3, Master!$A$1:$AG$661, 30, FALSE)&gt;VLOOKUP(A3, Master!$A$1:$AG$661, 27, FALSE), "+", "-")</f>
        <v>+</v>
      </c>
      <c r="G3" s="51" t="str">
        <f>IF(VLOOKUP(A3, Master!$A$1:$AG$661, 33, FALSE)&gt;VLOOKUP(A3, Master!$A$1:$AG$661, 30, FALSE), "+", "-")</f>
        <v>+</v>
      </c>
      <c r="H3" s="51" t="str">
        <f t="shared" si="0"/>
        <v>N</v>
      </c>
    </row>
    <row r="4" spans="1:8" x14ac:dyDescent="0.2">
      <c r="A4" s="5" t="s">
        <v>9</v>
      </c>
      <c r="B4" s="5" t="s">
        <v>10</v>
      </c>
      <c r="C4" s="5" t="s">
        <v>11</v>
      </c>
      <c r="D4" s="51" t="str">
        <f>IF(VLOOKUP(A4, Master!$A$1:$AG$661, 24, FALSE)&gt;VLOOKUP(A4, Master!$A$1:$AG$661, 21, FALSE), "+", "-")</f>
        <v>+</v>
      </c>
      <c r="E4" s="51" t="str">
        <f>IF(VLOOKUP(A4, Master!$A$1:$AG$661, 27, FALSE)&gt;VLOOKUP(A4, Master!$A$1:$AG$661, 24, FALSE), "+", "-")</f>
        <v>-</v>
      </c>
      <c r="F4" s="51" t="str">
        <f>IF(VLOOKUP(A4, Master!$A$1:$AG$661, 30, FALSE)&gt;VLOOKUP(A4, Master!$A$1:$AG$661, 27, FALSE), "+", "-")</f>
        <v>+</v>
      </c>
      <c r="G4" s="51" t="str">
        <f>IF(VLOOKUP(A4, Master!$A$1:$AG$661, 33, FALSE)&gt;VLOOKUP(A4, Master!$A$1:$AG$661, 30, FALSE), "+", "-")</f>
        <v>-</v>
      </c>
      <c r="H4" s="51" t="str">
        <f t="shared" si="0"/>
        <v>N</v>
      </c>
    </row>
    <row r="5" spans="1:8" x14ac:dyDescent="0.2">
      <c r="A5" s="5" t="s">
        <v>12</v>
      </c>
      <c r="B5" s="5" t="s">
        <v>13</v>
      </c>
      <c r="C5" s="5" t="s">
        <v>14</v>
      </c>
      <c r="D5" s="51" t="str">
        <f>IF(VLOOKUP(A5, Master!$A$1:$AG$661, 24, FALSE)&gt;VLOOKUP(A5, Master!$A$1:$AG$661, 21, FALSE), "+", "-")</f>
        <v>+</v>
      </c>
      <c r="E5" s="51" t="str">
        <f>IF(VLOOKUP(A5, Master!$A$1:$AG$661, 27, FALSE)&gt;VLOOKUP(A5, Master!$A$1:$AG$661, 24, FALSE), "+", "-")</f>
        <v>-</v>
      </c>
      <c r="F5" s="51" t="str">
        <f>IF(VLOOKUP(A5, Master!$A$1:$AG$661, 30, FALSE)&gt;VLOOKUP(A5, Master!$A$1:$AG$661, 27, FALSE), "+", "-")</f>
        <v>-</v>
      </c>
      <c r="G5" s="51" t="str">
        <f>IF(VLOOKUP(A5, Master!$A$1:$AG$661, 33, FALSE)&gt;VLOOKUP(A5, Master!$A$1:$AG$661, 30, FALSE), "+", "-")</f>
        <v>-</v>
      </c>
      <c r="H5" s="51" t="str">
        <f t="shared" si="0"/>
        <v>-</v>
      </c>
    </row>
    <row r="6" spans="1:8" x14ac:dyDescent="0.2">
      <c r="A6" s="5" t="s">
        <v>15</v>
      </c>
      <c r="B6" s="5" t="s">
        <v>16</v>
      </c>
      <c r="C6" s="5" t="s">
        <v>17</v>
      </c>
      <c r="D6" s="51" t="str">
        <f>IF(VLOOKUP(A6, Master!$A$1:$AG$661, 24, FALSE)&gt;VLOOKUP(A6, Master!$A$1:$AG$661, 21, FALSE), "+", "-")</f>
        <v>+</v>
      </c>
      <c r="E6" s="51" t="str">
        <f>IF(VLOOKUP(A6, Master!$A$1:$AG$661, 27, FALSE)&gt;VLOOKUP(A6, Master!$A$1:$AG$661, 24, FALSE), "+", "-")</f>
        <v>-</v>
      </c>
      <c r="F6" s="51" t="str">
        <f>IF(VLOOKUP(A6, Master!$A$1:$AG$661, 30, FALSE)&gt;VLOOKUP(A6, Master!$A$1:$AG$661, 27, FALSE), "+", "-")</f>
        <v>+</v>
      </c>
      <c r="G6" s="51" t="str">
        <f>IF(VLOOKUP(A6, Master!$A$1:$AG$661, 33, FALSE)&gt;VLOOKUP(A6, Master!$A$1:$AG$661, 30, FALSE), "+", "-")</f>
        <v>-</v>
      </c>
      <c r="H6" s="51" t="str">
        <f t="shared" si="0"/>
        <v>N</v>
      </c>
    </row>
    <row r="7" spans="1:8" x14ac:dyDescent="0.2">
      <c r="A7" s="5" t="s">
        <v>18</v>
      </c>
      <c r="B7" s="5" t="s">
        <v>19</v>
      </c>
      <c r="C7" s="5" t="s">
        <v>20</v>
      </c>
      <c r="D7" s="51" t="str">
        <f>IF(VLOOKUP(A7, Master!$A$1:$AG$661, 24, FALSE)&gt;VLOOKUP(A7, Master!$A$1:$AG$661, 21, FALSE), "+", "-")</f>
        <v>+</v>
      </c>
      <c r="E7" s="51" t="str">
        <f>IF(VLOOKUP(A7, Master!$A$1:$AG$661, 27, FALSE)&gt;VLOOKUP(A7, Master!$A$1:$AG$661, 24, FALSE), "+", "-")</f>
        <v>+</v>
      </c>
      <c r="F7" s="51" t="str">
        <f>IF(VLOOKUP(A7, Master!$A$1:$AG$661, 30, FALSE)&gt;VLOOKUP(A7, Master!$A$1:$AG$661, 27, FALSE), "+", "-")</f>
        <v>-</v>
      </c>
      <c r="G7" s="51" t="str">
        <f>IF(VLOOKUP(A7, Master!$A$1:$AG$661, 33, FALSE)&gt;VLOOKUP(A7, Master!$A$1:$AG$661, 30, FALSE), "+", "-")</f>
        <v>+</v>
      </c>
      <c r="H7" s="51" t="str">
        <f t="shared" si="0"/>
        <v>N</v>
      </c>
    </row>
    <row r="8" spans="1:8" x14ac:dyDescent="0.2">
      <c r="A8" s="5" t="s">
        <v>21</v>
      </c>
      <c r="B8" s="5" t="s">
        <v>22</v>
      </c>
      <c r="C8" s="5" t="s">
        <v>8</v>
      </c>
      <c r="D8" s="51" t="str">
        <f>IF(VLOOKUP(A8, Master!$A$1:$AG$661, 24, FALSE)&gt;VLOOKUP(A8, Master!$A$1:$AG$661, 21, FALSE), "+", "-")</f>
        <v>+</v>
      </c>
      <c r="E8" s="51" t="str">
        <f>IF(VLOOKUP(A8, Master!$A$1:$AG$661, 27, FALSE)&gt;VLOOKUP(A8, Master!$A$1:$AG$661, 24, FALSE), "+", "-")</f>
        <v>+</v>
      </c>
      <c r="F8" s="51" t="str">
        <f>IF(VLOOKUP(A8, Master!$A$1:$AG$661, 30, FALSE)&gt;VLOOKUP(A8, Master!$A$1:$AG$661, 27, FALSE), "+", "-")</f>
        <v>-</v>
      </c>
      <c r="G8" s="51" t="str">
        <f>IF(VLOOKUP(A8, Master!$A$1:$AG$661, 33, FALSE)&gt;VLOOKUP(A8, Master!$A$1:$AG$661, 30, FALSE), "+", "-")</f>
        <v>+</v>
      </c>
      <c r="H8" s="51" t="str">
        <f t="shared" si="0"/>
        <v>N</v>
      </c>
    </row>
    <row r="9" spans="1:8" x14ac:dyDescent="0.2">
      <c r="A9" s="5" t="s">
        <v>23</v>
      </c>
      <c r="B9" s="5" t="s">
        <v>24</v>
      </c>
      <c r="C9" s="5" t="s">
        <v>25</v>
      </c>
      <c r="D9" s="51" t="str">
        <f>IF(VLOOKUP(A9, Master!$A$1:$AG$661, 24, FALSE)&gt;VLOOKUP(A9, Master!$A$1:$AG$661, 21, FALSE), "+", "-")</f>
        <v>+</v>
      </c>
      <c r="E9" s="51" t="str">
        <f>IF(VLOOKUP(A9, Master!$A$1:$AG$661, 27, FALSE)&gt;VLOOKUP(A9, Master!$A$1:$AG$661, 24, FALSE), "+", "-")</f>
        <v>+</v>
      </c>
      <c r="F9" s="51" t="str">
        <f>IF(VLOOKUP(A9, Master!$A$1:$AG$661, 30, FALSE)&gt;VLOOKUP(A9, Master!$A$1:$AG$661, 27, FALSE), "+", "-")</f>
        <v>-</v>
      </c>
      <c r="G9" s="51" t="str">
        <f>IF(VLOOKUP(A9, Master!$A$1:$AG$661, 33, FALSE)&gt;VLOOKUP(A9, Master!$A$1:$AG$661, 30, FALSE), "+", "-")</f>
        <v>-</v>
      </c>
      <c r="H9" s="51" t="str">
        <f t="shared" si="0"/>
        <v>N</v>
      </c>
    </row>
    <row r="10" spans="1:8" x14ac:dyDescent="0.2">
      <c r="A10" s="5" t="s">
        <v>26</v>
      </c>
      <c r="B10" s="5" t="s">
        <v>27</v>
      </c>
      <c r="C10" s="5" t="s">
        <v>25</v>
      </c>
      <c r="D10" s="51" t="str">
        <f>IF(VLOOKUP(A10, Master!$A$1:$AG$661, 24, FALSE)&gt;VLOOKUP(A10, Master!$A$1:$AG$661, 21, FALSE), "+", "-")</f>
        <v>+</v>
      </c>
      <c r="E10" s="51" t="str">
        <f>IF(VLOOKUP(A10, Master!$A$1:$AG$661, 27, FALSE)&gt;VLOOKUP(A10, Master!$A$1:$AG$661, 24, FALSE), "+", "-")</f>
        <v>-</v>
      </c>
      <c r="F10" s="51" t="str">
        <f>IF(VLOOKUP(A10, Master!$A$1:$AG$661, 30, FALSE)&gt;VLOOKUP(A10, Master!$A$1:$AG$661, 27, FALSE), "+", "-")</f>
        <v>+</v>
      </c>
      <c r="G10" s="51" t="str">
        <f>IF(VLOOKUP(A10, Master!$A$1:$AG$661, 33, FALSE)&gt;VLOOKUP(A10, Master!$A$1:$AG$661, 30, FALSE), "+", "-")</f>
        <v>+</v>
      </c>
      <c r="H10" s="51" t="str">
        <f t="shared" si="0"/>
        <v>N</v>
      </c>
    </row>
    <row r="11" spans="1:8" x14ac:dyDescent="0.2">
      <c r="A11" s="5" t="s">
        <v>28</v>
      </c>
      <c r="B11" s="5" t="s">
        <v>29</v>
      </c>
      <c r="C11" s="5" t="s">
        <v>25</v>
      </c>
      <c r="D11" s="51" t="str">
        <f>IF(VLOOKUP(A11, Master!$A$1:$AG$661, 24, FALSE)&gt;VLOOKUP(A11, Master!$A$1:$AG$661, 21, FALSE), "+", "-")</f>
        <v>-</v>
      </c>
      <c r="E11" s="51" t="str">
        <f>IF(VLOOKUP(A11, Master!$A$1:$AG$661, 27, FALSE)&gt;VLOOKUP(A11, Master!$A$1:$AG$661, 24, FALSE), "+", "-")</f>
        <v>+</v>
      </c>
      <c r="F11" s="51" t="str">
        <f>IF(VLOOKUP(A11, Master!$A$1:$AG$661, 30, FALSE)&gt;VLOOKUP(A11, Master!$A$1:$AG$661, 27, FALSE), "+", "-")</f>
        <v>+</v>
      </c>
      <c r="G11" s="51" t="str">
        <f>IF(VLOOKUP(A11, Master!$A$1:$AG$661, 33, FALSE)&gt;VLOOKUP(A11, Master!$A$1:$AG$661, 30, FALSE), "+", "-")</f>
        <v>-</v>
      </c>
      <c r="H11" s="51" t="str">
        <f t="shared" si="0"/>
        <v>N</v>
      </c>
    </row>
    <row r="12" spans="1:8" x14ac:dyDescent="0.2">
      <c r="A12" s="5" t="s">
        <v>30</v>
      </c>
      <c r="B12" s="5" t="s">
        <v>31</v>
      </c>
      <c r="C12" s="5" t="s">
        <v>32</v>
      </c>
      <c r="D12" s="51" t="str">
        <f>IF(VLOOKUP(A12, Master!$A$1:$AG$661, 24, FALSE)&gt;VLOOKUP(A12, Master!$A$1:$AG$661, 21, FALSE), "+", "-")</f>
        <v>+</v>
      </c>
      <c r="E12" s="51" t="str">
        <f>IF(VLOOKUP(A12, Master!$A$1:$AG$661, 27, FALSE)&gt;VLOOKUP(A12, Master!$A$1:$AG$661, 24, FALSE), "+", "-")</f>
        <v>+</v>
      </c>
      <c r="F12" s="51" t="str">
        <f>IF(VLOOKUP(A12, Master!$A$1:$AG$661, 30, FALSE)&gt;VLOOKUP(A12, Master!$A$1:$AG$661, 27, FALSE), "+", "-")</f>
        <v>+</v>
      </c>
      <c r="G12" s="51" t="str">
        <f>IF(VLOOKUP(A12, Master!$A$1:$AG$661, 33, FALSE)&gt;VLOOKUP(A12, Master!$A$1:$AG$661, 30, FALSE), "+", "-")</f>
        <v>+</v>
      </c>
      <c r="H12" s="51" t="str">
        <f t="shared" si="0"/>
        <v>+</v>
      </c>
    </row>
    <row r="13" spans="1:8" x14ac:dyDescent="0.2">
      <c r="A13" s="5" t="s">
        <v>33</v>
      </c>
      <c r="B13" s="5" t="s">
        <v>34</v>
      </c>
      <c r="C13" s="5" t="s">
        <v>35</v>
      </c>
      <c r="D13" s="51" t="str">
        <f>IF(VLOOKUP(A13, Master!$A$1:$AG$661, 24, FALSE)&gt;VLOOKUP(A13, Master!$A$1:$AG$661, 21, FALSE), "+", "-")</f>
        <v>-</v>
      </c>
      <c r="E13" s="51" t="str">
        <f>IF(VLOOKUP(A13, Master!$A$1:$AG$661, 27, FALSE)&gt;VLOOKUP(A13, Master!$A$1:$AG$661, 24, FALSE), "+", "-")</f>
        <v>-</v>
      </c>
      <c r="F13" s="51" t="str">
        <f>IF(VLOOKUP(A13, Master!$A$1:$AG$661, 30, FALSE)&gt;VLOOKUP(A13, Master!$A$1:$AG$661, 27, FALSE), "+", "-")</f>
        <v>-</v>
      </c>
      <c r="G13" s="51" t="str">
        <f>IF(VLOOKUP(A13, Master!$A$1:$AG$661, 33, FALSE)&gt;VLOOKUP(A13, Master!$A$1:$AG$661, 30, FALSE), "+", "-")</f>
        <v>+</v>
      </c>
      <c r="H13" s="51" t="str">
        <f t="shared" si="0"/>
        <v>-</v>
      </c>
    </row>
    <row r="14" spans="1:8" x14ac:dyDescent="0.2">
      <c r="A14" s="5" t="s">
        <v>36</v>
      </c>
      <c r="B14" s="5" t="s">
        <v>37</v>
      </c>
      <c r="C14" s="5" t="s">
        <v>38</v>
      </c>
      <c r="D14" s="51" t="str">
        <f>IF(VLOOKUP(A14, Master!$A$1:$AG$661, 24, FALSE)&gt;VLOOKUP(A14, Master!$A$1:$AG$661, 21, FALSE), "+", "-")</f>
        <v>+</v>
      </c>
      <c r="E14" s="51" t="str">
        <f>IF(VLOOKUP(A14, Master!$A$1:$AG$661, 27, FALSE)&gt;VLOOKUP(A14, Master!$A$1:$AG$661, 24, FALSE), "+", "-")</f>
        <v>-</v>
      </c>
      <c r="F14" s="51" t="str">
        <f>IF(VLOOKUP(A14, Master!$A$1:$AG$661, 30, FALSE)&gt;VLOOKUP(A14, Master!$A$1:$AG$661, 27, FALSE), "+", "-")</f>
        <v>-</v>
      </c>
      <c r="G14" s="51" t="str">
        <f>IF(VLOOKUP(A14, Master!$A$1:$AG$661, 33, FALSE)&gt;VLOOKUP(A14, Master!$A$1:$AG$661, 30, FALSE), "+", "-")</f>
        <v>-</v>
      </c>
      <c r="H14" s="51" t="str">
        <f t="shared" si="0"/>
        <v>-</v>
      </c>
    </row>
    <row r="15" spans="1:8" x14ac:dyDescent="0.2">
      <c r="A15" s="5" t="s">
        <v>39</v>
      </c>
      <c r="B15" s="5" t="s">
        <v>40</v>
      </c>
      <c r="C15" s="5" t="s">
        <v>41</v>
      </c>
      <c r="D15" s="51" t="str">
        <f>IF(VLOOKUP(A15, Master!$A$1:$AG$661, 24, FALSE)&gt;VLOOKUP(A15, Master!$A$1:$AG$661, 21, FALSE), "+", "-")</f>
        <v>-</v>
      </c>
      <c r="E15" s="51" t="str">
        <f>IF(VLOOKUP(A15, Master!$A$1:$AG$661, 27, FALSE)&gt;VLOOKUP(A15, Master!$A$1:$AG$661, 24, FALSE), "+", "-")</f>
        <v>-</v>
      </c>
      <c r="F15" s="51" t="str">
        <f>IF(VLOOKUP(A15, Master!$A$1:$AG$661, 30, FALSE)&gt;VLOOKUP(A15, Master!$A$1:$AG$661, 27, FALSE), "+", "-")</f>
        <v>+</v>
      </c>
      <c r="G15" s="51" t="str">
        <f>IF(VLOOKUP(A15, Master!$A$1:$AG$661, 33, FALSE)&gt;VLOOKUP(A15, Master!$A$1:$AG$661, 30, FALSE), "+", "-")</f>
        <v>+</v>
      </c>
      <c r="H15" s="51" t="str">
        <f t="shared" si="0"/>
        <v>-</v>
      </c>
    </row>
    <row r="16" spans="1:8" x14ac:dyDescent="0.2">
      <c r="A16" s="5" t="s">
        <v>42</v>
      </c>
      <c r="B16" s="5" t="s">
        <v>43</v>
      </c>
      <c r="C16" s="5" t="s">
        <v>25</v>
      </c>
      <c r="D16" s="51" t="str">
        <f>IF(VLOOKUP(A16, Master!$A$1:$AG$661, 24, FALSE)&gt;VLOOKUP(A16, Master!$A$1:$AG$661, 21, FALSE), "+", "-")</f>
        <v>+</v>
      </c>
      <c r="E16" s="51" t="str">
        <f>IF(VLOOKUP(A16, Master!$A$1:$AG$661, 27, FALSE)&gt;VLOOKUP(A16, Master!$A$1:$AG$661, 24, FALSE), "+", "-")</f>
        <v>+</v>
      </c>
      <c r="F16" s="51" t="str">
        <f>IF(VLOOKUP(A16, Master!$A$1:$AG$661, 30, FALSE)&gt;VLOOKUP(A16, Master!$A$1:$AG$661, 27, FALSE), "+", "-")</f>
        <v>-</v>
      </c>
      <c r="G16" s="51" t="str">
        <f>IF(VLOOKUP(A16, Master!$A$1:$AG$661, 33, FALSE)&gt;VLOOKUP(A16, Master!$A$1:$AG$661, 30, FALSE), "+", "-")</f>
        <v>+</v>
      </c>
      <c r="H16" s="51" t="str">
        <f t="shared" si="0"/>
        <v>N</v>
      </c>
    </row>
    <row r="17" spans="1:8" x14ac:dyDescent="0.2">
      <c r="A17" s="5" t="s">
        <v>44</v>
      </c>
      <c r="B17" s="5" t="s">
        <v>45</v>
      </c>
      <c r="C17" s="5" t="s">
        <v>46</v>
      </c>
      <c r="D17" s="51" t="str">
        <f>IF(VLOOKUP(A17, Master!$A$1:$AG$661, 24, FALSE)&gt;VLOOKUP(A17, Master!$A$1:$AG$661, 21, FALSE), "+", "-")</f>
        <v>+</v>
      </c>
      <c r="E17" s="51" t="str">
        <f>IF(VLOOKUP(A17, Master!$A$1:$AG$661, 27, FALSE)&gt;VLOOKUP(A17, Master!$A$1:$AG$661, 24, FALSE), "+", "-")</f>
        <v>-</v>
      </c>
      <c r="F17" s="51" t="str">
        <f>IF(VLOOKUP(A17, Master!$A$1:$AG$661, 30, FALSE)&gt;VLOOKUP(A17, Master!$A$1:$AG$661, 27, FALSE), "+", "-")</f>
        <v>-</v>
      </c>
      <c r="G17" s="51" t="str">
        <f>IF(VLOOKUP(A17, Master!$A$1:$AG$661, 33, FALSE)&gt;VLOOKUP(A17, Master!$A$1:$AG$661, 30, FALSE), "+", "-")</f>
        <v>+</v>
      </c>
      <c r="H17" s="51" t="str">
        <f t="shared" si="0"/>
        <v>-</v>
      </c>
    </row>
    <row r="18" spans="1:8" x14ac:dyDescent="0.2">
      <c r="A18" s="5" t="s">
        <v>47</v>
      </c>
      <c r="B18" s="5" t="s">
        <v>48</v>
      </c>
      <c r="C18" s="5" t="s">
        <v>49</v>
      </c>
      <c r="D18" s="51" t="str">
        <f>IF(VLOOKUP(A18, Master!$A$1:$AG$661, 24, FALSE)&gt;VLOOKUP(A18, Master!$A$1:$AG$661, 21, FALSE), "+", "-")</f>
        <v>-</v>
      </c>
      <c r="E18" s="51" t="str">
        <f>IF(VLOOKUP(A18, Master!$A$1:$AG$661, 27, FALSE)&gt;VLOOKUP(A18, Master!$A$1:$AG$661, 24, FALSE), "+", "-")</f>
        <v>+</v>
      </c>
      <c r="F18" s="51" t="str">
        <f>IF(VLOOKUP(A18, Master!$A$1:$AG$661, 30, FALSE)&gt;VLOOKUP(A18, Master!$A$1:$AG$661, 27, FALSE), "+", "-")</f>
        <v>+</v>
      </c>
      <c r="G18" s="51" t="str">
        <f>IF(VLOOKUP(A18, Master!$A$1:$AG$661, 33, FALSE)&gt;VLOOKUP(A18, Master!$A$1:$AG$661, 30, FALSE), "+", "-")</f>
        <v>-</v>
      </c>
      <c r="H18" s="51" t="str">
        <f t="shared" si="0"/>
        <v>N</v>
      </c>
    </row>
    <row r="19" spans="1:8" x14ac:dyDescent="0.2">
      <c r="A19" s="5" t="s">
        <v>50</v>
      </c>
      <c r="B19" s="5" t="s">
        <v>51</v>
      </c>
      <c r="C19" s="5" t="s">
        <v>25</v>
      </c>
      <c r="D19" s="51" t="str">
        <f>IF(VLOOKUP(A19, Master!$A$1:$AG$661, 24, FALSE)&gt;VLOOKUP(A19, Master!$A$1:$AG$661, 21, FALSE), "+", "-")</f>
        <v>+</v>
      </c>
      <c r="E19" s="51" t="str">
        <f>IF(VLOOKUP(A19, Master!$A$1:$AG$661, 27, FALSE)&gt;VLOOKUP(A19, Master!$A$1:$AG$661, 24, FALSE), "+", "-")</f>
        <v>+</v>
      </c>
      <c r="F19" s="51" t="str">
        <f>IF(VLOOKUP(A19, Master!$A$1:$AG$661, 30, FALSE)&gt;VLOOKUP(A19, Master!$A$1:$AG$661, 27, FALSE), "+", "-")</f>
        <v>+</v>
      </c>
      <c r="G19" s="51" t="str">
        <f>IF(VLOOKUP(A19, Master!$A$1:$AG$661, 33, FALSE)&gt;VLOOKUP(A19, Master!$A$1:$AG$661, 30, FALSE), "+", "-")</f>
        <v>+</v>
      </c>
      <c r="H19" s="51" t="str">
        <f t="shared" si="0"/>
        <v>+</v>
      </c>
    </row>
    <row r="20" spans="1:8" x14ac:dyDescent="0.2">
      <c r="A20" s="5" t="s">
        <v>52</v>
      </c>
      <c r="B20" s="5" t="s">
        <v>53</v>
      </c>
      <c r="C20" s="5" t="s">
        <v>25</v>
      </c>
      <c r="D20" s="51" t="str">
        <f>IF(VLOOKUP(A20, Master!$A$1:$AG$661, 24, FALSE)&gt;VLOOKUP(A20, Master!$A$1:$AG$661, 21, FALSE), "+", "-")</f>
        <v>+</v>
      </c>
      <c r="E20" s="51" t="str">
        <f>IF(VLOOKUP(A20, Master!$A$1:$AG$661, 27, FALSE)&gt;VLOOKUP(A20, Master!$A$1:$AG$661, 24, FALSE), "+", "-")</f>
        <v>+</v>
      </c>
      <c r="F20" s="51" t="str">
        <f>IF(VLOOKUP(A20, Master!$A$1:$AG$661, 30, FALSE)&gt;VLOOKUP(A20, Master!$A$1:$AG$661, 27, FALSE), "+", "-")</f>
        <v>+</v>
      </c>
      <c r="G20" s="51" t="str">
        <f>IF(VLOOKUP(A20, Master!$A$1:$AG$661, 33, FALSE)&gt;VLOOKUP(A20, Master!$A$1:$AG$661, 30, FALSE), "+", "-")</f>
        <v>+</v>
      </c>
      <c r="H20" s="51" t="str">
        <f t="shared" si="0"/>
        <v>+</v>
      </c>
    </row>
    <row r="21" spans="1:8" x14ac:dyDescent="0.2">
      <c r="A21" s="5" t="s">
        <v>54</v>
      </c>
      <c r="B21" s="5" t="s">
        <v>55</v>
      </c>
      <c r="C21" s="5" t="s">
        <v>56</v>
      </c>
      <c r="D21" s="51" t="str">
        <f>IF(VLOOKUP(A21, Master!$A$1:$AG$661, 24, FALSE)&gt;VLOOKUP(A21, Master!$A$1:$AG$661, 21, FALSE), "+", "-")</f>
        <v>+</v>
      </c>
      <c r="E21" s="51" t="str">
        <f>IF(VLOOKUP(A21, Master!$A$1:$AG$661, 27, FALSE)&gt;VLOOKUP(A21, Master!$A$1:$AG$661, 24, FALSE), "+", "-")</f>
        <v>+</v>
      </c>
      <c r="F21" s="51" t="str">
        <f>IF(VLOOKUP(A21, Master!$A$1:$AG$661, 30, FALSE)&gt;VLOOKUP(A21, Master!$A$1:$AG$661, 27, FALSE), "+", "-")</f>
        <v>-</v>
      </c>
      <c r="G21" s="51" t="str">
        <f>IF(VLOOKUP(A21, Master!$A$1:$AG$661, 33, FALSE)&gt;VLOOKUP(A21, Master!$A$1:$AG$661, 30, FALSE), "+", "-")</f>
        <v>-</v>
      </c>
      <c r="H21" s="51" t="str">
        <f t="shared" si="0"/>
        <v>N</v>
      </c>
    </row>
    <row r="22" spans="1:8" x14ac:dyDescent="0.2">
      <c r="A22" s="5" t="s">
        <v>57</v>
      </c>
      <c r="B22" s="5" t="s">
        <v>58</v>
      </c>
      <c r="C22" s="5" t="s">
        <v>59</v>
      </c>
      <c r="D22" s="51" t="str">
        <f>IF(VLOOKUP(A22, Master!$A$1:$AG$661, 24, FALSE)&gt;VLOOKUP(A22, Master!$A$1:$AG$661, 21, FALSE), "+", "-")</f>
        <v>-</v>
      </c>
      <c r="E22" s="51" t="str">
        <f>IF(VLOOKUP(A22, Master!$A$1:$AG$661, 27, FALSE)&gt;VLOOKUP(A22, Master!$A$1:$AG$661, 24, FALSE), "+", "-")</f>
        <v>+</v>
      </c>
      <c r="F22" s="51" t="str">
        <f>IF(VLOOKUP(A22, Master!$A$1:$AG$661, 30, FALSE)&gt;VLOOKUP(A22, Master!$A$1:$AG$661, 27, FALSE), "+", "-")</f>
        <v>-</v>
      </c>
      <c r="G22" s="51" t="str">
        <f>IF(VLOOKUP(A22, Master!$A$1:$AG$661, 33, FALSE)&gt;VLOOKUP(A22, Master!$A$1:$AG$661, 30, FALSE), "+", "-")</f>
        <v>-</v>
      </c>
      <c r="H22" s="51" t="str">
        <f t="shared" si="0"/>
        <v>-</v>
      </c>
    </row>
    <row r="23" spans="1:8" x14ac:dyDescent="0.2">
      <c r="A23" s="5" t="s">
        <v>60</v>
      </c>
      <c r="B23" s="5" t="s">
        <v>61</v>
      </c>
      <c r="C23" s="5" t="s">
        <v>62</v>
      </c>
      <c r="D23" s="51" t="str">
        <f>IF(VLOOKUP(A23, Master!$A$1:$AG$661, 24, FALSE)&gt;VLOOKUP(A23, Master!$A$1:$AG$661, 21, FALSE), "+", "-")</f>
        <v>+</v>
      </c>
      <c r="E23" s="51" t="str">
        <f>IF(VLOOKUP(A23, Master!$A$1:$AG$661, 27, FALSE)&gt;VLOOKUP(A23, Master!$A$1:$AG$661, 24, FALSE), "+", "-")</f>
        <v>+</v>
      </c>
      <c r="F23" s="51" t="str">
        <f>IF(VLOOKUP(A23, Master!$A$1:$AG$661, 30, FALSE)&gt;VLOOKUP(A23, Master!$A$1:$AG$661, 27, FALSE), "+", "-")</f>
        <v>+</v>
      </c>
      <c r="G23" s="51" t="str">
        <f>IF(VLOOKUP(A23, Master!$A$1:$AG$661, 33, FALSE)&gt;VLOOKUP(A23, Master!$A$1:$AG$661, 30, FALSE), "+", "-")</f>
        <v>+</v>
      </c>
      <c r="H23" s="51" t="str">
        <f t="shared" si="0"/>
        <v>+</v>
      </c>
    </row>
    <row r="24" spans="1:8" x14ac:dyDescent="0.2">
      <c r="A24" s="5" t="s">
        <v>63</v>
      </c>
      <c r="B24" s="5" t="s">
        <v>64</v>
      </c>
      <c r="C24" s="5" t="s">
        <v>65</v>
      </c>
      <c r="D24" s="51" t="str">
        <f>IF(VLOOKUP(A24, Master!$A$1:$AG$661, 24, FALSE)&gt;VLOOKUP(A24, Master!$A$1:$AG$661, 21, FALSE), "+", "-")</f>
        <v>-</v>
      </c>
      <c r="E24" s="51" t="str">
        <f>IF(VLOOKUP(A24, Master!$A$1:$AG$661, 27, FALSE)&gt;VLOOKUP(A24, Master!$A$1:$AG$661, 24, FALSE), "+", "-")</f>
        <v>+</v>
      </c>
      <c r="F24" s="51" t="str">
        <f>IF(VLOOKUP(A24, Master!$A$1:$AG$661, 30, FALSE)&gt;VLOOKUP(A24, Master!$A$1:$AG$661, 27, FALSE), "+", "-")</f>
        <v>+</v>
      </c>
      <c r="G24" s="51" t="str">
        <f>IF(VLOOKUP(A24, Master!$A$1:$AG$661, 33, FALSE)&gt;VLOOKUP(A24, Master!$A$1:$AG$661, 30, FALSE), "+", "-")</f>
        <v>+</v>
      </c>
      <c r="H24" s="51" t="str">
        <f t="shared" si="0"/>
        <v>N</v>
      </c>
    </row>
    <row r="25" spans="1:8" x14ac:dyDescent="0.2">
      <c r="A25" s="5" t="s">
        <v>66</v>
      </c>
      <c r="B25" s="5" t="s">
        <v>67</v>
      </c>
      <c r="C25" s="5" t="s">
        <v>68</v>
      </c>
      <c r="D25" s="51" t="str">
        <f>IF(VLOOKUP(A25, Master!$A$1:$AG$661, 24, FALSE)&gt;VLOOKUP(A25, Master!$A$1:$AG$661, 21, FALSE), "+", "-")</f>
        <v>+</v>
      </c>
      <c r="E25" s="51" t="str">
        <f>IF(VLOOKUP(A25, Master!$A$1:$AG$661, 27, FALSE)&gt;VLOOKUP(A25, Master!$A$1:$AG$661, 24, FALSE), "+", "-")</f>
        <v>+</v>
      </c>
      <c r="F25" s="51" t="str">
        <f>IF(VLOOKUP(A25, Master!$A$1:$AG$661, 30, FALSE)&gt;VLOOKUP(A25, Master!$A$1:$AG$661, 27, FALSE), "+", "-")</f>
        <v>-</v>
      </c>
      <c r="G25" s="51" t="str">
        <f>IF(VLOOKUP(A25, Master!$A$1:$AG$661, 33, FALSE)&gt;VLOOKUP(A25, Master!$A$1:$AG$661, 30, FALSE), "+", "-")</f>
        <v>+</v>
      </c>
      <c r="H25" s="51" t="str">
        <f t="shared" si="0"/>
        <v>N</v>
      </c>
    </row>
    <row r="26" spans="1:8" x14ac:dyDescent="0.2">
      <c r="A26" s="5" t="s">
        <v>69</v>
      </c>
      <c r="B26" s="5" t="s">
        <v>70</v>
      </c>
      <c r="C26" s="5" t="s">
        <v>11</v>
      </c>
      <c r="D26" s="51" t="str">
        <f>IF(VLOOKUP(A26, Master!$A$1:$AG$661, 24, FALSE)&gt;VLOOKUP(A26, Master!$A$1:$AG$661, 21, FALSE), "+", "-")</f>
        <v>+</v>
      </c>
      <c r="E26" s="51" t="str">
        <f>IF(VLOOKUP(A26, Master!$A$1:$AG$661, 27, FALSE)&gt;VLOOKUP(A26, Master!$A$1:$AG$661, 24, FALSE), "+", "-")</f>
        <v>+</v>
      </c>
      <c r="F26" s="51" t="str">
        <f>IF(VLOOKUP(A26, Master!$A$1:$AG$661, 30, FALSE)&gt;VLOOKUP(A26, Master!$A$1:$AG$661, 27, FALSE), "+", "-")</f>
        <v>-</v>
      </c>
      <c r="G26" s="51" t="str">
        <f>IF(VLOOKUP(A26, Master!$A$1:$AG$661, 33, FALSE)&gt;VLOOKUP(A26, Master!$A$1:$AG$661, 30, FALSE), "+", "-")</f>
        <v>-</v>
      </c>
      <c r="H26" s="51" t="str">
        <f t="shared" si="0"/>
        <v>N</v>
      </c>
    </row>
    <row r="27" spans="1:8" x14ac:dyDescent="0.2">
      <c r="A27" s="5" t="s">
        <v>71</v>
      </c>
      <c r="B27" s="5" t="s">
        <v>72</v>
      </c>
      <c r="C27" s="5" t="s">
        <v>73</v>
      </c>
      <c r="D27" s="51" t="str">
        <f>IF(VLOOKUP(A27, Master!$A$1:$AG$661, 24, FALSE)&gt;VLOOKUP(A27, Master!$A$1:$AG$661, 21, FALSE), "+", "-")</f>
        <v>-</v>
      </c>
      <c r="E27" s="51" t="str">
        <f>IF(VLOOKUP(A27, Master!$A$1:$AG$661, 27, FALSE)&gt;VLOOKUP(A27, Master!$A$1:$AG$661, 24, FALSE), "+", "-")</f>
        <v>-</v>
      </c>
      <c r="F27" s="51" t="str">
        <f>IF(VLOOKUP(A27, Master!$A$1:$AG$661, 30, FALSE)&gt;VLOOKUP(A27, Master!$A$1:$AG$661, 27, FALSE), "+", "-")</f>
        <v>-</v>
      </c>
      <c r="G27" s="51" t="str">
        <f>IF(VLOOKUP(A27, Master!$A$1:$AG$661, 33, FALSE)&gt;VLOOKUP(A27, Master!$A$1:$AG$661, 30, FALSE), "+", "-")</f>
        <v>-</v>
      </c>
      <c r="H27" s="51" t="str">
        <f t="shared" si="0"/>
        <v>-</v>
      </c>
    </row>
    <row r="28" spans="1:8" x14ac:dyDescent="0.2">
      <c r="A28" s="5" t="s">
        <v>74</v>
      </c>
      <c r="B28" s="5" t="s">
        <v>75</v>
      </c>
      <c r="C28" s="5" t="s">
        <v>76</v>
      </c>
      <c r="D28" s="51" t="str">
        <f>IF(VLOOKUP(A28, Master!$A$1:$AG$661, 24, FALSE)&gt;VLOOKUP(A28, Master!$A$1:$AG$661, 21, FALSE), "+", "-")</f>
        <v>+</v>
      </c>
      <c r="E28" s="51" t="str">
        <f>IF(VLOOKUP(A28, Master!$A$1:$AG$661, 27, FALSE)&gt;VLOOKUP(A28, Master!$A$1:$AG$661, 24, FALSE), "+", "-")</f>
        <v>-</v>
      </c>
      <c r="F28" s="51" t="str">
        <f>IF(VLOOKUP(A28, Master!$A$1:$AG$661, 30, FALSE)&gt;VLOOKUP(A28, Master!$A$1:$AG$661, 27, FALSE), "+", "-")</f>
        <v>-</v>
      </c>
      <c r="G28" s="51" t="str">
        <f>IF(VLOOKUP(A28, Master!$A$1:$AG$661, 33, FALSE)&gt;VLOOKUP(A28, Master!$A$1:$AG$661, 30, FALSE), "+", "-")</f>
        <v>-</v>
      </c>
      <c r="H28" s="51" t="str">
        <f t="shared" si="0"/>
        <v>-</v>
      </c>
    </row>
    <row r="29" spans="1:8" x14ac:dyDescent="0.2">
      <c r="A29" s="5" t="s">
        <v>77</v>
      </c>
      <c r="B29" s="5" t="s">
        <v>78</v>
      </c>
      <c r="C29" s="5" t="s">
        <v>79</v>
      </c>
      <c r="D29" s="51" t="str">
        <f>IF(VLOOKUP(A29, Master!$A$1:$AG$661, 24, FALSE)&gt;VLOOKUP(A29, Master!$A$1:$AG$661, 21, FALSE), "+", "-")</f>
        <v>+</v>
      </c>
      <c r="E29" s="51" t="str">
        <f>IF(VLOOKUP(A29, Master!$A$1:$AG$661, 27, FALSE)&gt;VLOOKUP(A29, Master!$A$1:$AG$661, 24, FALSE), "+", "-")</f>
        <v>+</v>
      </c>
      <c r="F29" s="51" t="str">
        <f>IF(VLOOKUP(A29, Master!$A$1:$AG$661, 30, FALSE)&gt;VLOOKUP(A29, Master!$A$1:$AG$661, 27, FALSE), "+", "-")</f>
        <v>-</v>
      </c>
      <c r="G29" s="51" t="str">
        <f>IF(VLOOKUP(A29, Master!$A$1:$AG$661, 33, FALSE)&gt;VLOOKUP(A29, Master!$A$1:$AG$661, 30, FALSE), "+", "-")</f>
        <v>-</v>
      </c>
      <c r="H29" s="51" t="str">
        <f t="shared" si="0"/>
        <v>N</v>
      </c>
    </row>
    <row r="30" spans="1:8" x14ac:dyDescent="0.2">
      <c r="A30" s="5" t="s">
        <v>80</v>
      </c>
      <c r="B30" s="5" t="s">
        <v>81</v>
      </c>
      <c r="C30" s="5" t="s">
        <v>82</v>
      </c>
      <c r="D30" s="51" t="str">
        <f>IF(VLOOKUP(A30, Master!$A$1:$AG$661, 24, FALSE)&gt;VLOOKUP(A30, Master!$A$1:$AG$661, 21, FALSE), "+", "-")</f>
        <v>+</v>
      </c>
      <c r="E30" s="51" t="str">
        <f>IF(VLOOKUP(A30, Master!$A$1:$AG$661, 27, FALSE)&gt;VLOOKUP(A30, Master!$A$1:$AG$661, 24, FALSE), "+", "-")</f>
        <v>+</v>
      </c>
      <c r="F30" s="51" t="str">
        <f>IF(VLOOKUP(A30, Master!$A$1:$AG$661, 30, FALSE)&gt;VLOOKUP(A30, Master!$A$1:$AG$661, 27, FALSE), "+", "-")</f>
        <v>-</v>
      </c>
      <c r="G30" s="51" t="str">
        <f>IF(VLOOKUP(A30, Master!$A$1:$AG$661, 33, FALSE)&gt;VLOOKUP(A30, Master!$A$1:$AG$661, 30, FALSE), "+", "-")</f>
        <v>-</v>
      </c>
      <c r="H30" s="51" t="str">
        <f t="shared" si="0"/>
        <v>N</v>
      </c>
    </row>
    <row r="31" spans="1:8" x14ac:dyDescent="0.2">
      <c r="A31" s="5" t="s">
        <v>83</v>
      </c>
      <c r="B31" s="5" t="s">
        <v>84</v>
      </c>
      <c r="C31" s="5" t="s">
        <v>85</v>
      </c>
      <c r="D31" s="51" t="str">
        <f>IF(VLOOKUP(A31, Master!$A$1:$AG$661, 24, FALSE)&gt;VLOOKUP(A31, Master!$A$1:$AG$661, 21, FALSE), "+", "-")</f>
        <v>+</v>
      </c>
      <c r="E31" s="51" t="str">
        <f>IF(VLOOKUP(A31, Master!$A$1:$AG$661, 27, FALSE)&gt;VLOOKUP(A31, Master!$A$1:$AG$661, 24, FALSE), "+", "-")</f>
        <v>-</v>
      </c>
      <c r="F31" s="51" t="str">
        <f>IF(VLOOKUP(A31, Master!$A$1:$AG$661, 30, FALSE)&gt;VLOOKUP(A31, Master!$A$1:$AG$661, 27, FALSE), "+", "-")</f>
        <v>+</v>
      </c>
      <c r="G31" s="51" t="str">
        <f>IF(VLOOKUP(A31, Master!$A$1:$AG$661, 33, FALSE)&gt;VLOOKUP(A31, Master!$A$1:$AG$661, 30, FALSE), "+", "-")</f>
        <v>+</v>
      </c>
      <c r="H31" s="51" t="str">
        <f t="shared" si="0"/>
        <v>N</v>
      </c>
    </row>
    <row r="32" spans="1:8" x14ac:dyDescent="0.2">
      <c r="A32" s="5" t="s">
        <v>86</v>
      </c>
      <c r="B32" s="5" t="s">
        <v>87</v>
      </c>
      <c r="C32" s="5" t="s">
        <v>88</v>
      </c>
      <c r="D32" s="51" t="str">
        <f>IF(VLOOKUP(A32, Master!$A$1:$AG$661, 24, FALSE)&gt;VLOOKUP(A32, Master!$A$1:$AG$661, 21, FALSE), "+", "-")</f>
        <v>+</v>
      </c>
      <c r="E32" s="51" t="str">
        <f>IF(VLOOKUP(A32, Master!$A$1:$AG$661, 27, FALSE)&gt;VLOOKUP(A32, Master!$A$1:$AG$661, 24, FALSE), "+", "-")</f>
        <v>-</v>
      </c>
      <c r="F32" s="51" t="str">
        <f>IF(VLOOKUP(A32, Master!$A$1:$AG$661, 30, FALSE)&gt;VLOOKUP(A32, Master!$A$1:$AG$661, 27, FALSE), "+", "-")</f>
        <v>-</v>
      </c>
      <c r="G32" s="51" t="str">
        <f>IF(VLOOKUP(A32, Master!$A$1:$AG$661, 33, FALSE)&gt;VLOOKUP(A32, Master!$A$1:$AG$661, 30, FALSE), "+", "-")</f>
        <v>-</v>
      </c>
      <c r="H32" s="51" t="str">
        <f t="shared" si="0"/>
        <v>-</v>
      </c>
    </row>
    <row r="33" spans="1:8" x14ac:dyDescent="0.2">
      <c r="A33" s="5" t="s">
        <v>89</v>
      </c>
      <c r="B33" s="5" t="s">
        <v>90</v>
      </c>
      <c r="C33" s="5" t="s">
        <v>25</v>
      </c>
      <c r="D33" s="51" t="str">
        <f>IF(VLOOKUP(A33, Master!$A$1:$AG$661, 24, FALSE)&gt;VLOOKUP(A33, Master!$A$1:$AG$661, 21, FALSE), "+", "-")</f>
        <v>+</v>
      </c>
      <c r="E33" s="51" t="str">
        <f>IF(VLOOKUP(A33, Master!$A$1:$AG$661, 27, FALSE)&gt;VLOOKUP(A33, Master!$A$1:$AG$661, 24, FALSE), "+", "-")</f>
        <v>-</v>
      </c>
      <c r="F33" s="51" t="str">
        <f>IF(VLOOKUP(A33, Master!$A$1:$AG$661, 30, FALSE)&gt;VLOOKUP(A33, Master!$A$1:$AG$661, 27, FALSE), "+", "-")</f>
        <v>-</v>
      </c>
      <c r="G33" s="51" t="str">
        <f>IF(VLOOKUP(A33, Master!$A$1:$AG$661, 33, FALSE)&gt;VLOOKUP(A33, Master!$A$1:$AG$661, 30, FALSE), "+", "-")</f>
        <v>+</v>
      </c>
      <c r="H33" s="51" t="str">
        <f t="shared" si="0"/>
        <v>-</v>
      </c>
    </row>
    <row r="34" spans="1:8" x14ac:dyDescent="0.2">
      <c r="A34" s="5" t="s">
        <v>91</v>
      </c>
      <c r="B34" s="5" t="s">
        <v>92</v>
      </c>
      <c r="C34" s="5" t="s">
        <v>25</v>
      </c>
      <c r="D34" s="51" t="str">
        <f>IF(VLOOKUP(A34, Master!$A$1:$AG$661, 24, FALSE)&gt;VLOOKUP(A34, Master!$A$1:$AG$661, 21, FALSE), "+", "-")</f>
        <v>+</v>
      </c>
      <c r="E34" s="51" t="str">
        <f>IF(VLOOKUP(A34, Master!$A$1:$AG$661, 27, FALSE)&gt;VLOOKUP(A34, Master!$A$1:$AG$661, 24, FALSE), "+", "-")</f>
        <v>+</v>
      </c>
      <c r="F34" s="51" t="str">
        <f>IF(VLOOKUP(A34, Master!$A$1:$AG$661, 30, FALSE)&gt;VLOOKUP(A34, Master!$A$1:$AG$661, 27, FALSE), "+", "-")</f>
        <v>-</v>
      </c>
      <c r="G34" s="51" t="str">
        <f>IF(VLOOKUP(A34, Master!$A$1:$AG$661, 33, FALSE)&gt;VLOOKUP(A34, Master!$A$1:$AG$661, 30, FALSE), "+", "-")</f>
        <v>-</v>
      </c>
      <c r="H34" s="51" t="str">
        <f t="shared" si="0"/>
        <v>N</v>
      </c>
    </row>
    <row r="35" spans="1:8" x14ac:dyDescent="0.2">
      <c r="A35" s="5" t="s">
        <v>93</v>
      </c>
      <c r="B35" s="5" t="s">
        <v>94</v>
      </c>
      <c r="C35" s="5" t="s">
        <v>46</v>
      </c>
      <c r="D35" s="51" t="str">
        <f>IF(VLOOKUP(A35, Master!$A$1:$AG$661, 24, FALSE)&gt;VLOOKUP(A35, Master!$A$1:$AG$661, 21, FALSE), "+", "-")</f>
        <v>-</v>
      </c>
      <c r="E35" s="51" t="str">
        <f>IF(VLOOKUP(A35, Master!$A$1:$AG$661, 27, FALSE)&gt;VLOOKUP(A35, Master!$A$1:$AG$661, 24, FALSE), "+", "-")</f>
        <v>+</v>
      </c>
      <c r="F35" s="51" t="str">
        <f>IF(VLOOKUP(A35, Master!$A$1:$AG$661, 30, FALSE)&gt;VLOOKUP(A35, Master!$A$1:$AG$661, 27, FALSE), "+", "-")</f>
        <v>+</v>
      </c>
      <c r="G35" s="51" t="str">
        <f>IF(VLOOKUP(A35, Master!$A$1:$AG$661, 33, FALSE)&gt;VLOOKUP(A35, Master!$A$1:$AG$661, 30, FALSE), "+", "-")</f>
        <v>+</v>
      </c>
      <c r="H35" s="51" t="str">
        <f t="shared" si="0"/>
        <v>N</v>
      </c>
    </row>
    <row r="36" spans="1:8" x14ac:dyDescent="0.2">
      <c r="A36" s="5" t="s">
        <v>95</v>
      </c>
      <c r="B36" s="5" t="s">
        <v>96</v>
      </c>
      <c r="C36" s="5" t="s">
        <v>17</v>
      </c>
      <c r="D36" s="51" t="str">
        <f>IF(VLOOKUP(A36, Master!$A$1:$AG$661, 24, FALSE)&gt;VLOOKUP(A36, Master!$A$1:$AG$661, 21, FALSE), "+", "-")</f>
        <v>-</v>
      </c>
      <c r="E36" s="51" t="str">
        <f>IF(VLOOKUP(A36, Master!$A$1:$AG$661, 27, FALSE)&gt;VLOOKUP(A36, Master!$A$1:$AG$661, 24, FALSE), "+", "-")</f>
        <v>+</v>
      </c>
      <c r="F36" s="51" t="str">
        <f>IF(VLOOKUP(A36, Master!$A$1:$AG$661, 30, FALSE)&gt;VLOOKUP(A36, Master!$A$1:$AG$661, 27, FALSE), "+", "-")</f>
        <v>+</v>
      </c>
      <c r="G36" s="51" t="str">
        <f>IF(VLOOKUP(A36, Master!$A$1:$AG$661, 33, FALSE)&gt;VLOOKUP(A36, Master!$A$1:$AG$661, 30, FALSE), "+", "-")</f>
        <v>+</v>
      </c>
      <c r="H36" s="51" t="str">
        <f t="shared" si="0"/>
        <v>N</v>
      </c>
    </row>
    <row r="37" spans="1:8" x14ac:dyDescent="0.2">
      <c r="A37" s="5" t="s">
        <v>97</v>
      </c>
      <c r="B37" s="5" t="s">
        <v>98</v>
      </c>
      <c r="C37" s="5" t="s">
        <v>99</v>
      </c>
      <c r="D37" s="51" t="str">
        <f>IF(VLOOKUP(A37, Master!$A$1:$AG$661, 24, FALSE)&gt;VLOOKUP(A37, Master!$A$1:$AG$661, 21, FALSE), "+", "-")</f>
        <v>+</v>
      </c>
      <c r="E37" s="51" t="str">
        <f>IF(VLOOKUP(A37, Master!$A$1:$AG$661, 27, FALSE)&gt;VLOOKUP(A37, Master!$A$1:$AG$661, 24, FALSE), "+", "-")</f>
        <v>+</v>
      </c>
      <c r="F37" s="51" t="str">
        <f>IF(VLOOKUP(A37, Master!$A$1:$AG$661, 30, FALSE)&gt;VLOOKUP(A37, Master!$A$1:$AG$661, 27, FALSE), "+", "-")</f>
        <v>-</v>
      </c>
      <c r="G37" s="51" t="str">
        <f>IF(VLOOKUP(A37, Master!$A$1:$AG$661, 33, FALSE)&gt;VLOOKUP(A37, Master!$A$1:$AG$661, 30, FALSE), "+", "-")</f>
        <v>-</v>
      </c>
      <c r="H37" s="51" t="str">
        <f t="shared" si="0"/>
        <v>N</v>
      </c>
    </row>
    <row r="38" spans="1:8" x14ac:dyDescent="0.2">
      <c r="A38" s="5" t="s">
        <v>100</v>
      </c>
      <c r="B38" s="5" t="s">
        <v>101</v>
      </c>
      <c r="C38" s="5" t="s">
        <v>8</v>
      </c>
      <c r="D38" s="51" t="str">
        <f>IF(VLOOKUP(A38, Master!$A$1:$AG$661, 24, FALSE)&gt;VLOOKUP(A38, Master!$A$1:$AG$661, 21, FALSE), "+", "-")</f>
        <v>+</v>
      </c>
      <c r="E38" s="51" t="str">
        <f>IF(VLOOKUP(A38, Master!$A$1:$AG$661, 27, FALSE)&gt;VLOOKUP(A38, Master!$A$1:$AG$661, 24, FALSE), "+", "-")</f>
        <v>+</v>
      </c>
      <c r="F38" s="51" t="str">
        <f>IF(VLOOKUP(A38, Master!$A$1:$AG$661, 30, FALSE)&gt;VLOOKUP(A38, Master!$A$1:$AG$661, 27, FALSE), "+", "-")</f>
        <v>+</v>
      </c>
      <c r="G38" s="51" t="str">
        <f>IF(VLOOKUP(A38, Master!$A$1:$AG$661, 33, FALSE)&gt;VLOOKUP(A38, Master!$A$1:$AG$661, 30, FALSE), "+", "-")</f>
        <v>+</v>
      </c>
      <c r="H38" s="51" t="str">
        <f t="shared" si="0"/>
        <v>+</v>
      </c>
    </row>
    <row r="39" spans="1:8" x14ac:dyDescent="0.2">
      <c r="A39" s="5" t="s">
        <v>102</v>
      </c>
      <c r="B39" s="5" t="s">
        <v>103</v>
      </c>
      <c r="C39" s="5" t="s">
        <v>76</v>
      </c>
      <c r="D39" s="51" t="str">
        <f>IF(VLOOKUP(A39, Master!$A$1:$AG$661, 24, FALSE)&gt;VLOOKUP(A39, Master!$A$1:$AG$661, 21, FALSE), "+", "-")</f>
        <v>+</v>
      </c>
      <c r="E39" s="51" t="str">
        <f>IF(VLOOKUP(A39, Master!$A$1:$AG$661, 27, FALSE)&gt;VLOOKUP(A39, Master!$A$1:$AG$661, 24, FALSE), "+", "-")</f>
        <v>+</v>
      </c>
      <c r="F39" s="51" t="str">
        <f>IF(VLOOKUP(A39, Master!$A$1:$AG$661, 30, FALSE)&gt;VLOOKUP(A39, Master!$A$1:$AG$661, 27, FALSE), "+", "-")</f>
        <v>+</v>
      </c>
      <c r="G39" s="51" t="str">
        <f>IF(VLOOKUP(A39, Master!$A$1:$AG$661, 33, FALSE)&gt;VLOOKUP(A39, Master!$A$1:$AG$661, 30, FALSE), "+", "-")</f>
        <v>-</v>
      </c>
      <c r="H39" s="51" t="str">
        <f t="shared" si="0"/>
        <v>+</v>
      </c>
    </row>
    <row r="40" spans="1:8" x14ac:dyDescent="0.2">
      <c r="A40" s="5" t="s">
        <v>104</v>
      </c>
      <c r="B40" s="5" t="s">
        <v>105</v>
      </c>
      <c r="C40" s="5" t="s">
        <v>82</v>
      </c>
      <c r="D40" s="51" t="str">
        <f>IF(VLOOKUP(A40, Master!$A$1:$AG$661, 24, FALSE)&gt;VLOOKUP(A40, Master!$A$1:$AG$661, 21, FALSE), "+", "-")</f>
        <v>-</v>
      </c>
      <c r="E40" s="51" t="str">
        <f>IF(VLOOKUP(A40, Master!$A$1:$AG$661, 27, FALSE)&gt;VLOOKUP(A40, Master!$A$1:$AG$661, 24, FALSE), "+", "-")</f>
        <v>+</v>
      </c>
      <c r="F40" s="51" t="str">
        <f>IF(VLOOKUP(A40, Master!$A$1:$AG$661, 30, FALSE)&gt;VLOOKUP(A40, Master!$A$1:$AG$661, 27, FALSE), "+", "-")</f>
        <v>+</v>
      </c>
      <c r="G40" s="51" t="str">
        <f>IF(VLOOKUP(A40, Master!$A$1:$AG$661, 33, FALSE)&gt;VLOOKUP(A40, Master!$A$1:$AG$661, 30, FALSE), "+", "-")</f>
        <v>-</v>
      </c>
      <c r="H40" s="51" t="str">
        <f t="shared" si="0"/>
        <v>N</v>
      </c>
    </row>
    <row r="41" spans="1:8" x14ac:dyDescent="0.2">
      <c r="A41" s="5" t="s">
        <v>106</v>
      </c>
      <c r="B41" s="5" t="s">
        <v>107</v>
      </c>
      <c r="C41" s="5" t="s">
        <v>108</v>
      </c>
      <c r="D41" s="51" t="str">
        <f>IF(VLOOKUP(A41, Master!$A$1:$AG$661, 24, FALSE)&gt;VLOOKUP(A41, Master!$A$1:$AG$661, 21, FALSE), "+", "-")</f>
        <v>+</v>
      </c>
      <c r="E41" s="51" t="str">
        <f>IF(VLOOKUP(A41, Master!$A$1:$AG$661, 27, FALSE)&gt;VLOOKUP(A41, Master!$A$1:$AG$661, 24, FALSE), "+", "-")</f>
        <v>-</v>
      </c>
      <c r="F41" s="51" t="str">
        <f>IF(VLOOKUP(A41, Master!$A$1:$AG$661, 30, FALSE)&gt;VLOOKUP(A41, Master!$A$1:$AG$661, 27, FALSE), "+", "-")</f>
        <v>-</v>
      </c>
      <c r="G41" s="51" t="str">
        <f>IF(VLOOKUP(A41, Master!$A$1:$AG$661, 33, FALSE)&gt;VLOOKUP(A41, Master!$A$1:$AG$661, 30, FALSE), "+", "-")</f>
        <v>+</v>
      </c>
      <c r="H41" s="51" t="str">
        <f t="shared" si="0"/>
        <v>-</v>
      </c>
    </row>
    <row r="42" spans="1:8" x14ac:dyDescent="0.2">
      <c r="A42" s="5" t="s">
        <v>109</v>
      </c>
      <c r="B42" s="5" t="s">
        <v>110</v>
      </c>
      <c r="C42" s="5" t="s">
        <v>111</v>
      </c>
      <c r="D42" s="51" t="str">
        <f>IF(VLOOKUP(A42, Master!$A$1:$AG$661, 24, FALSE)&gt;VLOOKUP(A42, Master!$A$1:$AG$661, 21, FALSE), "+", "-")</f>
        <v>-</v>
      </c>
      <c r="E42" s="51" t="str">
        <f>IF(VLOOKUP(A42, Master!$A$1:$AG$661, 27, FALSE)&gt;VLOOKUP(A42, Master!$A$1:$AG$661, 24, FALSE), "+", "-")</f>
        <v>+</v>
      </c>
      <c r="F42" s="51" t="str">
        <f>IF(VLOOKUP(A42, Master!$A$1:$AG$661, 30, FALSE)&gt;VLOOKUP(A42, Master!$A$1:$AG$661, 27, FALSE), "+", "-")</f>
        <v>+</v>
      </c>
      <c r="G42" s="51" t="str">
        <f>IF(VLOOKUP(A42, Master!$A$1:$AG$661, 33, FALSE)&gt;VLOOKUP(A42, Master!$A$1:$AG$661, 30, FALSE), "+", "-")</f>
        <v>+</v>
      </c>
      <c r="H42" s="51" t="str">
        <f t="shared" si="0"/>
        <v>N</v>
      </c>
    </row>
    <row r="43" spans="1:8" x14ac:dyDescent="0.2">
      <c r="A43" s="5" t="s">
        <v>112</v>
      </c>
      <c r="B43" s="5" t="s">
        <v>113</v>
      </c>
      <c r="C43" s="5" t="s">
        <v>114</v>
      </c>
      <c r="D43" s="51" t="str">
        <f>IF(VLOOKUP(A43, Master!$A$1:$AG$661, 24, FALSE)&gt;VLOOKUP(A43, Master!$A$1:$AG$661, 21, FALSE), "+", "-")</f>
        <v>+</v>
      </c>
      <c r="E43" s="51" t="str">
        <f>IF(VLOOKUP(A43, Master!$A$1:$AG$661, 27, FALSE)&gt;VLOOKUP(A43, Master!$A$1:$AG$661, 24, FALSE), "+", "-")</f>
        <v>-</v>
      </c>
      <c r="F43" s="51" t="str">
        <f>IF(VLOOKUP(A43, Master!$A$1:$AG$661, 30, FALSE)&gt;VLOOKUP(A43, Master!$A$1:$AG$661, 27, FALSE), "+", "-")</f>
        <v>-</v>
      </c>
      <c r="G43" s="51" t="str">
        <f>IF(VLOOKUP(A43, Master!$A$1:$AG$661, 33, FALSE)&gt;VLOOKUP(A43, Master!$A$1:$AG$661, 30, FALSE), "+", "-")</f>
        <v>-</v>
      </c>
      <c r="H43" s="51" t="str">
        <f t="shared" si="0"/>
        <v>-</v>
      </c>
    </row>
    <row r="44" spans="1:8" x14ac:dyDescent="0.2">
      <c r="A44" s="5" t="s">
        <v>115</v>
      </c>
      <c r="B44" s="5" t="s">
        <v>116</v>
      </c>
      <c r="C44" s="5" t="s">
        <v>88</v>
      </c>
      <c r="D44" s="51" t="str">
        <f>IF(VLOOKUP(A44, Master!$A$1:$AG$661, 24, FALSE)&gt;VLOOKUP(A44, Master!$A$1:$AG$661, 21, FALSE), "+", "-")</f>
        <v>-</v>
      </c>
      <c r="E44" s="51" t="str">
        <f>IF(VLOOKUP(A44, Master!$A$1:$AG$661, 27, FALSE)&gt;VLOOKUP(A44, Master!$A$1:$AG$661, 24, FALSE), "+", "-")</f>
        <v>-</v>
      </c>
      <c r="F44" s="51" t="str">
        <f>IF(VLOOKUP(A44, Master!$A$1:$AG$661, 30, FALSE)&gt;VLOOKUP(A44, Master!$A$1:$AG$661, 27, FALSE), "+", "-")</f>
        <v>-</v>
      </c>
      <c r="G44" s="51" t="str">
        <f>IF(VLOOKUP(A44, Master!$A$1:$AG$661, 33, FALSE)&gt;VLOOKUP(A44, Master!$A$1:$AG$661, 30, FALSE), "+", "-")</f>
        <v>-</v>
      </c>
      <c r="H44" s="51" t="str">
        <f t="shared" si="0"/>
        <v>-</v>
      </c>
    </row>
    <row r="45" spans="1:8" x14ac:dyDescent="0.2">
      <c r="A45" s="5" t="s">
        <v>1399</v>
      </c>
      <c r="B45" s="5" t="s">
        <v>1401</v>
      </c>
      <c r="C45" s="5" t="s">
        <v>25</v>
      </c>
      <c r="D45" s="51" t="str">
        <f>IF(VLOOKUP(A45, Master!$A$1:$AG$661, 24, FALSE)&gt;VLOOKUP(A45, Master!$A$1:$AG$661, 21, FALSE), "+", "-")</f>
        <v>+</v>
      </c>
      <c r="E45" s="51" t="str">
        <f>IF(VLOOKUP(A45, Master!$A$1:$AG$661, 27, FALSE)&gt;VLOOKUP(A45, Master!$A$1:$AG$661, 24, FALSE), "+", "-")</f>
        <v>+</v>
      </c>
      <c r="F45" s="51" t="str">
        <f>IF(VLOOKUP(A45, Master!$A$1:$AG$661, 30, FALSE)&gt;VLOOKUP(A45, Master!$A$1:$AG$661, 27, FALSE), "+", "-")</f>
        <v>-</v>
      </c>
      <c r="G45" s="51" t="str">
        <f>IF(VLOOKUP(A45, Master!$A$1:$AG$661, 33, FALSE)&gt;VLOOKUP(A45, Master!$A$1:$AG$661, 30, FALSE), "+", "-")</f>
        <v>+</v>
      </c>
      <c r="H45" s="51" t="str">
        <f t="shared" si="0"/>
        <v>N</v>
      </c>
    </row>
    <row r="46" spans="1:8" x14ac:dyDescent="0.2">
      <c r="A46" s="5" t="s">
        <v>117</v>
      </c>
      <c r="B46" s="5" t="s">
        <v>118</v>
      </c>
      <c r="C46" s="5" t="s">
        <v>119</v>
      </c>
      <c r="D46" s="51" t="str">
        <f>IF(VLOOKUP(A46, Master!$A$1:$AG$661, 24, FALSE)&gt;VLOOKUP(A46, Master!$A$1:$AG$661, 21, FALSE), "+", "-")</f>
        <v>+</v>
      </c>
      <c r="E46" s="51" t="str">
        <f>IF(VLOOKUP(A46, Master!$A$1:$AG$661, 27, FALSE)&gt;VLOOKUP(A46, Master!$A$1:$AG$661, 24, FALSE), "+", "-")</f>
        <v>+</v>
      </c>
      <c r="F46" s="51" t="str">
        <f>IF(VLOOKUP(A46, Master!$A$1:$AG$661, 30, FALSE)&gt;VLOOKUP(A46, Master!$A$1:$AG$661, 27, FALSE), "+", "-")</f>
        <v>-</v>
      </c>
      <c r="G46" s="51" t="str">
        <f>IF(VLOOKUP(A46, Master!$A$1:$AG$661, 33, FALSE)&gt;VLOOKUP(A46, Master!$A$1:$AG$661, 30, FALSE), "+", "-")</f>
        <v>+</v>
      </c>
      <c r="H46" s="51" t="str">
        <f t="shared" si="0"/>
        <v>N</v>
      </c>
    </row>
    <row r="47" spans="1:8" x14ac:dyDescent="0.2">
      <c r="A47" s="5" t="s">
        <v>120</v>
      </c>
      <c r="B47" s="5" t="s">
        <v>121</v>
      </c>
      <c r="C47" s="5" t="s">
        <v>119</v>
      </c>
      <c r="D47" s="51" t="str">
        <f>IF(VLOOKUP(A47, Master!$A$1:$AG$661, 24, FALSE)&gt;VLOOKUP(A47, Master!$A$1:$AG$661, 21, FALSE), "+", "-")</f>
        <v>-</v>
      </c>
      <c r="E47" s="51" t="str">
        <f>IF(VLOOKUP(A47, Master!$A$1:$AG$661, 27, FALSE)&gt;VLOOKUP(A47, Master!$A$1:$AG$661, 24, FALSE), "+", "-")</f>
        <v>-</v>
      </c>
      <c r="F47" s="51" t="str">
        <f>IF(VLOOKUP(A47, Master!$A$1:$AG$661, 30, FALSE)&gt;VLOOKUP(A47, Master!$A$1:$AG$661, 27, FALSE), "+", "-")</f>
        <v>-</v>
      </c>
      <c r="G47" s="51" t="str">
        <f>IF(VLOOKUP(A47, Master!$A$1:$AG$661, 33, FALSE)&gt;VLOOKUP(A47, Master!$A$1:$AG$661, 30, FALSE), "+", "-")</f>
        <v>-</v>
      </c>
      <c r="H47" s="51" t="str">
        <f t="shared" si="0"/>
        <v>-</v>
      </c>
    </row>
    <row r="48" spans="1:8" x14ac:dyDescent="0.2">
      <c r="A48" s="5" t="s">
        <v>122</v>
      </c>
      <c r="B48" s="5" t="s">
        <v>123</v>
      </c>
      <c r="C48" s="5" t="s">
        <v>124</v>
      </c>
      <c r="D48" s="51" t="str">
        <f>IF(VLOOKUP(A48, Master!$A$1:$AG$661, 24, FALSE)&gt;VLOOKUP(A48, Master!$A$1:$AG$661, 21, FALSE), "+", "-")</f>
        <v>+</v>
      </c>
      <c r="E48" s="51" t="str">
        <f>IF(VLOOKUP(A48, Master!$A$1:$AG$661, 27, FALSE)&gt;VLOOKUP(A48, Master!$A$1:$AG$661, 24, FALSE), "+", "-")</f>
        <v>+</v>
      </c>
      <c r="F48" s="51" t="str">
        <f>IF(VLOOKUP(A48, Master!$A$1:$AG$661, 30, FALSE)&gt;VLOOKUP(A48, Master!$A$1:$AG$661, 27, FALSE), "+", "-")</f>
        <v>+</v>
      </c>
      <c r="G48" s="51" t="str">
        <f>IF(VLOOKUP(A48, Master!$A$1:$AG$661, 33, FALSE)&gt;VLOOKUP(A48, Master!$A$1:$AG$661, 30, FALSE), "+", "-")</f>
        <v>-</v>
      </c>
      <c r="H48" s="51" t="str">
        <f t="shared" si="0"/>
        <v>+</v>
      </c>
    </row>
    <row r="49" spans="1:8" x14ac:dyDescent="0.2">
      <c r="A49" s="5" t="s">
        <v>125</v>
      </c>
      <c r="B49" s="5" t="s">
        <v>126</v>
      </c>
      <c r="C49" s="5" t="s">
        <v>127</v>
      </c>
      <c r="D49" s="51" t="str">
        <f>IF(VLOOKUP(A49, Master!$A$1:$AG$661, 24, FALSE)&gt;VLOOKUP(A49, Master!$A$1:$AG$661, 21, FALSE), "+", "-")</f>
        <v>+</v>
      </c>
      <c r="E49" s="51" t="str">
        <f>IF(VLOOKUP(A49, Master!$A$1:$AG$661, 27, FALSE)&gt;VLOOKUP(A49, Master!$A$1:$AG$661, 24, FALSE), "+", "-")</f>
        <v>-</v>
      </c>
      <c r="F49" s="51" t="str">
        <f>IF(VLOOKUP(A49, Master!$A$1:$AG$661, 30, FALSE)&gt;VLOOKUP(A49, Master!$A$1:$AG$661, 27, FALSE), "+", "-")</f>
        <v>+</v>
      </c>
      <c r="G49" s="51" t="str">
        <f>IF(VLOOKUP(A49, Master!$A$1:$AG$661, 33, FALSE)&gt;VLOOKUP(A49, Master!$A$1:$AG$661, 30, FALSE), "+", "-")</f>
        <v>-</v>
      </c>
      <c r="H49" s="51" t="str">
        <f t="shared" si="0"/>
        <v>N</v>
      </c>
    </row>
    <row r="50" spans="1:8" x14ac:dyDescent="0.2">
      <c r="A50" s="5" t="s">
        <v>128</v>
      </c>
      <c r="B50" s="5" t="s">
        <v>129</v>
      </c>
      <c r="C50" s="5" t="s">
        <v>25</v>
      </c>
      <c r="D50" s="51" t="str">
        <f>IF(VLOOKUP(A50, Master!$A$1:$AG$661, 24, FALSE)&gt;VLOOKUP(A50, Master!$A$1:$AG$661, 21, FALSE), "+", "-")</f>
        <v>+</v>
      </c>
      <c r="E50" s="51" t="str">
        <f>IF(VLOOKUP(A50, Master!$A$1:$AG$661, 27, FALSE)&gt;VLOOKUP(A50, Master!$A$1:$AG$661, 24, FALSE), "+", "-")</f>
        <v>+</v>
      </c>
      <c r="F50" s="51" t="str">
        <f>IF(VLOOKUP(A50, Master!$A$1:$AG$661, 30, FALSE)&gt;VLOOKUP(A50, Master!$A$1:$AG$661, 27, FALSE), "+", "-")</f>
        <v>+</v>
      </c>
      <c r="G50" s="51" t="str">
        <f>IF(VLOOKUP(A50, Master!$A$1:$AG$661, 33, FALSE)&gt;VLOOKUP(A50, Master!$A$1:$AG$661, 30, FALSE), "+", "-")</f>
        <v>-</v>
      </c>
      <c r="H50" s="51" t="str">
        <f t="shared" si="0"/>
        <v>+</v>
      </c>
    </row>
    <row r="51" spans="1:8" x14ac:dyDescent="0.2">
      <c r="A51" s="5" t="s">
        <v>130</v>
      </c>
      <c r="B51" s="5" t="s">
        <v>131</v>
      </c>
      <c r="C51" s="5" t="s">
        <v>132</v>
      </c>
      <c r="D51" s="51" t="str">
        <f>IF(VLOOKUP(A51, Master!$A$1:$AG$661, 24, FALSE)&gt;VLOOKUP(A51, Master!$A$1:$AG$661, 21, FALSE), "+", "-")</f>
        <v>+</v>
      </c>
      <c r="E51" s="51" t="str">
        <f>IF(VLOOKUP(A51, Master!$A$1:$AG$661, 27, FALSE)&gt;VLOOKUP(A51, Master!$A$1:$AG$661, 24, FALSE), "+", "-")</f>
        <v>+</v>
      </c>
      <c r="F51" s="51" t="str">
        <f>IF(VLOOKUP(A51, Master!$A$1:$AG$661, 30, FALSE)&gt;VLOOKUP(A51, Master!$A$1:$AG$661, 27, FALSE), "+", "-")</f>
        <v>+</v>
      </c>
      <c r="G51" s="51" t="str">
        <f>IF(VLOOKUP(A51, Master!$A$1:$AG$661, 33, FALSE)&gt;VLOOKUP(A51, Master!$A$1:$AG$661, 30, FALSE), "+", "-")</f>
        <v>-</v>
      </c>
      <c r="H51" s="51" t="str">
        <f t="shared" si="0"/>
        <v>+</v>
      </c>
    </row>
    <row r="52" spans="1:8" x14ac:dyDescent="0.2">
      <c r="A52" s="5" t="s">
        <v>133</v>
      </c>
      <c r="B52" s="5" t="s">
        <v>134</v>
      </c>
      <c r="C52" s="5" t="s">
        <v>25</v>
      </c>
      <c r="D52" s="51" t="str">
        <f>IF(VLOOKUP(A52, Master!$A$1:$AG$661, 24, FALSE)&gt;VLOOKUP(A52, Master!$A$1:$AG$661, 21, FALSE), "+", "-")</f>
        <v>-</v>
      </c>
      <c r="E52" s="51" t="str">
        <f>IF(VLOOKUP(A52, Master!$A$1:$AG$661, 27, FALSE)&gt;VLOOKUP(A52, Master!$A$1:$AG$661, 24, FALSE), "+", "-")</f>
        <v>-</v>
      </c>
      <c r="F52" s="51" t="str">
        <f>IF(VLOOKUP(A52, Master!$A$1:$AG$661, 30, FALSE)&gt;VLOOKUP(A52, Master!$A$1:$AG$661, 27, FALSE), "+", "-")</f>
        <v>-</v>
      </c>
      <c r="G52" s="51" t="str">
        <f>IF(VLOOKUP(A52, Master!$A$1:$AG$661, 33, FALSE)&gt;VLOOKUP(A52, Master!$A$1:$AG$661, 30, FALSE), "+", "-")</f>
        <v>+</v>
      </c>
      <c r="H52" s="51" t="str">
        <f t="shared" si="0"/>
        <v>-</v>
      </c>
    </row>
    <row r="53" spans="1:8" x14ac:dyDescent="0.2">
      <c r="A53" s="5" t="s">
        <v>135</v>
      </c>
      <c r="B53" s="5" t="s">
        <v>136</v>
      </c>
      <c r="C53" s="5" t="s">
        <v>137</v>
      </c>
      <c r="D53" s="51" t="str">
        <f>IF(VLOOKUP(A53, Master!$A$1:$AG$661, 24, FALSE)&gt;VLOOKUP(A53, Master!$A$1:$AG$661, 21, FALSE), "+", "-")</f>
        <v>-</v>
      </c>
      <c r="E53" s="51" t="str">
        <f>IF(VLOOKUP(A53, Master!$A$1:$AG$661, 27, FALSE)&gt;VLOOKUP(A53, Master!$A$1:$AG$661, 24, FALSE), "+", "-")</f>
        <v>-</v>
      </c>
      <c r="F53" s="51" t="str">
        <f>IF(VLOOKUP(A53, Master!$A$1:$AG$661, 30, FALSE)&gt;VLOOKUP(A53, Master!$A$1:$AG$661, 27, FALSE), "+", "-")</f>
        <v>-</v>
      </c>
      <c r="G53" s="51" t="str">
        <f>IF(VLOOKUP(A53, Master!$A$1:$AG$661, 33, FALSE)&gt;VLOOKUP(A53, Master!$A$1:$AG$661, 30, FALSE), "+", "-")</f>
        <v>+</v>
      </c>
      <c r="H53" s="51" t="str">
        <f t="shared" si="0"/>
        <v>-</v>
      </c>
    </row>
    <row r="54" spans="1:8" x14ac:dyDescent="0.2">
      <c r="A54" s="5" t="s">
        <v>138</v>
      </c>
      <c r="B54" s="5" t="s">
        <v>139</v>
      </c>
      <c r="C54" s="5" t="s">
        <v>140</v>
      </c>
      <c r="D54" s="51" t="str">
        <f>IF(VLOOKUP(A54, Master!$A$1:$AG$661, 24, FALSE)&gt;VLOOKUP(A54, Master!$A$1:$AG$661, 21, FALSE), "+", "-")</f>
        <v>+</v>
      </c>
      <c r="E54" s="51" t="str">
        <f>IF(VLOOKUP(A54, Master!$A$1:$AG$661, 27, FALSE)&gt;VLOOKUP(A54, Master!$A$1:$AG$661, 24, FALSE), "+", "-")</f>
        <v>+</v>
      </c>
      <c r="F54" s="51" t="str">
        <f>IF(VLOOKUP(A54, Master!$A$1:$AG$661, 30, FALSE)&gt;VLOOKUP(A54, Master!$A$1:$AG$661, 27, FALSE), "+", "-")</f>
        <v>+</v>
      </c>
      <c r="G54" s="51" t="str">
        <f>IF(VLOOKUP(A54, Master!$A$1:$AG$661, 33, FALSE)&gt;VLOOKUP(A54, Master!$A$1:$AG$661, 30, FALSE), "+", "-")</f>
        <v>+</v>
      </c>
      <c r="H54" s="51" t="str">
        <f t="shared" si="0"/>
        <v>+</v>
      </c>
    </row>
    <row r="55" spans="1:8" x14ac:dyDescent="0.2">
      <c r="A55" s="5" t="s">
        <v>141</v>
      </c>
      <c r="B55" s="5" t="s">
        <v>142</v>
      </c>
      <c r="C55" s="5" t="s">
        <v>143</v>
      </c>
      <c r="D55" s="51" t="str">
        <f>IF(VLOOKUP(A55, Master!$A$1:$AG$661, 24, FALSE)&gt;VLOOKUP(A55, Master!$A$1:$AG$661, 21, FALSE), "+", "-")</f>
        <v>+</v>
      </c>
      <c r="E55" s="51" t="str">
        <f>IF(VLOOKUP(A55, Master!$A$1:$AG$661, 27, FALSE)&gt;VLOOKUP(A55, Master!$A$1:$AG$661, 24, FALSE), "+", "-")</f>
        <v>+</v>
      </c>
      <c r="F55" s="51" t="str">
        <f>IF(VLOOKUP(A55, Master!$A$1:$AG$661, 30, FALSE)&gt;VLOOKUP(A55, Master!$A$1:$AG$661, 27, FALSE), "+", "-")</f>
        <v>-</v>
      </c>
      <c r="G55" s="51" t="str">
        <f>IF(VLOOKUP(A55, Master!$A$1:$AG$661, 33, FALSE)&gt;VLOOKUP(A55, Master!$A$1:$AG$661, 30, FALSE), "+", "-")</f>
        <v>-</v>
      </c>
      <c r="H55" s="51" t="str">
        <f t="shared" si="0"/>
        <v>N</v>
      </c>
    </row>
    <row r="56" spans="1:8" x14ac:dyDescent="0.2">
      <c r="A56" s="5" t="s">
        <v>144</v>
      </c>
      <c r="B56" s="5" t="s">
        <v>145</v>
      </c>
      <c r="C56" s="5" t="s">
        <v>146</v>
      </c>
      <c r="D56" s="51" t="str">
        <f>IF(VLOOKUP(A56, Master!$A$1:$AG$661, 24, FALSE)&gt;VLOOKUP(A56, Master!$A$1:$AG$661, 21, FALSE), "+", "-")</f>
        <v>-</v>
      </c>
      <c r="E56" s="51" t="str">
        <f>IF(VLOOKUP(A56, Master!$A$1:$AG$661, 27, FALSE)&gt;VLOOKUP(A56, Master!$A$1:$AG$661, 24, FALSE), "+", "-")</f>
        <v>-</v>
      </c>
      <c r="F56" s="51" t="str">
        <f>IF(VLOOKUP(A56, Master!$A$1:$AG$661, 30, FALSE)&gt;VLOOKUP(A56, Master!$A$1:$AG$661, 27, FALSE), "+", "-")</f>
        <v>-</v>
      </c>
      <c r="G56" s="51" t="str">
        <f>IF(VLOOKUP(A56, Master!$A$1:$AG$661, 33, FALSE)&gt;VLOOKUP(A56, Master!$A$1:$AG$661, 30, FALSE), "+", "-")</f>
        <v>-</v>
      </c>
      <c r="H56" s="51" t="str">
        <f t="shared" si="0"/>
        <v>-</v>
      </c>
    </row>
    <row r="57" spans="1:8" x14ac:dyDescent="0.2">
      <c r="A57" s="5" t="s">
        <v>147</v>
      </c>
      <c r="B57" s="5" t="s">
        <v>148</v>
      </c>
      <c r="C57" s="5" t="s">
        <v>62</v>
      </c>
      <c r="D57" s="51" t="str">
        <f>IF(VLOOKUP(A57, Master!$A$1:$AG$661, 24, FALSE)&gt;VLOOKUP(A57, Master!$A$1:$AG$661, 21, FALSE), "+", "-")</f>
        <v>+</v>
      </c>
      <c r="E57" s="51" t="str">
        <f>IF(VLOOKUP(A57, Master!$A$1:$AG$661, 27, FALSE)&gt;VLOOKUP(A57, Master!$A$1:$AG$661, 24, FALSE), "+", "-")</f>
        <v>-</v>
      </c>
      <c r="F57" s="51" t="str">
        <f>IF(VLOOKUP(A57, Master!$A$1:$AG$661, 30, FALSE)&gt;VLOOKUP(A57, Master!$A$1:$AG$661, 27, FALSE), "+", "-")</f>
        <v>-</v>
      </c>
      <c r="G57" s="51" t="str">
        <f>IF(VLOOKUP(A57, Master!$A$1:$AG$661, 33, FALSE)&gt;VLOOKUP(A57, Master!$A$1:$AG$661, 30, FALSE), "+", "-")</f>
        <v>-</v>
      </c>
      <c r="H57" s="51" t="str">
        <f t="shared" si="0"/>
        <v>-</v>
      </c>
    </row>
    <row r="58" spans="1:8" x14ac:dyDescent="0.2">
      <c r="A58" s="5" t="s">
        <v>149</v>
      </c>
      <c r="B58" s="5" t="s">
        <v>150</v>
      </c>
      <c r="C58" s="5" t="s">
        <v>151</v>
      </c>
      <c r="D58" s="51" t="str">
        <f>IF(VLOOKUP(A58, Master!$A$1:$AG$661, 24, FALSE)&gt;VLOOKUP(A58, Master!$A$1:$AG$661, 21, FALSE), "+", "-")</f>
        <v>+</v>
      </c>
      <c r="E58" s="51" t="str">
        <f>IF(VLOOKUP(A58, Master!$A$1:$AG$661, 27, FALSE)&gt;VLOOKUP(A58, Master!$A$1:$AG$661, 24, FALSE), "+", "-")</f>
        <v>+</v>
      </c>
      <c r="F58" s="51" t="str">
        <f>IF(VLOOKUP(A58, Master!$A$1:$AG$661, 30, FALSE)&gt;VLOOKUP(A58, Master!$A$1:$AG$661, 27, FALSE), "+", "-")</f>
        <v>+</v>
      </c>
      <c r="G58" s="51" t="str">
        <f>IF(VLOOKUP(A58, Master!$A$1:$AG$661, 33, FALSE)&gt;VLOOKUP(A58, Master!$A$1:$AG$661, 30, FALSE), "+", "-")</f>
        <v>+</v>
      </c>
      <c r="H58" s="51" t="str">
        <f t="shared" si="0"/>
        <v>+</v>
      </c>
    </row>
    <row r="59" spans="1:8" x14ac:dyDescent="0.2">
      <c r="A59" s="5" t="s">
        <v>152</v>
      </c>
      <c r="B59" s="5" t="s">
        <v>153</v>
      </c>
      <c r="C59" s="5" t="s">
        <v>25</v>
      </c>
      <c r="D59" s="51" t="str">
        <f>IF(VLOOKUP(A59, Master!$A$1:$AG$661, 24, FALSE)&gt;VLOOKUP(A59, Master!$A$1:$AG$661, 21, FALSE), "+", "-")</f>
        <v>+</v>
      </c>
      <c r="E59" s="51" t="str">
        <f>IF(VLOOKUP(A59, Master!$A$1:$AG$661, 27, FALSE)&gt;VLOOKUP(A59, Master!$A$1:$AG$661, 24, FALSE), "+", "-")</f>
        <v>+</v>
      </c>
      <c r="F59" s="51" t="str">
        <f>IF(VLOOKUP(A59, Master!$A$1:$AG$661, 30, FALSE)&gt;VLOOKUP(A59, Master!$A$1:$AG$661, 27, FALSE), "+", "-")</f>
        <v>+</v>
      </c>
      <c r="G59" s="51" t="str">
        <f>IF(VLOOKUP(A59, Master!$A$1:$AG$661, 33, FALSE)&gt;VLOOKUP(A59, Master!$A$1:$AG$661, 30, FALSE), "+", "-")</f>
        <v>-</v>
      </c>
      <c r="H59" s="51" t="str">
        <f t="shared" si="0"/>
        <v>+</v>
      </c>
    </row>
    <row r="60" spans="1:8" x14ac:dyDescent="0.2">
      <c r="A60" s="5" t="s">
        <v>154</v>
      </c>
      <c r="B60" s="5" t="s">
        <v>155</v>
      </c>
      <c r="C60" s="5" t="s">
        <v>17</v>
      </c>
      <c r="D60" s="51" t="str">
        <f>IF(VLOOKUP(A60, Master!$A$1:$AG$661, 24, FALSE)&gt;VLOOKUP(A60, Master!$A$1:$AG$661, 21, FALSE), "+", "-")</f>
        <v>-</v>
      </c>
      <c r="E60" s="51" t="str">
        <f>IF(VLOOKUP(A60, Master!$A$1:$AG$661, 27, FALSE)&gt;VLOOKUP(A60, Master!$A$1:$AG$661, 24, FALSE), "+", "-")</f>
        <v>-</v>
      </c>
      <c r="F60" s="51" t="str">
        <f>IF(VLOOKUP(A60, Master!$A$1:$AG$661, 30, FALSE)&gt;VLOOKUP(A60, Master!$A$1:$AG$661, 27, FALSE), "+", "-")</f>
        <v>-</v>
      </c>
      <c r="G60" s="51" t="str">
        <f>IF(VLOOKUP(A60, Master!$A$1:$AG$661, 33, FALSE)&gt;VLOOKUP(A60, Master!$A$1:$AG$661, 30, FALSE), "+", "-")</f>
        <v>+</v>
      </c>
      <c r="H60" s="51" t="str">
        <f t="shared" si="0"/>
        <v>-</v>
      </c>
    </row>
    <row r="61" spans="1:8" x14ac:dyDescent="0.2">
      <c r="A61" s="5" t="s">
        <v>156</v>
      </c>
      <c r="B61" s="5" t="s">
        <v>157</v>
      </c>
      <c r="C61" s="5" t="s">
        <v>158</v>
      </c>
      <c r="D61" s="51" t="str">
        <f>IF(VLOOKUP(A61, Master!$A$1:$AG$661, 24, FALSE)&gt;VLOOKUP(A61, Master!$A$1:$AG$661, 21, FALSE), "+", "-")</f>
        <v>+</v>
      </c>
      <c r="E61" s="51" t="str">
        <f>IF(VLOOKUP(A61, Master!$A$1:$AG$661, 27, FALSE)&gt;VLOOKUP(A61, Master!$A$1:$AG$661, 24, FALSE), "+", "-")</f>
        <v>+</v>
      </c>
      <c r="F61" s="51" t="str">
        <f>IF(VLOOKUP(A61, Master!$A$1:$AG$661, 30, FALSE)&gt;VLOOKUP(A61, Master!$A$1:$AG$661, 27, FALSE), "+", "-")</f>
        <v>+</v>
      </c>
      <c r="G61" s="51" t="str">
        <f>IF(VLOOKUP(A61, Master!$A$1:$AG$661, 33, FALSE)&gt;VLOOKUP(A61, Master!$A$1:$AG$661, 30, FALSE), "+", "-")</f>
        <v>+</v>
      </c>
      <c r="H61" s="51" t="str">
        <f t="shared" si="0"/>
        <v>+</v>
      </c>
    </row>
    <row r="62" spans="1:8" x14ac:dyDescent="0.2">
      <c r="A62" s="5" t="s">
        <v>159</v>
      </c>
      <c r="B62" s="5" t="s">
        <v>1402</v>
      </c>
      <c r="C62" s="5" t="s">
        <v>46</v>
      </c>
      <c r="D62" s="51" t="str">
        <f>IF(VLOOKUP(A62, Master!$A$1:$AG$661, 24, FALSE)&gt;VLOOKUP(A62, Master!$A$1:$AG$661, 21, FALSE), "+", "-")</f>
        <v>+</v>
      </c>
      <c r="E62" s="51" t="str">
        <f>IF(VLOOKUP(A62, Master!$A$1:$AG$661, 27, FALSE)&gt;VLOOKUP(A62, Master!$A$1:$AG$661, 24, FALSE), "+", "-")</f>
        <v>+</v>
      </c>
      <c r="F62" s="51" t="str">
        <f>IF(VLOOKUP(A62, Master!$A$1:$AG$661, 30, FALSE)&gt;VLOOKUP(A62, Master!$A$1:$AG$661, 27, FALSE), "+", "-")</f>
        <v>-</v>
      </c>
      <c r="G62" s="51" t="str">
        <f>IF(VLOOKUP(A62, Master!$A$1:$AG$661, 33, FALSE)&gt;VLOOKUP(A62, Master!$A$1:$AG$661, 30, FALSE), "+", "-")</f>
        <v>+</v>
      </c>
      <c r="H62" s="51" t="str">
        <f t="shared" si="0"/>
        <v>N</v>
      </c>
    </row>
    <row r="63" spans="1:8" x14ac:dyDescent="0.2">
      <c r="A63" s="5" t="s">
        <v>161</v>
      </c>
      <c r="B63" s="5" t="s">
        <v>162</v>
      </c>
      <c r="C63" s="5" t="s">
        <v>82</v>
      </c>
      <c r="D63" s="51" t="str">
        <f>IF(VLOOKUP(A63, Master!$A$1:$AG$661, 24, FALSE)&gt;VLOOKUP(A63, Master!$A$1:$AG$661, 21, FALSE), "+", "-")</f>
        <v>-</v>
      </c>
      <c r="E63" s="51" t="str">
        <f>IF(VLOOKUP(A63, Master!$A$1:$AG$661, 27, FALSE)&gt;VLOOKUP(A63, Master!$A$1:$AG$661, 24, FALSE), "+", "-")</f>
        <v>-</v>
      </c>
      <c r="F63" s="51" t="str">
        <f>IF(VLOOKUP(A63, Master!$A$1:$AG$661, 30, FALSE)&gt;VLOOKUP(A63, Master!$A$1:$AG$661, 27, FALSE), "+", "-")</f>
        <v>-</v>
      </c>
      <c r="G63" s="51" t="str">
        <f>IF(VLOOKUP(A63, Master!$A$1:$AG$661, 33, FALSE)&gt;VLOOKUP(A63, Master!$A$1:$AG$661, 30, FALSE), "+", "-")</f>
        <v>-</v>
      </c>
      <c r="H63" s="51" t="str">
        <f t="shared" si="0"/>
        <v>-</v>
      </c>
    </row>
    <row r="64" spans="1:8" x14ac:dyDescent="0.2">
      <c r="A64" s="5" t="s">
        <v>163</v>
      </c>
      <c r="B64" s="5" t="s">
        <v>164</v>
      </c>
      <c r="C64" s="5" t="s">
        <v>165</v>
      </c>
      <c r="D64" s="51" t="str">
        <f>IF(VLOOKUP(A64, Master!$A$1:$AG$661, 24, FALSE)&gt;VLOOKUP(A64, Master!$A$1:$AG$661, 21, FALSE), "+", "-")</f>
        <v>-</v>
      </c>
      <c r="E64" s="51" t="str">
        <f>IF(VLOOKUP(A64, Master!$A$1:$AG$661, 27, FALSE)&gt;VLOOKUP(A64, Master!$A$1:$AG$661, 24, FALSE), "+", "-")</f>
        <v>+</v>
      </c>
      <c r="F64" s="51" t="str">
        <f>IF(VLOOKUP(A64, Master!$A$1:$AG$661, 30, FALSE)&gt;VLOOKUP(A64, Master!$A$1:$AG$661, 27, FALSE), "+", "-")</f>
        <v>+</v>
      </c>
      <c r="G64" s="51" t="str">
        <f>IF(VLOOKUP(A64, Master!$A$1:$AG$661, 33, FALSE)&gt;VLOOKUP(A64, Master!$A$1:$AG$661, 30, FALSE), "+", "-")</f>
        <v>-</v>
      </c>
      <c r="H64" s="51" t="str">
        <f t="shared" si="0"/>
        <v>N</v>
      </c>
    </row>
    <row r="65" spans="1:8" x14ac:dyDescent="0.2">
      <c r="A65" s="5" t="s">
        <v>166</v>
      </c>
      <c r="B65" s="5" t="s">
        <v>167</v>
      </c>
      <c r="C65" s="5" t="s">
        <v>168</v>
      </c>
      <c r="D65" s="51" t="str">
        <f>IF(VLOOKUP(A65, Master!$A$1:$AG$661, 24, FALSE)&gt;VLOOKUP(A65, Master!$A$1:$AG$661, 21, FALSE), "+", "-")</f>
        <v>-</v>
      </c>
      <c r="E65" s="51" t="str">
        <f>IF(VLOOKUP(A65, Master!$A$1:$AG$661, 27, FALSE)&gt;VLOOKUP(A65, Master!$A$1:$AG$661, 24, FALSE), "+", "-")</f>
        <v>+</v>
      </c>
      <c r="F65" s="51" t="str">
        <f>IF(VLOOKUP(A65, Master!$A$1:$AG$661, 30, FALSE)&gt;VLOOKUP(A65, Master!$A$1:$AG$661, 27, FALSE), "+", "-")</f>
        <v>+</v>
      </c>
      <c r="G65" s="51" t="str">
        <f>IF(VLOOKUP(A65, Master!$A$1:$AG$661, 33, FALSE)&gt;VLOOKUP(A65, Master!$A$1:$AG$661, 30, FALSE), "+", "-")</f>
        <v>+</v>
      </c>
      <c r="H65" s="51" t="str">
        <f t="shared" si="0"/>
        <v>N</v>
      </c>
    </row>
    <row r="66" spans="1:8" x14ac:dyDescent="0.2">
      <c r="A66" s="5" t="s">
        <v>169</v>
      </c>
      <c r="B66" s="5" t="s">
        <v>170</v>
      </c>
      <c r="C66" s="5" t="s">
        <v>171</v>
      </c>
      <c r="D66" s="51" t="str">
        <f>IF(VLOOKUP(A66, Master!$A$1:$AG$661, 24, FALSE)&gt;VLOOKUP(A66, Master!$A$1:$AG$661, 21, FALSE), "+", "-")</f>
        <v>+</v>
      </c>
      <c r="E66" s="51" t="str">
        <f>IF(VLOOKUP(A66, Master!$A$1:$AG$661, 27, FALSE)&gt;VLOOKUP(A66, Master!$A$1:$AG$661, 24, FALSE), "+", "-")</f>
        <v>+</v>
      </c>
      <c r="F66" s="51" t="str">
        <f>IF(VLOOKUP(A66, Master!$A$1:$AG$661, 30, FALSE)&gt;VLOOKUP(A66, Master!$A$1:$AG$661, 27, FALSE), "+", "-")</f>
        <v>+</v>
      </c>
      <c r="G66" s="51" t="str">
        <f>IF(VLOOKUP(A66, Master!$A$1:$AG$661, 33, FALSE)&gt;VLOOKUP(A66, Master!$A$1:$AG$661, 30, FALSE), "+", "-")</f>
        <v>+</v>
      </c>
      <c r="H66" s="51" t="str">
        <f t="shared" ref="H66:H129" si="1">IF(COUNTIF(D66:F66,"+")&gt;2,"+", IF(COUNTIF(D66:F66,"+")=2,"N", "-"))</f>
        <v>+</v>
      </c>
    </row>
    <row r="67" spans="1:8" x14ac:dyDescent="0.2">
      <c r="A67" s="5" t="s">
        <v>172</v>
      </c>
      <c r="B67" s="5" t="s">
        <v>173</v>
      </c>
      <c r="C67" s="5" t="s">
        <v>174</v>
      </c>
      <c r="D67" s="51" t="str">
        <f>IF(VLOOKUP(A67, Master!$A$1:$AG$661, 24, FALSE)&gt;VLOOKUP(A67, Master!$A$1:$AG$661, 21, FALSE), "+", "-")</f>
        <v>-</v>
      </c>
      <c r="E67" s="51" t="str">
        <f>IF(VLOOKUP(A67, Master!$A$1:$AG$661, 27, FALSE)&gt;VLOOKUP(A67, Master!$A$1:$AG$661, 24, FALSE), "+", "-")</f>
        <v>+</v>
      </c>
      <c r="F67" s="51" t="str">
        <f>IF(VLOOKUP(A67, Master!$A$1:$AG$661, 30, FALSE)&gt;VLOOKUP(A67, Master!$A$1:$AG$661, 27, FALSE), "+", "-")</f>
        <v>+</v>
      </c>
      <c r="G67" s="51" t="str">
        <f>IF(VLOOKUP(A67, Master!$A$1:$AG$661, 33, FALSE)&gt;VLOOKUP(A67, Master!$A$1:$AG$661, 30, FALSE), "+", "-")</f>
        <v>+</v>
      </c>
      <c r="H67" s="51" t="str">
        <f t="shared" si="1"/>
        <v>N</v>
      </c>
    </row>
    <row r="68" spans="1:8" x14ac:dyDescent="0.2">
      <c r="A68" s="5" t="s">
        <v>175</v>
      </c>
      <c r="B68" s="5" t="s">
        <v>176</v>
      </c>
      <c r="C68" s="5" t="s">
        <v>177</v>
      </c>
      <c r="D68" s="51" t="str">
        <f>IF(VLOOKUP(A68, Master!$A$1:$AG$661, 24, FALSE)&gt;VLOOKUP(A68, Master!$A$1:$AG$661, 21, FALSE), "+", "-")</f>
        <v>+</v>
      </c>
      <c r="E68" s="51" t="str">
        <f>IF(VLOOKUP(A68, Master!$A$1:$AG$661, 27, FALSE)&gt;VLOOKUP(A68, Master!$A$1:$AG$661, 24, FALSE), "+", "-")</f>
        <v>+</v>
      </c>
      <c r="F68" s="51" t="str">
        <f>IF(VLOOKUP(A68, Master!$A$1:$AG$661, 30, FALSE)&gt;VLOOKUP(A68, Master!$A$1:$AG$661, 27, FALSE), "+", "-")</f>
        <v>-</v>
      </c>
      <c r="G68" s="51" t="str">
        <f>IF(VLOOKUP(A68, Master!$A$1:$AG$661, 33, FALSE)&gt;VLOOKUP(A68, Master!$A$1:$AG$661, 30, FALSE), "+", "-")</f>
        <v>-</v>
      </c>
      <c r="H68" s="51" t="str">
        <f t="shared" si="1"/>
        <v>N</v>
      </c>
    </row>
    <row r="69" spans="1:8" x14ac:dyDescent="0.2">
      <c r="A69" s="5" t="s">
        <v>178</v>
      </c>
      <c r="B69" s="5" t="s">
        <v>179</v>
      </c>
      <c r="C69" s="5" t="s">
        <v>180</v>
      </c>
      <c r="D69" s="51" t="str">
        <f>IF(VLOOKUP(A69, Master!$A$1:$AG$661, 24, FALSE)&gt;VLOOKUP(A69, Master!$A$1:$AG$661, 21, FALSE), "+", "-")</f>
        <v>-</v>
      </c>
      <c r="E69" s="51" t="str">
        <f>IF(VLOOKUP(A69, Master!$A$1:$AG$661, 27, FALSE)&gt;VLOOKUP(A69, Master!$A$1:$AG$661, 24, FALSE), "+", "-")</f>
        <v>-</v>
      </c>
      <c r="F69" s="51" t="str">
        <f>IF(VLOOKUP(A69, Master!$A$1:$AG$661, 30, FALSE)&gt;VLOOKUP(A69, Master!$A$1:$AG$661, 27, FALSE), "+", "-")</f>
        <v>-</v>
      </c>
      <c r="G69" s="51" t="str">
        <f>IF(VLOOKUP(A69, Master!$A$1:$AG$661, 33, FALSE)&gt;VLOOKUP(A69, Master!$A$1:$AG$661, 30, FALSE), "+", "-")</f>
        <v>-</v>
      </c>
      <c r="H69" s="51" t="str">
        <f t="shared" si="1"/>
        <v>-</v>
      </c>
    </row>
    <row r="70" spans="1:8" x14ac:dyDescent="0.2">
      <c r="A70" s="5" t="s">
        <v>181</v>
      </c>
      <c r="B70" s="5" t="s">
        <v>182</v>
      </c>
      <c r="C70" s="5" t="s">
        <v>183</v>
      </c>
      <c r="D70" s="51" t="str">
        <f>IF(VLOOKUP(A70, Master!$A$1:$AG$661, 24, FALSE)&gt;VLOOKUP(A70, Master!$A$1:$AG$661, 21, FALSE), "+", "-")</f>
        <v>-</v>
      </c>
      <c r="E70" s="51" t="str">
        <f>IF(VLOOKUP(A70, Master!$A$1:$AG$661, 27, FALSE)&gt;VLOOKUP(A70, Master!$A$1:$AG$661, 24, FALSE), "+", "-")</f>
        <v>-</v>
      </c>
      <c r="F70" s="51" t="str">
        <f>IF(VLOOKUP(A70, Master!$A$1:$AG$661, 30, FALSE)&gt;VLOOKUP(A70, Master!$A$1:$AG$661, 27, FALSE), "+", "-")</f>
        <v>-</v>
      </c>
      <c r="G70" s="51" t="str">
        <f>IF(VLOOKUP(A70, Master!$A$1:$AG$661, 33, FALSE)&gt;VLOOKUP(A70, Master!$A$1:$AG$661, 30, FALSE), "+", "-")</f>
        <v>-</v>
      </c>
      <c r="H70" s="51" t="str">
        <f t="shared" si="1"/>
        <v>-</v>
      </c>
    </row>
    <row r="71" spans="1:8" x14ac:dyDescent="0.2">
      <c r="A71" s="5" t="s">
        <v>184</v>
      </c>
      <c r="B71" s="5" t="s">
        <v>185</v>
      </c>
      <c r="C71" s="5" t="s">
        <v>186</v>
      </c>
      <c r="D71" s="51" t="str">
        <f>IF(VLOOKUP(A71, Master!$A$1:$AG$661, 24, FALSE)&gt;VLOOKUP(A71, Master!$A$1:$AG$661, 21, FALSE), "+", "-")</f>
        <v>+</v>
      </c>
      <c r="E71" s="51" t="str">
        <f>IF(VLOOKUP(A71, Master!$A$1:$AG$661, 27, FALSE)&gt;VLOOKUP(A71, Master!$A$1:$AG$661, 24, FALSE), "+", "-")</f>
        <v>+</v>
      </c>
      <c r="F71" s="51" t="str">
        <f>IF(VLOOKUP(A71, Master!$A$1:$AG$661, 30, FALSE)&gt;VLOOKUP(A71, Master!$A$1:$AG$661, 27, FALSE), "+", "-")</f>
        <v>+</v>
      </c>
      <c r="G71" s="51" t="str">
        <f>IF(VLOOKUP(A71, Master!$A$1:$AG$661, 33, FALSE)&gt;VLOOKUP(A71, Master!$A$1:$AG$661, 30, FALSE), "+", "-")</f>
        <v>+</v>
      </c>
      <c r="H71" s="51" t="str">
        <f t="shared" si="1"/>
        <v>+</v>
      </c>
    </row>
    <row r="72" spans="1:8" x14ac:dyDescent="0.2">
      <c r="A72" s="5" t="s">
        <v>187</v>
      </c>
      <c r="B72" s="5" t="s">
        <v>188</v>
      </c>
      <c r="C72" s="5" t="s">
        <v>189</v>
      </c>
      <c r="D72" s="51" t="str">
        <f>IF(VLOOKUP(A72, Master!$A$1:$AG$661, 24, FALSE)&gt;VLOOKUP(A72, Master!$A$1:$AG$661, 21, FALSE), "+", "-")</f>
        <v>+</v>
      </c>
      <c r="E72" s="51" t="str">
        <f>IF(VLOOKUP(A72, Master!$A$1:$AG$661, 27, FALSE)&gt;VLOOKUP(A72, Master!$A$1:$AG$661, 24, FALSE), "+", "-")</f>
        <v>-</v>
      </c>
      <c r="F72" s="51" t="str">
        <f>IF(VLOOKUP(A72, Master!$A$1:$AG$661, 30, FALSE)&gt;VLOOKUP(A72, Master!$A$1:$AG$661, 27, FALSE), "+", "-")</f>
        <v>-</v>
      </c>
      <c r="G72" s="51" t="str">
        <f>IF(VLOOKUP(A72, Master!$A$1:$AG$661, 33, FALSE)&gt;VLOOKUP(A72, Master!$A$1:$AG$661, 30, FALSE), "+", "-")</f>
        <v>+</v>
      </c>
      <c r="H72" s="51" t="str">
        <f t="shared" si="1"/>
        <v>-</v>
      </c>
    </row>
    <row r="73" spans="1:8" x14ac:dyDescent="0.2">
      <c r="A73" s="5" t="s">
        <v>190</v>
      </c>
      <c r="B73" s="5" t="s">
        <v>1403</v>
      </c>
      <c r="C73" s="5" t="s">
        <v>76</v>
      </c>
      <c r="D73" s="51" t="str">
        <f>IF(VLOOKUP(A73, Master!$A$1:$AG$661, 24, FALSE)&gt;VLOOKUP(A73, Master!$A$1:$AG$661, 21, FALSE), "+", "-")</f>
        <v>-</v>
      </c>
      <c r="E73" s="51" t="str">
        <f>IF(VLOOKUP(A73, Master!$A$1:$AG$661, 27, FALSE)&gt;VLOOKUP(A73, Master!$A$1:$AG$661, 24, FALSE), "+", "-")</f>
        <v>-</v>
      </c>
      <c r="F73" s="51" t="str">
        <f>IF(VLOOKUP(A73, Master!$A$1:$AG$661, 30, FALSE)&gt;VLOOKUP(A73, Master!$A$1:$AG$661, 27, FALSE), "+", "-")</f>
        <v>-</v>
      </c>
      <c r="G73" s="51" t="str">
        <f>IF(VLOOKUP(A73, Master!$A$1:$AG$661, 33, FALSE)&gt;VLOOKUP(A73, Master!$A$1:$AG$661, 30, FALSE), "+", "-")</f>
        <v>-</v>
      </c>
      <c r="H73" s="51" t="str">
        <f t="shared" si="1"/>
        <v>-</v>
      </c>
    </row>
    <row r="74" spans="1:8" x14ac:dyDescent="0.2">
      <c r="A74" s="5" t="s">
        <v>192</v>
      </c>
      <c r="B74" s="5" t="s">
        <v>193</v>
      </c>
      <c r="C74" s="5" t="s">
        <v>25</v>
      </c>
      <c r="D74" s="51" t="str">
        <f>IF(VLOOKUP(A74, Master!$A$1:$AG$661, 24, FALSE)&gt;VLOOKUP(A74, Master!$A$1:$AG$661, 21, FALSE), "+", "-")</f>
        <v>+</v>
      </c>
      <c r="E74" s="51" t="str">
        <f>IF(VLOOKUP(A74, Master!$A$1:$AG$661, 27, FALSE)&gt;VLOOKUP(A74, Master!$A$1:$AG$661, 24, FALSE), "+", "-")</f>
        <v>+</v>
      </c>
      <c r="F74" s="51" t="str">
        <f>IF(VLOOKUP(A74, Master!$A$1:$AG$661, 30, FALSE)&gt;VLOOKUP(A74, Master!$A$1:$AG$661, 27, FALSE), "+", "-")</f>
        <v>+</v>
      </c>
      <c r="G74" s="51" t="str">
        <f>IF(VLOOKUP(A74, Master!$A$1:$AG$661, 33, FALSE)&gt;VLOOKUP(A74, Master!$A$1:$AG$661, 30, FALSE), "+", "-")</f>
        <v>+</v>
      </c>
      <c r="H74" s="51" t="str">
        <f t="shared" si="1"/>
        <v>+</v>
      </c>
    </row>
    <row r="75" spans="1:8" x14ac:dyDescent="0.2">
      <c r="A75" s="5" t="s">
        <v>194</v>
      </c>
      <c r="B75" s="5" t="s">
        <v>195</v>
      </c>
      <c r="C75" s="5" t="s">
        <v>196</v>
      </c>
      <c r="D75" s="51" t="str">
        <f>IF(VLOOKUP(A75, Master!$A$1:$AG$661, 24, FALSE)&gt;VLOOKUP(A75, Master!$A$1:$AG$661, 21, FALSE), "+", "-")</f>
        <v>+</v>
      </c>
      <c r="E75" s="51" t="str">
        <f>IF(VLOOKUP(A75, Master!$A$1:$AG$661, 27, FALSE)&gt;VLOOKUP(A75, Master!$A$1:$AG$661, 24, FALSE), "+", "-")</f>
        <v>-</v>
      </c>
      <c r="F75" s="51" t="str">
        <f>IF(VLOOKUP(A75, Master!$A$1:$AG$661, 30, FALSE)&gt;VLOOKUP(A75, Master!$A$1:$AG$661, 27, FALSE), "+", "-")</f>
        <v>+</v>
      </c>
      <c r="G75" s="51" t="str">
        <f>IF(VLOOKUP(A75, Master!$A$1:$AG$661, 33, FALSE)&gt;VLOOKUP(A75, Master!$A$1:$AG$661, 30, FALSE), "+", "-")</f>
        <v>-</v>
      </c>
      <c r="H75" s="51" t="str">
        <f t="shared" si="1"/>
        <v>N</v>
      </c>
    </row>
    <row r="76" spans="1:8" x14ac:dyDescent="0.2">
      <c r="A76" s="5" t="s">
        <v>197</v>
      </c>
      <c r="B76" s="5" t="s">
        <v>198</v>
      </c>
      <c r="C76" s="5" t="s">
        <v>143</v>
      </c>
      <c r="D76" s="51" t="str">
        <f>IF(VLOOKUP(A76, Master!$A$1:$AG$661, 24, FALSE)&gt;VLOOKUP(A76, Master!$A$1:$AG$661, 21, FALSE), "+", "-")</f>
        <v>+</v>
      </c>
      <c r="E76" s="51" t="str">
        <f>IF(VLOOKUP(A76, Master!$A$1:$AG$661, 27, FALSE)&gt;VLOOKUP(A76, Master!$A$1:$AG$661, 24, FALSE), "+", "-")</f>
        <v>+</v>
      </c>
      <c r="F76" s="51" t="str">
        <f>IF(VLOOKUP(A76, Master!$A$1:$AG$661, 30, FALSE)&gt;VLOOKUP(A76, Master!$A$1:$AG$661, 27, FALSE), "+", "-")</f>
        <v>-</v>
      </c>
      <c r="G76" s="51" t="str">
        <f>IF(VLOOKUP(A76, Master!$A$1:$AG$661, 33, FALSE)&gt;VLOOKUP(A76, Master!$A$1:$AG$661, 30, FALSE), "+", "-")</f>
        <v>-</v>
      </c>
      <c r="H76" s="51" t="str">
        <f t="shared" si="1"/>
        <v>N</v>
      </c>
    </row>
    <row r="77" spans="1:8" x14ac:dyDescent="0.2">
      <c r="A77" s="5" t="s">
        <v>199</v>
      </c>
      <c r="B77" s="5" t="s">
        <v>200</v>
      </c>
      <c r="C77" s="5" t="s">
        <v>114</v>
      </c>
      <c r="D77" s="51" t="str">
        <f>IF(VLOOKUP(A77, Master!$A$1:$AG$661, 24, FALSE)&gt;VLOOKUP(A77, Master!$A$1:$AG$661, 21, FALSE), "+", "-")</f>
        <v>+</v>
      </c>
      <c r="E77" s="51" t="str">
        <f>IF(VLOOKUP(A77, Master!$A$1:$AG$661, 27, FALSE)&gt;VLOOKUP(A77, Master!$A$1:$AG$661, 24, FALSE), "+", "-")</f>
        <v>+</v>
      </c>
      <c r="F77" s="51" t="str">
        <f>IF(VLOOKUP(A77, Master!$A$1:$AG$661, 30, FALSE)&gt;VLOOKUP(A77, Master!$A$1:$AG$661, 27, FALSE), "+", "-")</f>
        <v>+</v>
      </c>
      <c r="G77" s="51" t="str">
        <f>IF(VLOOKUP(A77, Master!$A$1:$AG$661, 33, FALSE)&gt;VLOOKUP(A77, Master!$A$1:$AG$661, 30, FALSE), "+", "-")</f>
        <v>-</v>
      </c>
      <c r="H77" s="51" t="str">
        <f t="shared" si="1"/>
        <v>+</v>
      </c>
    </row>
    <row r="78" spans="1:8" x14ac:dyDescent="0.2">
      <c r="A78" s="5" t="s">
        <v>201</v>
      </c>
      <c r="B78" s="5" t="s">
        <v>202</v>
      </c>
      <c r="C78" s="5" t="s">
        <v>82</v>
      </c>
      <c r="D78" s="51" t="str">
        <f>IF(VLOOKUP(A78, Master!$A$1:$AG$661, 24, FALSE)&gt;VLOOKUP(A78, Master!$A$1:$AG$661, 21, FALSE), "+", "-")</f>
        <v>+</v>
      </c>
      <c r="E78" s="51" t="str">
        <f>IF(VLOOKUP(A78, Master!$A$1:$AG$661, 27, FALSE)&gt;VLOOKUP(A78, Master!$A$1:$AG$661, 24, FALSE), "+", "-")</f>
        <v>+</v>
      </c>
      <c r="F78" s="51" t="str">
        <f>IF(VLOOKUP(A78, Master!$A$1:$AG$661, 30, FALSE)&gt;VLOOKUP(A78, Master!$A$1:$AG$661, 27, FALSE), "+", "-")</f>
        <v>+</v>
      </c>
      <c r="G78" s="51" t="str">
        <f>IF(VLOOKUP(A78, Master!$A$1:$AG$661, 33, FALSE)&gt;VLOOKUP(A78, Master!$A$1:$AG$661, 30, FALSE), "+", "-")</f>
        <v>+</v>
      </c>
      <c r="H78" s="51" t="str">
        <f t="shared" si="1"/>
        <v>+</v>
      </c>
    </row>
    <row r="79" spans="1:8" x14ac:dyDescent="0.2">
      <c r="A79" s="5" t="s">
        <v>203</v>
      </c>
      <c r="B79" s="5" t="s">
        <v>204</v>
      </c>
      <c r="C79" s="5" t="s">
        <v>205</v>
      </c>
      <c r="D79" s="51" t="str">
        <f>IF(VLOOKUP(A79, Master!$A$1:$AG$661, 24, FALSE)&gt;VLOOKUP(A79, Master!$A$1:$AG$661, 21, FALSE), "+", "-")</f>
        <v>-</v>
      </c>
      <c r="E79" s="51" t="str">
        <f>IF(VLOOKUP(A79, Master!$A$1:$AG$661, 27, FALSE)&gt;VLOOKUP(A79, Master!$A$1:$AG$661, 24, FALSE), "+", "-")</f>
        <v>-</v>
      </c>
      <c r="F79" s="51" t="str">
        <f>IF(VLOOKUP(A79, Master!$A$1:$AG$661, 30, FALSE)&gt;VLOOKUP(A79, Master!$A$1:$AG$661, 27, FALSE), "+", "-")</f>
        <v>-</v>
      </c>
      <c r="G79" s="51" t="str">
        <f>IF(VLOOKUP(A79, Master!$A$1:$AG$661, 33, FALSE)&gt;VLOOKUP(A79, Master!$A$1:$AG$661, 30, FALSE), "+", "-")</f>
        <v>+</v>
      </c>
      <c r="H79" s="51" t="str">
        <f t="shared" si="1"/>
        <v>-</v>
      </c>
    </row>
    <row r="80" spans="1:8" x14ac:dyDescent="0.2">
      <c r="A80" s="5" t="s">
        <v>206</v>
      </c>
      <c r="B80" s="5" t="s">
        <v>207</v>
      </c>
      <c r="C80" s="5" t="s">
        <v>208</v>
      </c>
      <c r="D80" s="51" t="str">
        <f>IF(VLOOKUP(A80, Master!$A$1:$AG$661, 24, FALSE)&gt;VLOOKUP(A80, Master!$A$1:$AG$661, 21, FALSE), "+", "-")</f>
        <v>-</v>
      </c>
      <c r="E80" s="51" t="str">
        <f>IF(VLOOKUP(A80, Master!$A$1:$AG$661, 27, FALSE)&gt;VLOOKUP(A80, Master!$A$1:$AG$661, 24, FALSE), "+", "-")</f>
        <v>-</v>
      </c>
      <c r="F80" s="51" t="str">
        <f>IF(VLOOKUP(A80, Master!$A$1:$AG$661, 30, FALSE)&gt;VLOOKUP(A80, Master!$A$1:$AG$661, 27, FALSE), "+", "-")</f>
        <v>-</v>
      </c>
      <c r="G80" s="51" t="str">
        <f>IF(VLOOKUP(A80, Master!$A$1:$AG$661, 33, FALSE)&gt;VLOOKUP(A80, Master!$A$1:$AG$661, 30, FALSE), "+", "-")</f>
        <v>+</v>
      </c>
      <c r="H80" s="51" t="str">
        <f t="shared" si="1"/>
        <v>-</v>
      </c>
    </row>
    <row r="81" spans="1:8" x14ac:dyDescent="0.2">
      <c r="A81" s="5" t="s">
        <v>209</v>
      </c>
      <c r="B81" s="5" t="s">
        <v>210</v>
      </c>
      <c r="C81" s="5" t="s">
        <v>127</v>
      </c>
      <c r="D81" s="51" t="str">
        <f>IF(VLOOKUP(A81, Master!$A$1:$AG$661, 24, FALSE)&gt;VLOOKUP(A81, Master!$A$1:$AG$661, 21, FALSE), "+", "-")</f>
        <v>+</v>
      </c>
      <c r="E81" s="51" t="str">
        <f>IF(VLOOKUP(A81, Master!$A$1:$AG$661, 27, FALSE)&gt;VLOOKUP(A81, Master!$A$1:$AG$661, 24, FALSE), "+", "-")</f>
        <v>+</v>
      </c>
      <c r="F81" s="51" t="str">
        <f>IF(VLOOKUP(A81, Master!$A$1:$AG$661, 30, FALSE)&gt;VLOOKUP(A81, Master!$A$1:$AG$661, 27, FALSE), "+", "-")</f>
        <v>+</v>
      </c>
      <c r="G81" s="51" t="str">
        <f>IF(VLOOKUP(A81, Master!$A$1:$AG$661, 33, FALSE)&gt;VLOOKUP(A81, Master!$A$1:$AG$661, 30, FALSE), "+", "-")</f>
        <v>-</v>
      </c>
      <c r="H81" s="51" t="str">
        <f t="shared" si="1"/>
        <v>+</v>
      </c>
    </row>
    <row r="82" spans="1:8" x14ac:dyDescent="0.2">
      <c r="A82" s="5" t="s">
        <v>211</v>
      </c>
      <c r="B82" s="5" t="s">
        <v>212</v>
      </c>
      <c r="C82" s="5" t="s">
        <v>82</v>
      </c>
      <c r="D82" s="51" t="str">
        <f>IF(VLOOKUP(A82, Master!$A$1:$AG$661, 24, FALSE)&gt;VLOOKUP(A82, Master!$A$1:$AG$661, 21, FALSE), "+", "-")</f>
        <v>+</v>
      </c>
      <c r="E82" s="51" t="str">
        <f>IF(VLOOKUP(A82, Master!$A$1:$AG$661, 27, FALSE)&gt;VLOOKUP(A82, Master!$A$1:$AG$661, 24, FALSE), "+", "-")</f>
        <v>+</v>
      </c>
      <c r="F82" s="51" t="str">
        <f>IF(VLOOKUP(A82, Master!$A$1:$AG$661, 30, FALSE)&gt;VLOOKUP(A82, Master!$A$1:$AG$661, 27, FALSE), "+", "-")</f>
        <v>-</v>
      </c>
      <c r="G82" s="51" t="str">
        <f>IF(VLOOKUP(A82, Master!$A$1:$AG$661, 33, FALSE)&gt;VLOOKUP(A82, Master!$A$1:$AG$661, 30, FALSE), "+", "-")</f>
        <v>-</v>
      </c>
      <c r="H82" s="51" t="str">
        <f t="shared" si="1"/>
        <v>N</v>
      </c>
    </row>
    <row r="83" spans="1:8" x14ac:dyDescent="0.2">
      <c r="A83" s="5" t="s">
        <v>213</v>
      </c>
      <c r="B83" s="5" t="s">
        <v>214</v>
      </c>
      <c r="C83" s="5" t="s">
        <v>82</v>
      </c>
      <c r="D83" s="51" t="str">
        <f>IF(VLOOKUP(A83, Master!$A$1:$AG$661, 24, FALSE)&gt;VLOOKUP(A83, Master!$A$1:$AG$661, 21, FALSE), "+", "-")</f>
        <v>+</v>
      </c>
      <c r="E83" s="51" t="str">
        <f>IF(VLOOKUP(A83, Master!$A$1:$AG$661, 27, FALSE)&gt;VLOOKUP(A83, Master!$A$1:$AG$661, 24, FALSE), "+", "-")</f>
        <v>+</v>
      </c>
      <c r="F83" s="51" t="str">
        <f>IF(VLOOKUP(A83, Master!$A$1:$AG$661, 30, FALSE)&gt;VLOOKUP(A83, Master!$A$1:$AG$661, 27, FALSE), "+", "-")</f>
        <v>+</v>
      </c>
      <c r="G83" s="51" t="str">
        <f>IF(VLOOKUP(A83, Master!$A$1:$AG$661, 33, FALSE)&gt;VLOOKUP(A83, Master!$A$1:$AG$661, 30, FALSE), "+", "-")</f>
        <v>-</v>
      </c>
      <c r="H83" s="51" t="str">
        <f t="shared" si="1"/>
        <v>+</v>
      </c>
    </row>
    <row r="84" spans="1:8" x14ac:dyDescent="0.2">
      <c r="A84" s="5" t="s">
        <v>215</v>
      </c>
      <c r="B84" s="5" t="s">
        <v>216</v>
      </c>
      <c r="C84" s="5" t="s">
        <v>217</v>
      </c>
      <c r="D84" s="51" t="str">
        <f>IF(VLOOKUP(A84, Master!$A$1:$AG$661, 24, FALSE)&gt;VLOOKUP(A84, Master!$A$1:$AG$661, 21, FALSE), "+", "-")</f>
        <v>+</v>
      </c>
      <c r="E84" s="51" t="str">
        <f>IF(VLOOKUP(A84, Master!$A$1:$AG$661, 27, FALSE)&gt;VLOOKUP(A84, Master!$A$1:$AG$661, 24, FALSE), "+", "-")</f>
        <v>+</v>
      </c>
      <c r="F84" s="51" t="str">
        <f>IF(VLOOKUP(A84, Master!$A$1:$AG$661, 30, FALSE)&gt;VLOOKUP(A84, Master!$A$1:$AG$661, 27, FALSE), "+", "-")</f>
        <v>-</v>
      </c>
      <c r="G84" s="51" t="str">
        <f>IF(VLOOKUP(A84, Master!$A$1:$AG$661, 33, FALSE)&gt;VLOOKUP(A84, Master!$A$1:$AG$661, 30, FALSE), "+", "-")</f>
        <v>-</v>
      </c>
      <c r="H84" s="51" t="str">
        <f t="shared" si="1"/>
        <v>N</v>
      </c>
    </row>
    <row r="85" spans="1:8" x14ac:dyDescent="0.2">
      <c r="A85" s="5" t="s">
        <v>218</v>
      </c>
      <c r="B85" s="5" t="s">
        <v>219</v>
      </c>
      <c r="C85" s="5" t="s">
        <v>25</v>
      </c>
      <c r="D85" s="51" t="str">
        <f>IF(VLOOKUP(A85, Master!$A$1:$AG$661, 24, FALSE)&gt;VLOOKUP(A85, Master!$A$1:$AG$661, 21, FALSE), "+", "-")</f>
        <v>-</v>
      </c>
      <c r="E85" s="51" t="str">
        <f>IF(VLOOKUP(A85, Master!$A$1:$AG$661, 27, FALSE)&gt;VLOOKUP(A85, Master!$A$1:$AG$661, 24, FALSE), "+", "-")</f>
        <v>+</v>
      </c>
      <c r="F85" s="51" t="str">
        <f>IF(VLOOKUP(A85, Master!$A$1:$AG$661, 30, FALSE)&gt;VLOOKUP(A85, Master!$A$1:$AG$661, 27, FALSE), "+", "-")</f>
        <v>+</v>
      </c>
      <c r="G85" s="51" t="str">
        <f>IF(VLOOKUP(A85, Master!$A$1:$AG$661, 33, FALSE)&gt;VLOOKUP(A85, Master!$A$1:$AG$661, 30, FALSE), "+", "-")</f>
        <v>+</v>
      </c>
      <c r="H85" s="51" t="str">
        <f t="shared" si="1"/>
        <v>N</v>
      </c>
    </row>
    <row r="86" spans="1:8" x14ac:dyDescent="0.2">
      <c r="A86" s="5" t="s">
        <v>220</v>
      </c>
      <c r="B86" s="5" t="s">
        <v>221</v>
      </c>
      <c r="C86" s="5" t="s">
        <v>82</v>
      </c>
      <c r="D86" s="51" t="str">
        <f>IF(VLOOKUP(A86, Master!$A$1:$AG$661, 24, FALSE)&gt;VLOOKUP(A86, Master!$A$1:$AG$661, 21, FALSE), "+", "-")</f>
        <v>+</v>
      </c>
      <c r="E86" s="51" t="str">
        <f>IF(VLOOKUP(A86, Master!$A$1:$AG$661, 27, FALSE)&gt;VLOOKUP(A86, Master!$A$1:$AG$661, 24, FALSE), "+", "-")</f>
        <v>+</v>
      </c>
      <c r="F86" s="51" t="str">
        <f>IF(VLOOKUP(A86, Master!$A$1:$AG$661, 30, FALSE)&gt;VLOOKUP(A86, Master!$A$1:$AG$661, 27, FALSE), "+", "-")</f>
        <v>-</v>
      </c>
      <c r="G86" s="51" t="str">
        <f>IF(VLOOKUP(A86, Master!$A$1:$AG$661, 33, FALSE)&gt;VLOOKUP(A86, Master!$A$1:$AG$661, 30, FALSE), "+", "-")</f>
        <v>-</v>
      </c>
      <c r="H86" s="51" t="str">
        <f t="shared" si="1"/>
        <v>N</v>
      </c>
    </row>
    <row r="87" spans="1:8" x14ac:dyDescent="0.2">
      <c r="A87" s="5" t="s">
        <v>222</v>
      </c>
      <c r="B87" s="5" t="s">
        <v>223</v>
      </c>
      <c r="C87" s="5" t="s">
        <v>41</v>
      </c>
      <c r="D87" s="51" t="str">
        <f>IF(VLOOKUP(A87, Master!$A$1:$AG$661, 24, FALSE)&gt;VLOOKUP(A87, Master!$A$1:$AG$661, 21, FALSE), "+", "-")</f>
        <v>+</v>
      </c>
      <c r="E87" s="51" t="str">
        <f>IF(VLOOKUP(A87, Master!$A$1:$AG$661, 27, FALSE)&gt;VLOOKUP(A87, Master!$A$1:$AG$661, 24, FALSE), "+", "-")</f>
        <v>+</v>
      </c>
      <c r="F87" s="51" t="str">
        <f>IF(VLOOKUP(A87, Master!$A$1:$AG$661, 30, FALSE)&gt;VLOOKUP(A87, Master!$A$1:$AG$661, 27, FALSE), "+", "-")</f>
        <v>-</v>
      </c>
      <c r="G87" s="51" t="str">
        <f>IF(VLOOKUP(A87, Master!$A$1:$AG$661, 33, FALSE)&gt;VLOOKUP(A87, Master!$A$1:$AG$661, 30, FALSE), "+", "-")</f>
        <v>-</v>
      </c>
      <c r="H87" s="51" t="str">
        <f t="shared" si="1"/>
        <v>N</v>
      </c>
    </row>
    <row r="88" spans="1:8" x14ac:dyDescent="0.2">
      <c r="A88" s="5" t="s">
        <v>224</v>
      </c>
      <c r="B88" s="5" t="s">
        <v>225</v>
      </c>
      <c r="C88" s="5" t="s">
        <v>226</v>
      </c>
      <c r="D88" s="51" t="str">
        <f>IF(VLOOKUP(A88, Master!$A$1:$AG$661, 24, FALSE)&gt;VLOOKUP(A88, Master!$A$1:$AG$661, 21, FALSE), "+", "-")</f>
        <v>+</v>
      </c>
      <c r="E88" s="51" t="str">
        <f>IF(VLOOKUP(A88, Master!$A$1:$AG$661, 27, FALSE)&gt;VLOOKUP(A88, Master!$A$1:$AG$661, 24, FALSE), "+", "-")</f>
        <v>+</v>
      </c>
      <c r="F88" s="51" t="str">
        <f>IF(VLOOKUP(A88, Master!$A$1:$AG$661, 30, FALSE)&gt;VLOOKUP(A88, Master!$A$1:$AG$661, 27, FALSE), "+", "-")</f>
        <v>+</v>
      </c>
      <c r="G88" s="51" t="str">
        <f>IF(VLOOKUP(A88, Master!$A$1:$AG$661, 33, FALSE)&gt;VLOOKUP(A88, Master!$A$1:$AG$661, 30, FALSE), "+", "-")</f>
        <v>+</v>
      </c>
      <c r="H88" s="51" t="str">
        <f t="shared" si="1"/>
        <v>+</v>
      </c>
    </row>
    <row r="89" spans="1:8" x14ac:dyDescent="0.2">
      <c r="A89" s="5" t="s">
        <v>227</v>
      </c>
      <c r="B89" s="5" t="s">
        <v>228</v>
      </c>
      <c r="C89" s="5" t="s">
        <v>32</v>
      </c>
      <c r="D89" s="51" t="str">
        <f>IF(VLOOKUP(A89, Master!$A$1:$AG$661, 24, FALSE)&gt;VLOOKUP(A89, Master!$A$1:$AG$661, 21, FALSE), "+", "-")</f>
        <v>+</v>
      </c>
      <c r="E89" s="51" t="str">
        <f>IF(VLOOKUP(A89, Master!$A$1:$AG$661, 27, FALSE)&gt;VLOOKUP(A89, Master!$A$1:$AG$661, 24, FALSE), "+", "-")</f>
        <v>+</v>
      </c>
      <c r="F89" s="51" t="str">
        <f>IF(VLOOKUP(A89, Master!$A$1:$AG$661, 30, FALSE)&gt;VLOOKUP(A89, Master!$A$1:$AG$661, 27, FALSE), "+", "-")</f>
        <v>+</v>
      </c>
      <c r="G89" s="51" t="str">
        <f>IF(VLOOKUP(A89, Master!$A$1:$AG$661, 33, FALSE)&gt;VLOOKUP(A89, Master!$A$1:$AG$661, 30, FALSE), "+", "-")</f>
        <v>-</v>
      </c>
      <c r="H89" s="51" t="str">
        <f t="shared" si="1"/>
        <v>+</v>
      </c>
    </row>
    <row r="90" spans="1:8" x14ac:dyDescent="0.2">
      <c r="A90" s="5" t="s">
        <v>229</v>
      </c>
      <c r="B90" s="5" t="s">
        <v>230</v>
      </c>
      <c r="C90" s="5" t="s">
        <v>11</v>
      </c>
      <c r="D90" s="51" t="str">
        <f>IF(VLOOKUP(A90, Master!$A$1:$AG$661, 24, FALSE)&gt;VLOOKUP(A90, Master!$A$1:$AG$661, 21, FALSE), "+", "-")</f>
        <v>-</v>
      </c>
      <c r="E90" s="51" t="str">
        <f>IF(VLOOKUP(A90, Master!$A$1:$AG$661, 27, FALSE)&gt;VLOOKUP(A90, Master!$A$1:$AG$661, 24, FALSE), "+", "-")</f>
        <v>-</v>
      </c>
      <c r="F90" s="51" t="str">
        <f>IF(VLOOKUP(A90, Master!$A$1:$AG$661, 30, FALSE)&gt;VLOOKUP(A90, Master!$A$1:$AG$661, 27, FALSE), "+", "-")</f>
        <v>+</v>
      </c>
      <c r="G90" s="51" t="str">
        <f>IF(VLOOKUP(A90, Master!$A$1:$AG$661, 33, FALSE)&gt;VLOOKUP(A90, Master!$A$1:$AG$661, 30, FALSE), "+", "-")</f>
        <v>-</v>
      </c>
      <c r="H90" s="51" t="str">
        <f t="shared" si="1"/>
        <v>-</v>
      </c>
    </row>
    <row r="91" spans="1:8" x14ac:dyDescent="0.2">
      <c r="A91" s="5" t="s">
        <v>231</v>
      </c>
      <c r="B91" s="5" t="s">
        <v>232</v>
      </c>
      <c r="C91" s="5" t="s">
        <v>233</v>
      </c>
      <c r="D91" s="51" t="str">
        <f>IF(VLOOKUP(A91, Master!$A$1:$AG$661, 24, FALSE)&gt;VLOOKUP(A91, Master!$A$1:$AG$661, 21, FALSE), "+", "-")</f>
        <v>-</v>
      </c>
      <c r="E91" s="51" t="str">
        <f>IF(VLOOKUP(A91, Master!$A$1:$AG$661, 27, FALSE)&gt;VLOOKUP(A91, Master!$A$1:$AG$661, 24, FALSE), "+", "-")</f>
        <v>-</v>
      </c>
      <c r="F91" s="51" t="str">
        <f>IF(VLOOKUP(A91, Master!$A$1:$AG$661, 30, FALSE)&gt;VLOOKUP(A91, Master!$A$1:$AG$661, 27, FALSE), "+", "-")</f>
        <v>+</v>
      </c>
      <c r="G91" s="51" t="str">
        <f>IF(VLOOKUP(A91, Master!$A$1:$AG$661, 33, FALSE)&gt;VLOOKUP(A91, Master!$A$1:$AG$661, 30, FALSE), "+", "-")</f>
        <v>+</v>
      </c>
      <c r="H91" s="51" t="str">
        <f t="shared" si="1"/>
        <v>-</v>
      </c>
    </row>
    <row r="92" spans="1:8" x14ac:dyDescent="0.2">
      <c r="A92" s="5" t="s">
        <v>234</v>
      </c>
      <c r="B92" s="5" t="s">
        <v>235</v>
      </c>
      <c r="C92" s="5" t="s">
        <v>25</v>
      </c>
      <c r="D92" s="51" t="str">
        <f>IF(VLOOKUP(A92, Master!$A$1:$AG$661, 24, FALSE)&gt;VLOOKUP(A92, Master!$A$1:$AG$661, 21, FALSE), "+", "-")</f>
        <v>+</v>
      </c>
      <c r="E92" s="51" t="str">
        <f>IF(VLOOKUP(A92, Master!$A$1:$AG$661, 27, FALSE)&gt;VLOOKUP(A92, Master!$A$1:$AG$661, 24, FALSE), "+", "-")</f>
        <v>+</v>
      </c>
      <c r="F92" s="51" t="str">
        <f>IF(VLOOKUP(A92, Master!$A$1:$AG$661, 30, FALSE)&gt;VLOOKUP(A92, Master!$A$1:$AG$661, 27, FALSE), "+", "-")</f>
        <v>-</v>
      </c>
      <c r="G92" s="51" t="str">
        <f>IF(VLOOKUP(A92, Master!$A$1:$AG$661, 33, FALSE)&gt;VLOOKUP(A92, Master!$A$1:$AG$661, 30, FALSE), "+", "-")</f>
        <v>+</v>
      </c>
      <c r="H92" s="51" t="str">
        <f t="shared" si="1"/>
        <v>N</v>
      </c>
    </row>
    <row r="93" spans="1:8" x14ac:dyDescent="0.2">
      <c r="A93" s="5" t="s">
        <v>236</v>
      </c>
      <c r="B93" s="5" t="s">
        <v>237</v>
      </c>
      <c r="C93" s="5" t="s">
        <v>56</v>
      </c>
      <c r="D93" s="51" t="str">
        <f>IF(VLOOKUP(A93, Master!$A$1:$AG$661, 24, FALSE)&gt;VLOOKUP(A93, Master!$A$1:$AG$661, 21, FALSE), "+", "-")</f>
        <v>+</v>
      </c>
      <c r="E93" s="51" t="str">
        <f>IF(VLOOKUP(A93, Master!$A$1:$AG$661, 27, FALSE)&gt;VLOOKUP(A93, Master!$A$1:$AG$661, 24, FALSE), "+", "-")</f>
        <v>+</v>
      </c>
      <c r="F93" s="51" t="str">
        <f>IF(VLOOKUP(A93, Master!$A$1:$AG$661, 30, FALSE)&gt;VLOOKUP(A93, Master!$A$1:$AG$661, 27, FALSE), "+", "-")</f>
        <v>-</v>
      </c>
      <c r="G93" s="51" t="str">
        <f>IF(VLOOKUP(A93, Master!$A$1:$AG$661, 33, FALSE)&gt;VLOOKUP(A93, Master!$A$1:$AG$661, 30, FALSE), "+", "-")</f>
        <v>-</v>
      </c>
      <c r="H93" s="51" t="str">
        <f t="shared" si="1"/>
        <v>N</v>
      </c>
    </row>
    <row r="94" spans="1:8" x14ac:dyDescent="0.2">
      <c r="A94" s="5" t="s">
        <v>238</v>
      </c>
      <c r="B94" s="5" t="s">
        <v>239</v>
      </c>
      <c r="C94" s="5" t="s">
        <v>76</v>
      </c>
      <c r="D94" s="51" t="str">
        <f>IF(VLOOKUP(A94, Master!$A$1:$AG$661, 24, FALSE)&gt;VLOOKUP(A94, Master!$A$1:$AG$661, 21, FALSE), "+", "-")</f>
        <v>-</v>
      </c>
      <c r="E94" s="51" t="str">
        <f>IF(VLOOKUP(A94, Master!$A$1:$AG$661, 27, FALSE)&gt;VLOOKUP(A94, Master!$A$1:$AG$661, 24, FALSE), "+", "-")</f>
        <v>+</v>
      </c>
      <c r="F94" s="51" t="str">
        <f>IF(VLOOKUP(A94, Master!$A$1:$AG$661, 30, FALSE)&gt;VLOOKUP(A94, Master!$A$1:$AG$661, 27, FALSE), "+", "-")</f>
        <v>+</v>
      </c>
      <c r="G94" s="51" t="str">
        <f>IF(VLOOKUP(A94, Master!$A$1:$AG$661, 33, FALSE)&gt;VLOOKUP(A94, Master!$A$1:$AG$661, 30, FALSE), "+", "-")</f>
        <v>-</v>
      </c>
      <c r="H94" s="51" t="str">
        <f t="shared" si="1"/>
        <v>N</v>
      </c>
    </row>
    <row r="95" spans="1:8" x14ac:dyDescent="0.2">
      <c r="A95" s="5" t="s">
        <v>240</v>
      </c>
      <c r="B95" s="5" t="s">
        <v>241</v>
      </c>
      <c r="C95" s="5" t="s">
        <v>168</v>
      </c>
      <c r="D95" s="51" t="str">
        <f>IF(VLOOKUP(A95, Master!$A$1:$AG$661, 24, FALSE)&gt;VLOOKUP(A95, Master!$A$1:$AG$661, 21, FALSE), "+", "-")</f>
        <v>+</v>
      </c>
      <c r="E95" s="51" t="str">
        <f>IF(VLOOKUP(A95, Master!$A$1:$AG$661, 27, FALSE)&gt;VLOOKUP(A95, Master!$A$1:$AG$661, 24, FALSE), "+", "-")</f>
        <v>+</v>
      </c>
      <c r="F95" s="51" t="str">
        <f>IF(VLOOKUP(A95, Master!$A$1:$AG$661, 30, FALSE)&gt;VLOOKUP(A95, Master!$A$1:$AG$661, 27, FALSE), "+", "-")</f>
        <v>-</v>
      </c>
      <c r="G95" s="51" t="str">
        <f>IF(VLOOKUP(A95, Master!$A$1:$AG$661, 33, FALSE)&gt;VLOOKUP(A95, Master!$A$1:$AG$661, 30, FALSE), "+", "-")</f>
        <v>-</v>
      </c>
      <c r="H95" s="51" t="str">
        <f t="shared" si="1"/>
        <v>N</v>
      </c>
    </row>
    <row r="96" spans="1:8" x14ac:dyDescent="0.2">
      <c r="A96" s="5" t="s">
        <v>242</v>
      </c>
      <c r="B96" s="5" t="s">
        <v>243</v>
      </c>
      <c r="C96" s="5" t="s">
        <v>82</v>
      </c>
      <c r="D96" s="51" t="str">
        <f>IF(VLOOKUP(A96, Master!$A$1:$AG$661, 24, FALSE)&gt;VLOOKUP(A96, Master!$A$1:$AG$661, 21, FALSE), "+", "-")</f>
        <v>+</v>
      </c>
      <c r="E96" s="51" t="str">
        <f>IF(VLOOKUP(A96, Master!$A$1:$AG$661, 27, FALSE)&gt;VLOOKUP(A96, Master!$A$1:$AG$661, 24, FALSE), "+", "-")</f>
        <v>-</v>
      </c>
      <c r="F96" s="51" t="str">
        <f>IF(VLOOKUP(A96, Master!$A$1:$AG$661, 30, FALSE)&gt;VLOOKUP(A96, Master!$A$1:$AG$661, 27, FALSE), "+", "-")</f>
        <v>+</v>
      </c>
      <c r="G96" s="51" t="str">
        <f>IF(VLOOKUP(A96, Master!$A$1:$AG$661, 33, FALSE)&gt;VLOOKUP(A96, Master!$A$1:$AG$661, 30, FALSE), "+", "-")</f>
        <v>-</v>
      </c>
      <c r="H96" s="51" t="str">
        <f t="shared" si="1"/>
        <v>N</v>
      </c>
    </row>
    <row r="97" spans="1:8" x14ac:dyDescent="0.2">
      <c r="A97" s="5" t="s">
        <v>244</v>
      </c>
      <c r="B97" s="5" t="s">
        <v>245</v>
      </c>
      <c r="C97" s="5" t="s">
        <v>246</v>
      </c>
      <c r="D97" s="51" t="str">
        <f>IF(VLOOKUP(A97, Master!$A$1:$AG$661, 24, FALSE)&gt;VLOOKUP(A97, Master!$A$1:$AG$661, 21, FALSE), "+", "-")</f>
        <v>-</v>
      </c>
      <c r="E97" s="51" t="str">
        <f>IF(VLOOKUP(A97, Master!$A$1:$AG$661, 27, FALSE)&gt;VLOOKUP(A97, Master!$A$1:$AG$661, 24, FALSE), "+", "-")</f>
        <v>-</v>
      </c>
      <c r="F97" s="51" t="str">
        <f>IF(VLOOKUP(A97, Master!$A$1:$AG$661, 30, FALSE)&gt;VLOOKUP(A97, Master!$A$1:$AG$661, 27, FALSE), "+", "-")</f>
        <v>+</v>
      </c>
      <c r="G97" s="51" t="str">
        <f>IF(VLOOKUP(A97, Master!$A$1:$AG$661, 33, FALSE)&gt;VLOOKUP(A97, Master!$A$1:$AG$661, 30, FALSE), "+", "-")</f>
        <v>-</v>
      </c>
      <c r="H97" s="51" t="str">
        <f t="shared" si="1"/>
        <v>-</v>
      </c>
    </row>
    <row r="98" spans="1:8" x14ac:dyDescent="0.2">
      <c r="A98" s="5" t="s">
        <v>247</v>
      </c>
      <c r="B98" s="5" t="s">
        <v>248</v>
      </c>
      <c r="C98" s="5" t="s">
        <v>249</v>
      </c>
      <c r="D98" s="51" t="str">
        <f>IF(VLOOKUP(A98, Master!$A$1:$AG$661, 24, FALSE)&gt;VLOOKUP(A98, Master!$A$1:$AG$661, 21, FALSE), "+", "-")</f>
        <v>+</v>
      </c>
      <c r="E98" s="51" t="str">
        <f>IF(VLOOKUP(A98, Master!$A$1:$AG$661, 27, FALSE)&gt;VLOOKUP(A98, Master!$A$1:$AG$661, 24, FALSE), "+", "-")</f>
        <v>+</v>
      </c>
      <c r="F98" s="51" t="str">
        <f>IF(VLOOKUP(A98, Master!$A$1:$AG$661, 30, FALSE)&gt;VLOOKUP(A98, Master!$A$1:$AG$661, 27, FALSE), "+", "-")</f>
        <v>-</v>
      </c>
      <c r="G98" s="51" t="str">
        <f>IF(VLOOKUP(A98, Master!$A$1:$AG$661, 33, FALSE)&gt;VLOOKUP(A98, Master!$A$1:$AG$661, 30, FALSE), "+", "-")</f>
        <v>+</v>
      </c>
      <c r="H98" s="51" t="str">
        <f t="shared" si="1"/>
        <v>N</v>
      </c>
    </row>
    <row r="99" spans="1:8" x14ac:dyDescent="0.2">
      <c r="A99" s="5" t="s">
        <v>250</v>
      </c>
      <c r="B99" s="5" t="s">
        <v>251</v>
      </c>
      <c r="C99" s="5" t="s">
        <v>20</v>
      </c>
      <c r="D99" s="51" t="str">
        <f>IF(VLOOKUP(A99, Master!$A$1:$AG$661, 24, FALSE)&gt;VLOOKUP(A99, Master!$A$1:$AG$661, 21, FALSE), "+", "-")</f>
        <v>-</v>
      </c>
      <c r="E99" s="51" t="str">
        <f>IF(VLOOKUP(A99, Master!$A$1:$AG$661, 27, FALSE)&gt;VLOOKUP(A99, Master!$A$1:$AG$661, 24, FALSE), "+", "-")</f>
        <v>+</v>
      </c>
      <c r="F99" s="51" t="str">
        <f>IF(VLOOKUP(A99, Master!$A$1:$AG$661, 30, FALSE)&gt;VLOOKUP(A99, Master!$A$1:$AG$661, 27, FALSE), "+", "-")</f>
        <v>-</v>
      </c>
      <c r="G99" s="51" t="str">
        <f>IF(VLOOKUP(A99, Master!$A$1:$AG$661, 33, FALSE)&gt;VLOOKUP(A99, Master!$A$1:$AG$661, 30, FALSE), "+", "-")</f>
        <v>-</v>
      </c>
      <c r="H99" s="51" t="str">
        <f t="shared" si="1"/>
        <v>-</v>
      </c>
    </row>
    <row r="100" spans="1:8" x14ac:dyDescent="0.2">
      <c r="A100" s="5" t="s">
        <v>252</v>
      </c>
      <c r="B100" s="5" t="s">
        <v>253</v>
      </c>
      <c r="C100" s="5" t="s">
        <v>171</v>
      </c>
      <c r="D100" s="51" t="str">
        <f>IF(VLOOKUP(A100, Master!$A$1:$AG$661, 24, FALSE)&gt;VLOOKUP(A100, Master!$A$1:$AG$661, 21, FALSE), "+", "-")</f>
        <v>+</v>
      </c>
      <c r="E100" s="51" t="str">
        <f>IF(VLOOKUP(A100, Master!$A$1:$AG$661, 27, FALSE)&gt;VLOOKUP(A100, Master!$A$1:$AG$661, 24, FALSE), "+", "-")</f>
        <v>+</v>
      </c>
      <c r="F100" s="51" t="str">
        <f>IF(VLOOKUP(A100, Master!$A$1:$AG$661, 30, FALSE)&gt;VLOOKUP(A100, Master!$A$1:$AG$661, 27, FALSE), "+", "-")</f>
        <v>+</v>
      </c>
      <c r="G100" s="51" t="str">
        <f>IF(VLOOKUP(A100, Master!$A$1:$AG$661, 33, FALSE)&gt;VLOOKUP(A100, Master!$A$1:$AG$661, 30, FALSE), "+", "-")</f>
        <v>+</v>
      </c>
      <c r="H100" s="51" t="str">
        <f t="shared" si="1"/>
        <v>+</v>
      </c>
    </row>
    <row r="101" spans="1:8" x14ac:dyDescent="0.2">
      <c r="A101" s="5" t="s">
        <v>254</v>
      </c>
      <c r="B101" s="5" t="s">
        <v>255</v>
      </c>
      <c r="C101" s="5" t="s">
        <v>256</v>
      </c>
      <c r="D101" s="51" t="str">
        <f>IF(VLOOKUP(A101, Master!$A$1:$AG$661, 24, FALSE)&gt;VLOOKUP(A101, Master!$A$1:$AG$661, 21, FALSE), "+", "-")</f>
        <v>+</v>
      </c>
      <c r="E101" s="51" t="str">
        <f>IF(VLOOKUP(A101, Master!$A$1:$AG$661, 27, FALSE)&gt;VLOOKUP(A101, Master!$A$1:$AG$661, 24, FALSE), "+", "-")</f>
        <v>+</v>
      </c>
      <c r="F101" s="51" t="str">
        <f>IF(VLOOKUP(A101, Master!$A$1:$AG$661, 30, FALSE)&gt;VLOOKUP(A101, Master!$A$1:$AG$661, 27, FALSE), "+", "-")</f>
        <v>+</v>
      </c>
      <c r="G101" s="51" t="str">
        <f>IF(VLOOKUP(A101, Master!$A$1:$AG$661, 33, FALSE)&gt;VLOOKUP(A101, Master!$A$1:$AG$661, 30, FALSE), "+", "-")</f>
        <v>+</v>
      </c>
      <c r="H101" s="51" t="str">
        <f t="shared" si="1"/>
        <v>+</v>
      </c>
    </row>
    <row r="102" spans="1:8" x14ac:dyDescent="0.2">
      <c r="A102" s="5" t="s">
        <v>257</v>
      </c>
      <c r="B102" s="5" t="s">
        <v>258</v>
      </c>
      <c r="C102" s="5" t="s">
        <v>259</v>
      </c>
      <c r="D102" s="51" t="str">
        <f>IF(VLOOKUP(A102, Master!$A$1:$AG$661, 24, FALSE)&gt;VLOOKUP(A102, Master!$A$1:$AG$661, 21, FALSE), "+", "-")</f>
        <v>-</v>
      </c>
      <c r="E102" s="51" t="str">
        <f>IF(VLOOKUP(A102, Master!$A$1:$AG$661, 27, FALSE)&gt;VLOOKUP(A102, Master!$A$1:$AG$661, 24, FALSE), "+", "-")</f>
        <v>-</v>
      </c>
      <c r="F102" s="51" t="str">
        <f>IF(VLOOKUP(A102, Master!$A$1:$AG$661, 30, FALSE)&gt;VLOOKUP(A102, Master!$A$1:$AG$661, 27, FALSE), "+", "-")</f>
        <v>-</v>
      </c>
      <c r="G102" s="51" t="str">
        <f>IF(VLOOKUP(A102, Master!$A$1:$AG$661, 33, FALSE)&gt;VLOOKUP(A102, Master!$A$1:$AG$661, 30, FALSE), "+", "-")</f>
        <v>+</v>
      </c>
      <c r="H102" s="51" t="str">
        <f t="shared" si="1"/>
        <v>-</v>
      </c>
    </row>
    <row r="103" spans="1:8" x14ac:dyDescent="0.2">
      <c r="A103" s="5" t="s">
        <v>260</v>
      </c>
      <c r="B103" s="5" t="s">
        <v>261</v>
      </c>
      <c r="C103" s="5" t="s">
        <v>88</v>
      </c>
      <c r="D103" s="51" t="str">
        <f>IF(VLOOKUP(A103, Master!$A$1:$AG$661, 24, FALSE)&gt;VLOOKUP(A103, Master!$A$1:$AG$661, 21, FALSE), "+", "-")</f>
        <v>-</v>
      </c>
      <c r="E103" s="51" t="str">
        <f>IF(VLOOKUP(A103, Master!$A$1:$AG$661, 27, FALSE)&gt;VLOOKUP(A103, Master!$A$1:$AG$661, 24, FALSE), "+", "-")</f>
        <v>-</v>
      </c>
      <c r="F103" s="51" t="str">
        <f>IF(VLOOKUP(A103, Master!$A$1:$AG$661, 30, FALSE)&gt;VLOOKUP(A103, Master!$A$1:$AG$661, 27, FALSE), "+", "-")</f>
        <v>-</v>
      </c>
      <c r="G103" s="51" t="str">
        <f>IF(VLOOKUP(A103, Master!$A$1:$AG$661, 33, FALSE)&gt;VLOOKUP(A103, Master!$A$1:$AG$661, 30, FALSE), "+", "-")</f>
        <v>-</v>
      </c>
      <c r="H103" s="51" t="str">
        <f t="shared" si="1"/>
        <v>-</v>
      </c>
    </row>
    <row r="104" spans="1:8" x14ac:dyDescent="0.2">
      <c r="A104" s="5" t="s">
        <v>262</v>
      </c>
      <c r="B104" s="5" t="s">
        <v>263</v>
      </c>
      <c r="C104" s="5" t="s">
        <v>158</v>
      </c>
      <c r="D104" s="51" t="str">
        <f>IF(VLOOKUP(A104, Master!$A$1:$AG$661, 24, FALSE)&gt;VLOOKUP(A104, Master!$A$1:$AG$661, 21, FALSE), "+", "-")</f>
        <v>-</v>
      </c>
      <c r="E104" s="51" t="str">
        <f>IF(VLOOKUP(A104, Master!$A$1:$AG$661, 27, FALSE)&gt;VLOOKUP(A104, Master!$A$1:$AG$661, 24, FALSE), "+", "-")</f>
        <v>-</v>
      </c>
      <c r="F104" s="51" t="str">
        <f>IF(VLOOKUP(A104, Master!$A$1:$AG$661, 30, FALSE)&gt;VLOOKUP(A104, Master!$A$1:$AG$661, 27, FALSE), "+", "-")</f>
        <v>+</v>
      </c>
      <c r="G104" s="51" t="str">
        <f>IF(VLOOKUP(A104, Master!$A$1:$AG$661, 33, FALSE)&gt;VLOOKUP(A104, Master!$A$1:$AG$661, 30, FALSE), "+", "-")</f>
        <v>+</v>
      </c>
      <c r="H104" s="51" t="str">
        <f t="shared" si="1"/>
        <v>-</v>
      </c>
    </row>
    <row r="105" spans="1:8" x14ac:dyDescent="0.2">
      <c r="A105" s="5" t="s">
        <v>264</v>
      </c>
      <c r="B105" s="5" t="s">
        <v>265</v>
      </c>
      <c r="C105" s="5" t="s">
        <v>11</v>
      </c>
      <c r="D105" s="51" t="str">
        <f>IF(VLOOKUP(A105, Master!$A$1:$AG$661, 24, FALSE)&gt;VLOOKUP(A105, Master!$A$1:$AG$661, 21, FALSE), "+", "-")</f>
        <v>+</v>
      </c>
      <c r="E105" s="51" t="str">
        <f>IF(VLOOKUP(A105, Master!$A$1:$AG$661, 27, FALSE)&gt;VLOOKUP(A105, Master!$A$1:$AG$661, 24, FALSE), "+", "-")</f>
        <v>+</v>
      </c>
      <c r="F105" s="51" t="str">
        <f>IF(VLOOKUP(A105, Master!$A$1:$AG$661, 30, FALSE)&gt;VLOOKUP(A105, Master!$A$1:$AG$661, 27, FALSE), "+", "-")</f>
        <v>-</v>
      </c>
      <c r="G105" s="51" t="str">
        <f>IF(VLOOKUP(A105, Master!$A$1:$AG$661, 33, FALSE)&gt;VLOOKUP(A105, Master!$A$1:$AG$661, 30, FALSE), "+", "-")</f>
        <v>+</v>
      </c>
      <c r="H105" s="51" t="str">
        <f t="shared" si="1"/>
        <v>N</v>
      </c>
    </row>
    <row r="106" spans="1:8" x14ac:dyDescent="0.2">
      <c r="A106" s="5" t="s">
        <v>266</v>
      </c>
      <c r="B106" s="5" t="s">
        <v>267</v>
      </c>
      <c r="C106" s="5" t="s">
        <v>82</v>
      </c>
      <c r="D106" s="51" t="str">
        <f>IF(VLOOKUP(A106, Master!$A$1:$AG$661, 24, FALSE)&gt;VLOOKUP(A106, Master!$A$1:$AG$661, 21, FALSE), "+", "-")</f>
        <v>+</v>
      </c>
      <c r="E106" s="51" t="str">
        <f>IF(VLOOKUP(A106, Master!$A$1:$AG$661, 27, FALSE)&gt;VLOOKUP(A106, Master!$A$1:$AG$661, 24, FALSE), "+", "-")</f>
        <v>+</v>
      </c>
      <c r="F106" s="51" t="str">
        <f>IF(VLOOKUP(A106, Master!$A$1:$AG$661, 30, FALSE)&gt;VLOOKUP(A106, Master!$A$1:$AG$661, 27, FALSE), "+", "-")</f>
        <v>-</v>
      </c>
      <c r="G106" s="51" t="str">
        <f>IF(VLOOKUP(A106, Master!$A$1:$AG$661, 33, FALSE)&gt;VLOOKUP(A106, Master!$A$1:$AG$661, 30, FALSE), "+", "-")</f>
        <v>-</v>
      </c>
      <c r="H106" s="51" t="str">
        <f t="shared" si="1"/>
        <v>N</v>
      </c>
    </row>
    <row r="107" spans="1:8" x14ac:dyDescent="0.2">
      <c r="A107" s="5" t="s">
        <v>268</v>
      </c>
      <c r="B107" s="5" t="s">
        <v>269</v>
      </c>
      <c r="C107" s="5" t="s">
        <v>25</v>
      </c>
      <c r="D107" s="51" t="str">
        <f>IF(VLOOKUP(A107, Master!$A$1:$AG$661, 24, FALSE)&gt;VLOOKUP(A107, Master!$A$1:$AG$661, 21, FALSE), "+", "-")</f>
        <v>-</v>
      </c>
      <c r="E107" s="51" t="str">
        <f>IF(VLOOKUP(A107, Master!$A$1:$AG$661, 27, FALSE)&gt;VLOOKUP(A107, Master!$A$1:$AG$661, 24, FALSE), "+", "-")</f>
        <v>+</v>
      </c>
      <c r="F107" s="51" t="str">
        <f>IF(VLOOKUP(A107, Master!$A$1:$AG$661, 30, FALSE)&gt;VLOOKUP(A107, Master!$A$1:$AG$661, 27, FALSE), "+", "-")</f>
        <v>-</v>
      </c>
      <c r="G107" s="51" t="str">
        <f>IF(VLOOKUP(A107, Master!$A$1:$AG$661, 33, FALSE)&gt;VLOOKUP(A107, Master!$A$1:$AG$661, 30, FALSE), "+", "-")</f>
        <v>-</v>
      </c>
      <c r="H107" s="51" t="str">
        <f t="shared" si="1"/>
        <v>-</v>
      </c>
    </row>
    <row r="108" spans="1:8" x14ac:dyDescent="0.2">
      <c r="A108" s="5" t="s">
        <v>270</v>
      </c>
      <c r="B108" s="5" t="s">
        <v>271</v>
      </c>
      <c r="C108" s="5" t="s">
        <v>127</v>
      </c>
      <c r="D108" s="51" t="str">
        <f>IF(VLOOKUP(A108, Master!$A$1:$AG$661, 24, FALSE)&gt;VLOOKUP(A108, Master!$A$1:$AG$661, 21, FALSE), "+", "-")</f>
        <v>+</v>
      </c>
      <c r="E108" s="51" t="str">
        <f>IF(VLOOKUP(A108, Master!$A$1:$AG$661, 27, FALSE)&gt;VLOOKUP(A108, Master!$A$1:$AG$661, 24, FALSE), "+", "-")</f>
        <v>+</v>
      </c>
      <c r="F108" s="51" t="str">
        <f>IF(VLOOKUP(A108, Master!$A$1:$AG$661, 30, FALSE)&gt;VLOOKUP(A108, Master!$A$1:$AG$661, 27, FALSE), "+", "-")</f>
        <v>-</v>
      </c>
      <c r="G108" s="51" t="str">
        <f>IF(VLOOKUP(A108, Master!$A$1:$AG$661, 33, FALSE)&gt;VLOOKUP(A108, Master!$A$1:$AG$661, 30, FALSE), "+", "-")</f>
        <v>-</v>
      </c>
      <c r="H108" s="51" t="str">
        <f t="shared" si="1"/>
        <v>N</v>
      </c>
    </row>
    <row r="109" spans="1:8" x14ac:dyDescent="0.2">
      <c r="A109" s="5" t="s">
        <v>272</v>
      </c>
      <c r="B109" s="5" t="s">
        <v>273</v>
      </c>
      <c r="C109" s="5" t="s">
        <v>25</v>
      </c>
      <c r="D109" s="51" t="str">
        <f>IF(VLOOKUP(A109, Master!$A$1:$AG$661, 24, FALSE)&gt;VLOOKUP(A109, Master!$A$1:$AG$661, 21, FALSE), "+", "-")</f>
        <v>+</v>
      </c>
      <c r="E109" s="51" t="str">
        <f>IF(VLOOKUP(A109, Master!$A$1:$AG$661, 27, FALSE)&gt;VLOOKUP(A109, Master!$A$1:$AG$661, 24, FALSE), "+", "-")</f>
        <v>+</v>
      </c>
      <c r="F109" s="51" t="str">
        <f>IF(VLOOKUP(A109, Master!$A$1:$AG$661, 30, FALSE)&gt;VLOOKUP(A109, Master!$A$1:$AG$661, 27, FALSE), "+", "-")</f>
        <v>+</v>
      </c>
      <c r="G109" s="51" t="str">
        <f>IF(VLOOKUP(A109, Master!$A$1:$AG$661, 33, FALSE)&gt;VLOOKUP(A109, Master!$A$1:$AG$661, 30, FALSE), "+", "-")</f>
        <v>+</v>
      </c>
      <c r="H109" s="51" t="str">
        <f t="shared" si="1"/>
        <v>+</v>
      </c>
    </row>
    <row r="110" spans="1:8" x14ac:dyDescent="0.2">
      <c r="A110" s="5" t="s">
        <v>274</v>
      </c>
      <c r="B110" s="5" t="s">
        <v>275</v>
      </c>
      <c r="C110" s="5" t="s">
        <v>8</v>
      </c>
      <c r="D110" s="51" t="str">
        <f>IF(VLOOKUP(A110, Master!$A$1:$AG$661, 24, FALSE)&gt;VLOOKUP(A110, Master!$A$1:$AG$661, 21, FALSE), "+", "-")</f>
        <v>-</v>
      </c>
      <c r="E110" s="51" t="str">
        <f>IF(VLOOKUP(A110, Master!$A$1:$AG$661, 27, FALSE)&gt;VLOOKUP(A110, Master!$A$1:$AG$661, 24, FALSE), "+", "-")</f>
        <v>-</v>
      </c>
      <c r="F110" s="51" t="str">
        <f>IF(VLOOKUP(A110, Master!$A$1:$AG$661, 30, FALSE)&gt;VLOOKUP(A110, Master!$A$1:$AG$661, 27, FALSE), "+", "-")</f>
        <v>-</v>
      </c>
      <c r="G110" s="51" t="str">
        <f>IF(VLOOKUP(A110, Master!$A$1:$AG$661, 33, FALSE)&gt;VLOOKUP(A110, Master!$A$1:$AG$661, 30, FALSE), "+", "-")</f>
        <v>+</v>
      </c>
      <c r="H110" s="51" t="str">
        <f t="shared" si="1"/>
        <v>-</v>
      </c>
    </row>
    <row r="111" spans="1:8" x14ac:dyDescent="0.2">
      <c r="A111" s="5" t="s">
        <v>276</v>
      </c>
      <c r="B111" s="5" t="s">
        <v>277</v>
      </c>
      <c r="C111" s="5" t="s">
        <v>38</v>
      </c>
      <c r="D111" s="51" t="str">
        <f>IF(VLOOKUP(A111, Master!$A$1:$AG$661, 24, FALSE)&gt;VLOOKUP(A111, Master!$A$1:$AG$661, 21, FALSE), "+", "-")</f>
        <v>+</v>
      </c>
      <c r="E111" s="51" t="str">
        <f>IF(VLOOKUP(A111, Master!$A$1:$AG$661, 27, FALSE)&gt;VLOOKUP(A111, Master!$A$1:$AG$661, 24, FALSE), "+", "-")</f>
        <v>+</v>
      </c>
      <c r="F111" s="51" t="str">
        <f>IF(VLOOKUP(A111, Master!$A$1:$AG$661, 30, FALSE)&gt;VLOOKUP(A111, Master!$A$1:$AG$661, 27, FALSE), "+", "-")</f>
        <v>+</v>
      </c>
      <c r="G111" s="51" t="str">
        <f>IF(VLOOKUP(A111, Master!$A$1:$AG$661, 33, FALSE)&gt;VLOOKUP(A111, Master!$A$1:$AG$661, 30, FALSE), "+", "-")</f>
        <v>-</v>
      </c>
      <c r="H111" s="51" t="str">
        <f t="shared" si="1"/>
        <v>+</v>
      </c>
    </row>
    <row r="112" spans="1:8" x14ac:dyDescent="0.2">
      <c r="A112" s="5" t="s">
        <v>278</v>
      </c>
      <c r="B112" s="5" t="s">
        <v>279</v>
      </c>
      <c r="C112" s="5" t="s">
        <v>82</v>
      </c>
      <c r="D112" s="51" t="str">
        <f>IF(VLOOKUP(A112, Master!$A$1:$AG$661, 24, FALSE)&gt;VLOOKUP(A112, Master!$A$1:$AG$661, 21, FALSE), "+", "-")</f>
        <v>+</v>
      </c>
      <c r="E112" s="51" t="str">
        <f>IF(VLOOKUP(A112, Master!$A$1:$AG$661, 27, FALSE)&gt;VLOOKUP(A112, Master!$A$1:$AG$661, 24, FALSE), "+", "-")</f>
        <v>+</v>
      </c>
      <c r="F112" s="51" t="str">
        <f>IF(VLOOKUP(A112, Master!$A$1:$AG$661, 30, FALSE)&gt;VLOOKUP(A112, Master!$A$1:$AG$661, 27, FALSE), "+", "-")</f>
        <v>-</v>
      </c>
      <c r="G112" s="51" t="str">
        <f>IF(VLOOKUP(A112, Master!$A$1:$AG$661, 33, FALSE)&gt;VLOOKUP(A112, Master!$A$1:$AG$661, 30, FALSE), "+", "-")</f>
        <v>+</v>
      </c>
      <c r="H112" s="51" t="str">
        <f t="shared" si="1"/>
        <v>N</v>
      </c>
    </row>
    <row r="113" spans="1:8" x14ac:dyDescent="0.2">
      <c r="A113" s="5" t="s">
        <v>280</v>
      </c>
      <c r="B113" s="5" t="s">
        <v>281</v>
      </c>
      <c r="C113" s="5" t="s">
        <v>76</v>
      </c>
      <c r="D113" s="51" t="str">
        <f>IF(VLOOKUP(A113, Master!$A$1:$AG$661, 24, FALSE)&gt;VLOOKUP(A113, Master!$A$1:$AG$661, 21, FALSE), "+", "-")</f>
        <v>+</v>
      </c>
      <c r="E113" s="51" t="str">
        <f>IF(VLOOKUP(A113, Master!$A$1:$AG$661, 27, FALSE)&gt;VLOOKUP(A113, Master!$A$1:$AG$661, 24, FALSE), "+", "-")</f>
        <v>+</v>
      </c>
      <c r="F113" s="51" t="str">
        <f>IF(VLOOKUP(A113, Master!$A$1:$AG$661, 30, FALSE)&gt;VLOOKUP(A113, Master!$A$1:$AG$661, 27, FALSE), "+", "-")</f>
        <v>-</v>
      </c>
      <c r="G113" s="51" t="str">
        <f>IF(VLOOKUP(A113, Master!$A$1:$AG$661, 33, FALSE)&gt;VLOOKUP(A113, Master!$A$1:$AG$661, 30, FALSE), "+", "-")</f>
        <v>+</v>
      </c>
      <c r="H113" s="51" t="str">
        <f t="shared" si="1"/>
        <v>N</v>
      </c>
    </row>
    <row r="114" spans="1:8" x14ac:dyDescent="0.2">
      <c r="A114" s="5" t="s">
        <v>282</v>
      </c>
      <c r="B114" s="5" t="s">
        <v>283</v>
      </c>
      <c r="C114" s="5" t="s">
        <v>127</v>
      </c>
      <c r="D114" s="51" t="str">
        <f>IF(VLOOKUP(A114, Master!$A$1:$AG$661, 24, FALSE)&gt;VLOOKUP(A114, Master!$A$1:$AG$661, 21, FALSE), "+", "-")</f>
        <v>+</v>
      </c>
      <c r="E114" s="51" t="str">
        <f>IF(VLOOKUP(A114, Master!$A$1:$AG$661, 27, FALSE)&gt;VLOOKUP(A114, Master!$A$1:$AG$661, 24, FALSE), "+", "-")</f>
        <v>+</v>
      </c>
      <c r="F114" s="51" t="str">
        <f>IF(VLOOKUP(A114, Master!$A$1:$AG$661, 30, FALSE)&gt;VLOOKUP(A114, Master!$A$1:$AG$661, 27, FALSE), "+", "-")</f>
        <v>+</v>
      </c>
      <c r="G114" s="51" t="str">
        <f>IF(VLOOKUP(A114, Master!$A$1:$AG$661, 33, FALSE)&gt;VLOOKUP(A114, Master!$A$1:$AG$661, 30, FALSE), "+", "-")</f>
        <v>-</v>
      </c>
      <c r="H114" s="51" t="str">
        <f t="shared" si="1"/>
        <v>+</v>
      </c>
    </row>
    <row r="115" spans="1:8" x14ac:dyDescent="0.2">
      <c r="A115" s="5" t="s">
        <v>284</v>
      </c>
      <c r="B115" s="5" t="s">
        <v>285</v>
      </c>
      <c r="C115" s="5" t="s">
        <v>233</v>
      </c>
      <c r="D115" s="51" t="str">
        <f>IF(VLOOKUP(A115, Master!$A$1:$AG$661, 24, FALSE)&gt;VLOOKUP(A115, Master!$A$1:$AG$661, 21, FALSE), "+", "-")</f>
        <v>+</v>
      </c>
      <c r="E115" s="51" t="str">
        <f>IF(VLOOKUP(A115, Master!$A$1:$AG$661, 27, FALSE)&gt;VLOOKUP(A115, Master!$A$1:$AG$661, 24, FALSE), "+", "-")</f>
        <v>+</v>
      </c>
      <c r="F115" s="51" t="str">
        <f>IF(VLOOKUP(A115, Master!$A$1:$AG$661, 30, FALSE)&gt;VLOOKUP(A115, Master!$A$1:$AG$661, 27, FALSE), "+", "-")</f>
        <v>+</v>
      </c>
      <c r="G115" s="51" t="str">
        <f>IF(VLOOKUP(A115, Master!$A$1:$AG$661, 33, FALSE)&gt;VLOOKUP(A115, Master!$A$1:$AG$661, 30, FALSE), "+", "-")</f>
        <v>+</v>
      </c>
      <c r="H115" s="51" t="str">
        <f t="shared" si="1"/>
        <v>+</v>
      </c>
    </row>
    <row r="116" spans="1:8" x14ac:dyDescent="0.2">
      <c r="A116" s="5" t="s">
        <v>286</v>
      </c>
      <c r="B116" s="5" t="s">
        <v>287</v>
      </c>
      <c r="C116" s="5" t="s">
        <v>288</v>
      </c>
      <c r="D116" s="51" t="str">
        <f>IF(VLOOKUP(A116, Master!$A$1:$AG$661, 24, FALSE)&gt;VLOOKUP(A116, Master!$A$1:$AG$661, 21, FALSE), "+", "-")</f>
        <v>+</v>
      </c>
      <c r="E116" s="51" t="str">
        <f>IF(VLOOKUP(A116, Master!$A$1:$AG$661, 27, FALSE)&gt;VLOOKUP(A116, Master!$A$1:$AG$661, 24, FALSE), "+", "-")</f>
        <v>+</v>
      </c>
      <c r="F116" s="51" t="str">
        <f>IF(VLOOKUP(A116, Master!$A$1:$AG$661, 30, FALSE)&gt;VLOOKUP(A116, Master!$A$1:$AG$661, 27, FALSE), "+", "-")</f>
        <v>+</v>
      </c>
      <c r="G116" s="51" t="str">
        <f>IF(VLOOKUP(A116, Master!$A$1:$AG$661, 33, FALSE)&gt;VLOOKUP(A116, Master!$A$1:$AG$661, 30, FALSE), "+", "-")</f>
        <v>-</v>
      </c>
      <c r="H116" s="51" t="str">
        <f t="shared" si="1"/>
        <v>+</v>
      </c>
    </row>
    <row r="117" spans="1:8" x14ac:dyDescent="0.2">
      <c r="A117" s="5" t="s">
        <v>289</v>
      </c>
      <c r="B117" s="5" t="s">
        <v>290</v>
      </c>
      <c r="C117" s="5" t="s">
        <v>291</v>
      </c>
      <c r="D117" s="51" t="str">
        <f>IF(VLOOKUP(A117, Master!$A$1:$AG$661, 24, FALSE)&gt;VLOOKUP(A117, Master!$A$1:$AG$661, 21, FALSE), "+", "-")</f>
        <v>+</v>
      </c>
      <c r="E117" s="51" t="str">
        <f>IF(VLOOKUP(A117, Master!$A$1:$AG$661, 27, FALSE)&gt;VLOOKUP(A117, Master!$A$1:$AG$661, 24, FALSE), "+", "-")</f>
        <v>+</v>
      </c>
      <c r="F117" s="51" t="str">
        <f>IF(VLOOKUP(A117, Master!$A$1:$AG$661, 30, FALSE)&gt;VLOOKUP(A117, Master!$A$1:$AG$661, 27, FALSE), "+", "-")</f>
        <v>+</v>
      </c>
      <c r="G117" s="51" t="str">
        <f>IF(VLOOKUP(A117, Master!$A$1:$AG$661, 33, FALSE)&gt;VLOOKUP(A117, Master!$A$1:$AG$661, 30, FALSE), "+", "-")</f>
        <v>+</v>
      </c>
      <c r="H117" s="51" t="str">
        <f t="shared" si="1"/>
        <v>+</v>
      </c>
    </row>
    <row r="118" spans="1:8" x14ac:dyDescent="0.2">
      <c r="A118" s="5" t="s">
        <v>292</v>
      </c>
      <c r="B118" s="5" t="s">
        <v>293</v>
      </c>
      <c r="C118" s="5" t="s">
        <v>25</v>
      </c>
      <c r="D118" s="51" t="str">
        <f>IF(VLOOKUP(A118, Master!$A$1:$AG$661, 24, FALSE)&gt;VLOOKUP(A118, Master!$A$1:$AG$661, 21, FALSE), "+", "-")</f>
        <v>-</v>
      </c>
      <c r="E118" s="51" t="str">
        <f>IF(VLOOKUP(A118, Master!$A$1:$AG$661, 27, FALSE)&gt;VLOOKUP(A118, Master!$A$1:$AG$661, 24, FALSE), "+", "-")</f>
        <v>+</v>
      </c>
      <c r="F118" s="51" t="str">
        <f>IF(VLOOKUP(A118, Master!$A$1:$AG$661, 30, FALSE)&gt;VLOOKUP(A118, Master!$A$1:$AG$661, 27, FALSE), "+", "-")</f>
        <v>+</v>
      </c>
      <c r="G118" s="51" t="str">
        <f>IF(VLOOKUP(A118, Master!$A$1:$AG$661, 33, FALSE)&gt;VLOOKUP(A118, Master!$A$1:$AG$661, 30, FALSE), "+", "-")</f>
        <v>+</v>
      </c>
      <c r="H118" s="51" t="str">
        <f t="shared" si="1"/>
        <v>N</v>
      </c>
    </row>
    <row r="119" spans="1:8" x14ac:dyDescent="0.2">
      <c r="A119" s="5" t="s">
        <v>294</v>
      </c>
      <c r="B119" s="5" t="s">
        <v>295</v>
      </c>
      <c r="C119" s="5" t="s">
        <v>296</v>
      </c>
      <c r="D119" s="51" t="str">
        <f>IF(VLOOKUP(A119, Master!$A$1:$AG$661, 24, FALSE)&gt;VLOOKUP(A119, Master!$A$1:$AG$661, 21, FALSE), "+", "-")</f>
        <v>+</v>
      </c>
      <c r="E119" s="51" t="str">
        <f>IF(VLOOKUP(A119, Master!$A$1:$AG$661, 27, FALSE)&gt;VLOOKUP(A119, Master!$A$1:$AG$661, 24, FALSE), "+", "-")</f>
        <v>-</v>
      </c>
      <c r="F119" s="51" t="str">
        <f>IF(VLOOKUP(A119, Master!$A$1:$AG$661, 30, FALSE)&gt;VLOOKUP(A119, Master!$A$1:$AG$661, 27, FALSE), "+", "-")</f>
        <v>+</v>
      </c>
      <c r="G119" s="51" t="str">
        <f>IF(VLOOKUP(A119, Master!$A$1:$AG$661, 33, FALSE)&gt;VLOOKUP(A119, Master!$A$1:$AG$661, 30, FALSE), "+", "-")</f>
        <v>+</v>
      </c>
      <c r="H119" s="51" t="str">
        <f t="shared" si="1"/>
        <v>N</v>
      </c>
    </row>
    <row r="120" spans="1:8" x14ac:dyDescent="0.2">
      <c r="A120" s="5" t="s">
        <v>297</v>
      </c>
      <c r="B120" s="5" t="s">
        <v>298</v>
      </c>
      <c r="C120" s="5" t="s">
        <v>299</v>
      </c>
      <c r="D120" s="51" t="str">
        <f>IF(VLOOKUP(A120, Master!$A$1:$AG$661, 24, FALSE)&gt;VLOOKUP(A120, Master!$A$1:$AG$661, 21, FALSE), "+", "-")</f>
        <v>-</v>
      </c>
      <c r="E120" s="51" t="str">
        <f>IF(VLOOKUP(A120, Master!$A$1:$AG$661, 27, FALSE)&gt;VLOOKUP(A120, Master!$A$1:$AG$661, 24, FALSE), "+", "-")</f>
        <v>-</v>
      </c>
      <c r="F120" s="51" t="str">
        <f>IF(VLOOKUP(A120, Master!$A$1:$AG$661, 30, FALSE)&gt;VLOOKUP(A120, Master!$A$1:$AG$661, 27, FALSE), "+", "-")</f>
        <v>-</v>
      </c>
      <c r="G120" s="51" t="str">
        <f>IF(VLOOKUP(A120, Master!$A$1:$AG$661, 33, FALSE)&gt;VLOOKUP(A120, Master!$A$1:$AG$661, 30, FALSE), "+", "-")</f>
        <v>-</v>
      </c>
      <c r="H120" s="51" t="str">
        <f t="shared" si="1"/>
        <v>-</v>
      </c>
    </row>
    <row r="121" spans="1:8" x14ac:dyDescent="0.2">
      <c r="A121" s="5" t="s">
        <v>300</v>
      </c>
      <c r="B121" s="5" t="s">
        <v>301</v>
      </c>
      <c r="C121" s="5" t="s">
        <v>256</v>
      </c>
      <c r="D121" s="51" t="str">
        <f>IF(VLOOKUP(A121, Master!$A$1:$AG$661, 24, FALSE)&gt;VLOOKUP(A121, Master!$A$1:$AG$661, 21, FALSE), "+", "-")</f>
        <v>-</v>
      </c>
      <c r="E121" s="51" t="str">
        <f>IF(VLOOKUP(A121, Master!$A$1:$AG$661, 27, FALSE)&gt;VLOOKUP(A121, Master!$A$1:$AG$661, 24, FALSE), "+", "-")</f>
        <v>+</v>
      </c>
      <c r="F121" s="51" t="str">
        <f>IF(VLOOKUP(A121, Master!$A$1:$AG$661, 30, FALSE)&gt;VLOOKUP(A121, Master!$A$1:$AG$661, 27, FALSE), "+", "-")</f>
        <v>-</v>
      </c>
      <c r="G121" s="51" t="str">
        <f>IF(VLOOKUP(A121, Master!$A$1:$AG$661, 33, FALSE)&gt;VLOOKUP(A121, Master!$A$1:$AG$661, 30, FALSE), "+", "-")</f>
        <v>-</v>
      </c>
      <c r="H121" s="51" t="str">
        <f t="shared" si="1"/>
        <v>-</v>
      </c>
    </row>
    <row r="122" spans="1:8" x14ac:dyDescent="0.2">
      <c r="A122" s="5" t="s">
        <v>302</v>
      </c>
      <c r="B122" s="5" t="s">
        <v>303</v>
      </c>
      <c r="C122" s="5" t="s">
        <v>82</v>
      </c>
      <c r="D122" s="51" t="str">
        <f>IF(VLOOKUP(A122, Master!$A$1:$AG$661, 24, FALSE)&gt;VLOOKUP(A122, Master!$A$1:$AG$661, 21, FALSE), "+", "-")</f>
        <v>+</v>
      </c>
      <c r="E122" s="51" t="str">
        <f>IF(VLOOKUP(A122, Master!$A$1:$AG$661, 27, FALSE)&gt;VLOOKUP(A122, Master!$A$1:$AG$661, 24, FALSE), "+", "-")</f>
        <v>+</v>
      </c>
      <c r="F122" s="51" t="str">
        <f>IF(VLOOKUP(A122, Master!$A$1:$AG$661, 30, FALSE)&gt;VLOOKUP(A122, Master!$A$1:$AG$661, 27, FALSE), "+", "-")</f>
        <v>-</v>
      </c>
      <c r="G122" s="51" t="str">
        <f>IF(VLOOKUP(A122, Master!$A$1:$AG$661, 33, FALSE)&gt;VLOOKUP(A122, Master!$A$1:$AG$661, 30, FALSE), "+", "-")</f>
        <v>-</v>
      </c>
      <c r="H122" s="51" t="str">
        <f t="shared" si="1"/>
        <v>N</v>
      </c>
    </row>
    <row r="123" spans="1:8" x14ac:dyDescent="0.2">
      <c r="A123" s="5" t="s">
        <v>304</v>
      </c>
      <c r="B123" s="5" t="s">
        <v>305</v>
      </c>
      <c r="C123" s="5" t="s">
        <v>186</v>
      </c>
      <c r="D123" s="51" t="str">
        <f>IF(VLOOKUP(A123, Master!$A$1:$AG$661, 24, FALSE)&gt;VLOOKUP(A123, Master!$A$1:$AG$661, 21, FALSE), "+", "-")</f>
        <v>+</v>
      </c>
      <c r="E123" s="51" t="str">
        <f>IF(VLOOKUP(A123, Master!$A$1:$AG$661, 27, FALSE)&gt;VLOOKUP(A123, Master!$A$1:$AG$661, 24, FALSE), "+", "-")</f>
        <v>-</v>
      </c>
      <c r="F123" s="51" t="str">
        <f>IF(VLOOKUP(A123, Master!$A$1:$AG$661, 30, FALSE)&gt;VLOOKUP(A123, Master!$A$1:$AG$661, 27, FALSE), "+", "-")</f>
        <v>+</v>
      </c>
      <c r="G123" s="51" t="str">
        <f>IF(VLOOKUP(A123, Master!$A$1:$AG$661, 33, FALSE)&gt;VLOOKUP(A123, Master!$A$1:$AG$661, 30, FALSE), "+", "-")</f>
        <v>-</v>
      </c>
      <c r="H123" s="51" t="str">
        <f t="shared" si="1"/>
        <v>N</v>
      </c>
    </row>
    <row r="124" spans="1:8" x14ac:dyDescent="0.2">
      <c r="A124" s="5" t="s">
        <v>306</v>
      </c>
      <c r="B124" s="5" t="s">
        <v>307</v>
      </c>
      <c r="C124" s="5" t="s">
        <v>82</v>
      </c>
      <c r="D124" s="51" t="str">
        <f>IF(VLOOKUP(A124, Master!$A$1:$AG$661, 24, FALSE)&gt;VLOOKUP(A124, Master!$A$1:$AG$661, 21, FALSE), "+", "-")</f>
        <v>-</v>
      </c>
      <c r="E124" s="51" t="str">
        <f>IF(VLOOKUP(A124, Master!$A$1:$AG$661, 27, FALSE)&gt;VLOOKUP(A124, Master!$A$1:$AG$661, 24, FALSE), "+", "-")</f>
        <v>+</v>
      </c>
      <c r="F124" s="51" t="str">
        <f>IF(VLOOKUP(A124, Master!$A$1:$AG$661, 30, FALSE)&gt;VLOOKUP(A124, Master!$A$1:$AG$661, 27, FALSE), "+", "-")</f>
        <v>-</v>
      </c>
      <c r="G124" s="51" t="str">
        <f>IF(VLOOKUP(A124, Master!$A$1:$AG$661, 33, FALSE)&gt;VLOOKUP(A124, Master!$A$1:$AG$661, 30, FALSE), "+", "-")</f>
        <v>-</v>
      </c>
      <c r="H124" s="51" t="str">
        <f t="shared" si="1"/>
        <v>-</v>
      </c>
    </row>
    <row r="125" spans="1:8" x14ac:dyDescent="0.2">
      <c r="A125" s="5" t="s">
        <v>308</v>
      </c>
      <c r="B125" s="5" t="s">
        <v>309</v>
      </c>
      <c r="C125" s="5" t="s">
        <v>25</v>
      </c>
      <c r="D125" s="51" t="str">
        <f>IF(VLOOKUP(A125, Master!$A$1:$AG$661, 24, FALSE)&gt;VLOOKUP(A125, Master!$A$1:$AG$661, 21, FALSE), "+", "-")</f>
        <v>+</v>
      </c>
      <c r="E125" s="51" t="str">
        <f>IF(VLOOKUP(A125, Master!$A$1:$AG$661, 27, FALSE)&gt;VLOOKUP(A125, Master!$A$1:$AG$661, 24, FALSE), "+", "-")</f>
        <v>+</v>
      </c>
      <c r="F125" s="51" t="str">
        <f>IF(VLOOKUP(A125, Master!$A$1:$AG$661, 30, FALSE)&gt;VLOOKUP(A125, Master!$A$1:$AG$661, 27, FALSE), "+", "-")</f>
        <v>-</v>
      </c>
      <c r="G125" s="51" t="str">
        <f>IF(VLOOKUP(A125, Master!$A$1:$AG$661, 33, FALSE)&gt;VLOOKUP(A125, Master!$A$1:$AG$661, 30, FALSE), "+", "-")</f>
        <v>+</v>
      </c>
      <c r="H125" s="51" t="str">
        <f t="shared" si="1"/>
        <v>N</v>
      </c>
    </row>
    <row r="126" spans="1:8" x14ac:dyDescent="0.2">
      <c r="A126" s="5" t="s">
        <v>310</v>
      </c>
      <c r="B126" s="5" t="s">
        <v>311</v>
      </c>
      <c r="C126" s="5" t="s">
        <v>82</v>
      </c>
      <c r="D126" s="51" t="str">
        <f>IF(VLOOKUP(A126, Master!$A$1:$AG$661, 24, FALSE)&gt;VLOOKUP(A126, Master!$A$1:$AG$661, 21, FALSE), "+", "-")</f>
        <v>+</v>
      </c>
      <c r="E126" s="51" t="str">
        <f>IF(VLOOKUP(A126, Master!$A$1:$AG$661, 27, FALSE)&gt;VLOOKUP(A126, Master!$A$1:$AG$661, 24, FALSE), "+", "-")</f>
        <v>+</v>
      </c>
      <c r="F126" s="51" t="str">
        <f>IF(VLOOKUP(A126, Master!$A$1:$AG$661, 30, FALSE)&gt;VLOOKUP(A126, Master!$A$1:$AG$661, 27, FALSE), "+", "-")</f>
        <v>-</v>
      </c>
      <c r="G126" s="51" t="str">
        <f>IF(VLOOKUP(A126, Master!$A$1:$AG$661, 33, FALSE)&gt;VLOOKUP(A126, Master!$A$1:$AG$661, 30, FALSE), "+", "-")</f>
        <v>+</v>
      </c>
      <c r="H126" s="51" t="str">
        <f t="shared" si="1"/>
        <v>N</v>
      </c>
    </row>
    <row r="127" spans="1:8" x14ac:dyDescent="0.2">
      <c r="A127" s="5" t="s">
        <v>312</v>
      </c>
      <c r="B127" s="5" t="s">
        <v>313</v>
      </c>
      <c r="C127" s="5" t="s">
        <v>314</v>
      </c>
      <c r="D127" s="51" t="str">
        <f>IF(VLOOKUP(A127, Master!$A$1:$AG$661, 24, FALSE)&gt;VLOOKUP(A127, Master!$A$1:$AG$661, 21, FALSE), "+", "-")</f>
        <v>-</v>
      </c>
      <c r="E127" s="51" t="str">
        <f>IF(VLOOKUP(A127, Master!$A$1:$AG$661, 27, FALSE)&gt;VLOOKUP(A127, Master!$A$1:$AG$661, 24, FALSE), "+", "-")</f>
        <v>-</v>
      </c>
      <c r="F127" s="51" t="str">
        <f>IF(VLOOKUP(A127, Master!$A$1:$AG$661, 30, FALSE)&gt;VLOOKUP(A127, Master!$A$1:$AG$661, 27, FALSE), "+", "-")</f>
        <v>+</v>
      </c>
      <c r="G127" s="51" t="str">
        <f>IF(VLOOKUP(A127, Master!$A$1:$AG$661, 33, FALSE)&gt;VLOOKUP(A127, Master!$A$1:$AG$661, 30, FALSE), "+", "-")</f>
        <v>+</v>
      </c>
      <c r="H127" s="51" t="str">
        <f t="shared" si="1"/>
        <v>-</v>
      </c>
    </row>
    <row r="128" spans="1:8" x14ac:dyDescent="0.2">
      <c r="A128" s="5" t="s">
        <v>315</v>
      </c>
      <c r="B128" s="5" t="s">
        <v>316</v>
      </c>
      <c r="C128" s="5" t="s">
        <v>119</v>
      </c>
      <c r="D128" s="51" t="str">
        <f>IF(VLOOKUP(A128, Master!$A$1:$AG$661, 24, FALSE)&gt;VLOOKUP(A128, Master!$A$1:$AG$661, 21, FALSE), "+", "-")</f>
        <v>+</v>
      </c>
      <c r="E128" s="51" t="str">
        <f>IF(VLOOKUP(A128, Master!$A$1:$AG$661, 27, FALSE)&gt;VLOOKUP(A128, Master!$A$1:$AG$661, 24, FALSE), "+", "-")</f>
        <v>-</v>
      </c>
      <c r="F128" s="51" t="str">
        <f>IF(VLOOKUP(A128, Master!$A$1:$AG$661, 30, FALSE)&gt;VLOOKUP(A128, Master!$A$1:$AG$661, 27, FALSE), "+", "-")</f>
        <v>-</v>
      </c>
      <c r="G128" s="51" t="str">
        <f>IF(VLOOKUP(A128, Master!$A$1:$AG$661, 33, FALSE)&gt;VLOOKUP(A128, Master!$A$1:$AG$661, 30, FALSE), "+", "-")</f>
        <v>-</v>
      </c>
      <c r="H128" s="51" t="str">
        <f t="shared" si="1"/>
        <v>-</v>
      </c>
    </row>
    <row r="129" spans="1:8" x14ac:dyDescent="0.2">
      <c r="A129" s="5" t="s">
        <v>317</v>
      </c>
      <c r="B129" s="5" t="s">
        <v>318</v>
      </c>
      <c r="C129" s="5" t="s">
        <v>177</v>
      </c>
      <c r="D129" s="51" t="str">
        <f>IF(VLOOKUP(A129, Master!$A$1:$AG$661, 24, FALSE)&gt;VLOOKUP(A129, Master!$A$1:$AG$661, 21, FALSE), "+", "-")</f>
        <v>+</v>
      </c>
      <c r="E129" s="51" t="str">
        <f>IF(VLOOKUP(A129, Master!$A$1:$AG$661, 27, FALSE)&gt;VLOOKUP(A129, Master!$A$1:$AG$661, 24, FALSE), "+", "-")</f>
        <v>+</v>
      </c>
      <c r="F129" s="51" t="str">
        <f>IF(VLOOKUP(A129, Master!$A$1:$AG$661, 30, FALSE)&gt;VLOOKUP(A129, Master!$A$1:$AG$661, 27, FALSE), "+", "-")</f>
        <v>+</v>
      </c>
      <c r="G129" s="51" t="str">
        <f>IF(VLOOKUP(A129, Master!$A$1:$AG$661, 33, FALSE)&gt;VLOOKUP(A129, Master!$A$1:$AG$661, 30, FALSE), "+", "-")</f>
        <v>-</v>
      </c>
      <c r="H129" s="51" t="str">
        <f t="shared" si="1"/>
        <v>+</v>
      </c>
    </row>
    <row r="130" spans="1:8" x14ac:dyDescent="0.2">
      <c r="A130" s="5" t="s">
        <v>319</v>
      </c>
      <c r="B130" s="5" t="s">
        <v>320</v>
      </c>
      <c r="C130" s="5" t="s">
        <v>25</v>
      </c>
      <c r="D130" s="51" t="str">
        <f>IF(VLOOKUP(A130, Master!$A$1:$AG$661, 24, FALSE)&gt;VLOOKUP(A130, Master!$A$1:$AG$661, 21, FALSE), "+", "-")</f>
        <v>+</v>
      </c>
      <c r="E130" s="51" t="str">
        <f>IF(VLOOKUP(A130, Master!$A$1:$AG$661, 27, FALSE)&gt;VLOOKUP(A130, Master!$A$1:$AG$661, 24, FALSE), "+", "-")</f>
        <v>+</v>
      </c>
      <c r="F130" s="51" t="str">
        <f>IF(VLOOKUP(A130, Master!$A$1:$AG$661, 30, FALSE)&gt;VLOOKUP(A130, Master!$A$1:$AG$661, 27, FALSE), "+", "-")</f>
        <v>+</v>
      </c>
      <c r="G130" s="51" t="str">
        <f>IF(VLOOKUP(A130, Master!$A$1:$AG$661, 33, FALSE)&gt;VLOOKUP(A130, Master!$A$1:$AG$661, 30, FALSE), "+", "-")</f>
        <v>+</v>
      </c>
      <c r="H130" s="51" t="str">
        <f t="shared" ref="H130:H193" si="2">IF(COUNTIF(D130:F130,"+")&gt;2,"+", IF(COUNTIF(D130:F130,"+")=2,"N", "-"))</f>
        <v>+</v>
      </c>
    </row>
    <row r="131" spans="1:8" x14ac:dyDescent="0.2">
      <c r="A131" s="5" t="s">
        <v>321</v>
      </c>
      <c r="B131" s="5" t="s">
        <v>322</v>
      </c>
      <c r="C131" s="5" t="s">
        <v>127</v>
      </c>
      <c r="D131" s="51" t="str">
        <f>IF(VLOOKUP(A131, Master!$A$1:$AG$661, 24, FALSE)&gt;VLOOKUP(A131, Master!$A$1:$AG$661, 21, FALSE), "+", "-")</f>
        <v>+</v>
      </c>
      <c r="E131" s="51" t="str">
        <f>IF(VLOOKUP(A131, Master!$A$1:$AG$661, 27, FALSE)&gt;VLOOKUP(A131, Master!$A$1:$AG$661, 24, FALSE), "+", "-")</f>
        <v>+</v>
      </c>
      <c r="F131" s="51" t="str">
        <f>IF(VLOOKUP(A131, Master!$A$1:$AG$661, 30, FALSE)&gt;VLOOKUP(A131, Master!$A$1:$AG$661, 27, FALSE), "+", "-")</f>
        <v>-</v>
      </c>
      <c r="G131" s="51" t="str">
        <f>IF(VLOOKUP(A131, Master!$A$1:$AG$661, 33, FALSE)&gt;VLOOKUP(A131, Master!$A$1:$AG$661, 30, FALSE), "+", "-")</f>
        <v>-</v>
      </c>
      <c r="H131" s="51" t="str">
        <f t="shared" si="2"/>
        <v>N</v>
      </c>
    </row>
    <row r="132" spans="1:8" x14ac:dyDescent="0.2">
      <c r="A132" s="5" t="s">
        <v>323</v>
      </c>
      <c r="B132" s="5" t="s">
        <v>324</v>
      </c>
      <c r="C132" s="5" t="s">
        <v>217</v>
      </c>
      <c r="D132" s="51" t="str">
        <f>IF(VLOOKUP(A132, Master!$A$1:$AG$661, 24, FALSE)&gt;VLOOKUP(A132, Master!$A$1:$AG$661, 21, FALSE), "+", "-")</f>
        <v>+</v>
      </c>
      <c r="E132" s="51" t="str">
        <f>IF(VLOOKUP(A132, Master!$A$1:$AG$661, 27, FALSE)&gt;VLOOKUP(A132, Master!$A$1:$AG$661, 24, FALSE), "+", "-")</f>
        <v>+</v>
      </c>
      <c r="F132" s="51" t="str">
        <f>IF(VLOOKUP(A132, Master!$A$1:$AG$661, 30, FALSE)&gt;VLOOKUP(A132, Master!$A$1:$AG$661, 27, FALSE), "+", "-")</f>
        <v>+</v>
      </c>
      <c r="G132" s="51" t="str">
        <f>IF(VLOOKUP(A132, Master!$A$1:$AG$661, 33, FALSE)&gt;VLOOKUP(A132, Master!$A$1:$AG$661, 30, FALSE), "+", "-")</f>
        <v>-</v>
      </c>
      <c r="H132" s="51" t="str">
        <f t="shared" si="2"/>
        <v>+</v>
      </c>
    </row>
    <row r="133" spans="1:8" x14ac:dyDescent="0.2">
      <c r="A133" s="5" t="s">
        <v>325</v>
      </c>
      <c r="B133" s="5" t="s">
        <v>326</v>
      </c>
      <c r="C133" s="5" t="s">
        <v>327</v>
      </c>
      <c r="D133" s="51" t="str">
        <f>IF(VLOOKUP(A133, Master!$A$1:$AG$661, 24, FALSE)&gt;VLOOKUP(A133, Master!$A$1:$AG$661, 21, FALSE), "+", "-")</f>
        <v>+</v>
      </c>
      <c r="E133" s="51" t="str">
        <f>IF(VLOOKUP(A133, Master!$A$1:$AG$661, 27, FALSE)&gt;VLOOKUP(A133, Master!$A$1:$AG$661, 24, FALSE), "+", "-")</f>
        <v>-</v>
      </c>
      <c r="F133" s="51" t="str">
        <f>IF(VLOOKUP(A133, Master!$A$1:$AG$661, 30, FALSE)&gt;VLOOKUP(A133, Master!$A$1:$AG$661, 27, FALSE), "+", "-")</f>
        <v>-</v>
      </c>
      <c r="G133" s="51" t="str">
        <f>IF(VLOOKUP(A133, Master!$A$1:$AG$661, 33, FALSE)&gt;VLOOKUP(A133, Master!$A$1:$AG$661, 30, FALSE), "+", "-")</f>
        <v>-</v>
      </c>
      <c r="H133" s="51" t="str">
        <f t="shared" si="2"/>
        <v>-</v>
      </c>
    </row>
    <row r="134" spans="1:8" x14ac:dyDescent="0.2">
      <c r="A134" s="5" t="s">
        <v>328</v>
      </c>
      <c r="B134" s="5" t="s">
        <v>329</v>
      </c>
      <c r="C134" s="5" t="s">
        <v>25</v>
      </c>
      <c r="D134" s="51" t="str">
        <f>IF(VLOOKUP(A134, Master!$A$1:$AG$661, 24, FALSE)&gt;VLOOKUP(A134, Master!$A$1:$AG$661, 21, FALSE), "+", "-")</f>
        <v>+</v>
      </c>
      <c r="E134" s="51" t="str">
        <f>IF(VLOOKUP(A134, Master!$A$1:$AG$661, 27, FALSE)&gt;VLOOKUP(A134, Master!$A$1:$AG$661, 24, FALSE), "+", "-")</f>
        <v>-</v>
      </c>
      <c r="F134" s="51" t="str">
        <f>IF(VLOOKUP(A134, Master!$A$1:$AG$661, 30, FALSE)&gt;VLOOKUP(A134, Master!$A$1:$AG$661, 27, FALSE), "+", "-")</f>
        <v>-</v>
      </c>
      <c r="G134" s="51" t="str">
        <f>IF(VLOOKUP(A134, Master!$A$1:$AG$661, 33, FALSE)&gt;VLOOKUP(A134, Master!$A$1:$AG$661, 30, FALSE), "+", "-")</f>
        <v>-</v>
      </c>
      <c r="H134" s="51" t="str">
        <f t="shared" si="2"/>
        <v>-</v>
      </c>
    </row>
    <row r="135" spans="1:8" x14ac:dyDescent="0.2">
      <c r="A135" s="5" t="s">
        <v>330</v>
      </c>
      <c r="B135" s="5" t="s">
        <v>331</v>
      </c>
      <c r="C135" s="5" t="s">
        <v>46</v>
      </c>
      <c r="D135" s="51" t="str">
        <f>IF(VLOOKUP(A135, Master!$A$1:$AG$661, 24, FALSE)&gt;VLOOKUP(A135, Master!$A$1:$AG$661, 21, FALSE), "+", "-")</f>
        <v>+</v>
      </c>
      <c r="E135" s="51" t="str">
        <f>IF(VLOOKUP(A135, Master!$A$1:$AG$661, 27, FALSE)&gt;VLOOKUP(A135, Master!$A$1:$AG$661, 24, FALSE), "+", "-")</f>
        <v>+</v>
      </c>
      <c r="F135" s="51" t="str">
        <f>IF(VLOOKUP(A135, Master!$A$1:$AG$661, 30, FALSE)&gt;VLOOKUP(A135, Master!$A$1:$AG$661, 27, FALSE), "+", "-")</f>
        <v>+</v>
      </c>
      <c r="G135" s="51" t="str">
        <f>IF(VLOOKUP(A135, Master!$A$1:$AG$661, 33, FALSE)&gt;VLOOKUP(A135, Master!$A$1:$AG$661, 30, FALSE), "+", "-")</f>
        <v>+</v>
      </c>
      <c r="H135" s="51" t="str">
        <f t="shared" si="2"/>
        <v>+</v>
      </c>
    </row>
    <row r="136" spans="1:8" x14ac:dyDescent="0.2">
      <c r="A136" s="5" t="s">
        <v>332</v>
      </c>
      <c r="B136" s="5" t="s">
        <v>333</v>
      </c>
      <c r="C136" s="5" t="s">
        <v>334</v>
      </c>
      <c r="D136" s="51" t="str">
        <f>IF(VLOOKUP(A136, Master!$A$1:$AG$661, 24, FALSE)&gt;VLOOKUP(A136, Master!$A$1:$AG$661, 21, FALSE), "+", "-")</f>
        <v>+</v>
      </c>
      <c r="E136" s="51" t="str">
        <f>IF(VLOOKUP(A136, Master!$A$1:$AG$661, 27, FALSE)&gt;VLOOKUP(A136, Master!$A$1:$AG$661, 24, FALSE), "+", "-")</f>
        <v>+</v>
      </c>
      <c r="F136" s="51" t="str">
        <f>IF(VLOOKUP(A136, Master!$A$1:$AG$661, 30, FALSE)&gt;VLOOKUP(A136, Master!$A$1:$AG$661, 27, FALSE), "+", "-")</f>
        <v>+</v>
      </c>
      <c r="G136" s="51" t="str">
        <f>IF(VLOOKUP(A136, Master!$A$1:$AG$661, 33, FALSE)&gt;VLOOKUP(A136, Master!$A$1:$AG$661, 30, FALSE), "+", "-")</f>
        <v>+</v>
      </c>
      <c r="H136" s="51" t="str">
        <f t="shared" si="2"/>
        <v>+</v>
      </c>
    </row>
    <row r="137" spans="1:8" x14ac:dyDescent="0.2">
      <c r="A137" s="5" t="s">
        <v>335</v>
      </c>
      <c r="B137" s="5" t="s">
        <v>336</v>
      </c>
      <c r="C137" s="5" t="s">
        <v>337</v>
      </c>
      <c r="D137" s="51" t="str">
        <f>IF(VLOOKUP(A137, Master!$A$1:$AG$661, 24, FALSE)&gt;VLOOKUP(A137, Master!$A$1:$AG$661, 21, FALSE), "+", "-")</f>
        <v>-</v>
      </c>
      <c r="E137" s="51" t="str">
        <f>IF(VLOOKUP(A137, Master!$A$1:$AG$661, 27, FALSE)&gt;VLOOKUP(A137, Master!$A$1:$AG$661, 24, FALSE), "+", "-")</f>
        <v>+</v>
      </c>
      <c r="F137" s="51" t="str">
        <f>IF(VLOOKUP(A137, Master!$A$1:$AG$661, 30, FALSE)&gt;VLOOKUP(A137, Master!$A$1:$AG$661, 27, FALSE), "+", "-")</f>
        <v>+</v>
      </c>
      <c r="G137" s="51" t="str">
        <f>IF(VLOOKUP(A137, Master!$A$1:$AG$661, 33, FALSE)&gt;VLOOKUP(A137, Master!$A$1:$AG$661, 30, FALSE), "+", "-")</f>
        <v>+</v>
      </c>
      <c r="H137" s="51" t="str">
        <f t="shared" si="2"/>
        <v>N</v>
      </c>
    </row>
    <row r="138" spans="1:8" x14ac:dyDescent="0.2">
      <c r="A138" s="5" t="s">
        <v>338</v>
      </c>
      <c r="B138" s="5" t="s">
        <v>339</v>
      </c>
      <c r="C138" s="5" t="s">
        <v>8</v>
      </c>
      <c r="D138" s="51" t="str">
        <f>IF(VLOOKUP(A138, Master!$A$1:$AG$661, 24, FALSE)&gt;VLOOKUP(A138, Master!$A$1:$AG$661, 21, FALSE), "+", "-")</f>
        <v>-</v>
      </c>
      <c r="E138" s="51" t="str">
        <f>IF(VLOOKUP(A138, Master!$A$1:$AG$661, 27, FALSE)&gt;VLOOKUP(A138, Master!$A$1:$AG$661, 24, FALSE), "+", "-")</f>
        <v>+</v>
      </c>
      <c r="F138" s="51" t="str">
        <f>IF(VLOOKUP(A138, Master!$A$1:$AG$661, 30, FALSE)&gt;VLOOKUP(A138, Master!$A$1:$AG$661, 27, FALSE), "+", "-")</f>
        <v>-</v>
      </c>
      <c r="G138" s="51" t="str">
        <f>IF(VLOOKUP(A138, Master!$A$1:$AG$661, 33, FALSE)&gt;VLOOKUP(A138, Master!$A$1:$AG$661, 30, FALSE), "+", "-")</f>
        <v>-</v>
      </c>
      <c r="H138" s="51" t="str">
        <f t="shared" si="2"/>
        <v>-</v>
      </c>
    </row>
    <row r="139" spans="1:8" x14ac:dyDescent="0.2">
      <c r="A139" s="5" t="s">
        <v>340</v>
      </c>
      <c r="B139" s="5" t="s">
        <v>341</v>
      </c>
      <c r="C139" s="5" t="s">
        <v>25</v>
      </c>
      <c r="D139" s="51" t="str">
        <f>IF(VLOOKUP(A139, Master!$A$1:$AG$661, 24, FALSE)&gt;VLOOKUP(A139, Master!$A$1:$AG$661, 21, FALSE), "+", "-")</f>
        <v>+</v>
      </c>
      <c r="E139" s="51" t="str">
        <f>IF(VLOOKUP(A139, Master!$A$1:$AG$661, 27, FALSE)&gt;VLOOKUP(A139, Master!$A$1:$AG$661, 24, FALSE), "+", "-")</f>
        <v>+</v>
      </c>
      <c r="F139" s="51" t="str">
        <f>IF(VLOOKUP(A139, Master!$A$1:$AG$661, 30, FALSE)&gt;VLOOKUP(A139, Master!$A$1:$AG$661, 27, FALSE), "+", "-")</f>
        <v>-</v>
      </c>
      <c r="G139" s="51" t="str">
        <f>IF(VLOOKUP(A139, Master!$A$1:$AG$661, 33, FALSE)&gt;VLOOKUP(A139, Master!$A$1:$AG$661, 30, FALSE), "+", "-")</f>
        <v>+</v>
      </c>
      <c r="H139" s="51" t="str">
        <f t="shared" si="2"/>
        <v>N</v>
      </c>
    </row>
    <row r="140" spans="1:8" x14ac:dyDescent="0.2">
      <c r="A140" s="5" t="s">
        <v>342</v>
      </c>
      <c r="B140" s="5" t="s">
        <v>343</v>
      </c>
      <c r="C140" s="5" t="s">
        <v>68</v>
      </c>
      <c r="D140" s="51" t="str">
        <f>IF(VLOOKUP(A140, Master!$A$1:$AG$661, 24, FALSE)&gt;VLOOKUP(A140, Master!$A$1:$AG$661, 21, FALSE), "+", "-")</f>
        <v>-</v>
      </c>
      <c r="E140" s="51" t="str">
        <f>IF(VLOOKUP(A140, Master!$A$1:$AG$661, 27, FALSE)&gt;VLOOKUP(A140, Master!$A$1:$AG$661, 24, FALSE), "+", "-")</f>
        <v>-</v>
      </c>
      <c r="F140" s="51" t="str">
        <f>IF(VLOOKUP(A140, Master!$A$1:$AG$661, 30, FALSE)&gt;VLOOKUP(A140, Master!$A$1:$AG$661, 27, FALSE), "+", "-")</f>
        <v>+</v>
      </c>
      <c r="G140" s="51" t="str">
        <f>IF(VLOOKUP(A140, Master!$A$1:$AG$661, 33, FALSE)&gt;VLOOKUP(A140, Master!$A$1:$AG$661, 30, FALSE), "+", "-")</f>
        <v>+</v>
      </c>
      <c r="H140" s="51" t="str">
        <f t="shared" si="2"/>
        <v>-</v>
      </c>
    </row>
    <row r="141" spans="1:8" x14ac:dyDescent="0.2">
      <c r="A141" s="5" t="s">
        <v>344</v>
      </c>
      <c r="B141" s="5" t="s">
        <v>345</v>
      </c>
      <c r="C141" s="5" t="s">
        <v>82</v>
      </c>
      <c r="D141" s="51" t="str">
        <f>IF(VLOOKUP(A141, Master!$A$1:$AG$661, 24, FALSE)&gt;VLOOKUP(A141, Master!$A$1:$AG$661, 21, FALSE), "+", "-")</f>
        <v>+</v>
      </c>
      <c r="E141" s="51" t="str">
        <f>IF(VLOOKUP(A141, Master!$A$1:$AG$661, 27, FALSE)&gt;VLOOKUP(A141, Master!$A$1:$AG$661, 24, FALSE), "+", "-")</f>
        <v>+</v>
      </c>
      <c r="F141" s="51" t="str">
        <f>IF(VLOOKUP(A141, Master!$A$1:$AG$661, 30, FALSE)&gt;VLOOKUP(A141, Master!$A$1:$AG$661, 27, FALSE), "+", "-")</f>
        <v>+</v>
      </c>
      <c r="G141" s="51" t="str">
        <f>IF(VLOOKUP(A141, Master!$A$1:$AG$661, 33, FALSE)&gt;VLOOKUP(A141, Master!$A$1:$AG$661, 30, FALSE), "+", "-")</f>
        <v>+</v>
      </c>
      <c r="H141" s="51" t="str">
        <f t="shared" si="2"/>
        <v>+</v>
      </c>
    </row>
    <row r="142" spans="1:8" x14ac:dyDescent="0.2">
      <c r="A142" s="5" t="s">
        <v>346</v>
      </c>
      <c r="B142" s="5" t="s">
        <v>347</v>
      </c>
      <c r="C142" s="5" t="s">
        <v>233</v>
      </c>
      <c r="D142" s="51" t="str">
        <f>IF(VLOOKUP(A142, Master!$A$1:$AG$661, 24, FALSE)&gt;VLOOKUP(A142, Master!$A$1:$AG$661, 21, FALSE), "+", "-")</f>
        <v>+</v>
      </c>
      <c r="E142" s="51" t="str">
        <f>IF(VLOOKUP(A142, Master!$A$1:$AG$661, 27, FALSE)&gt;VLOOKUP(A142, Master!$A$1:$AG$661, 24, FALSE), "+", "-")</f>
        <v>+</v>
      </c>
      <c r="F142" s="51" t="str">
        <f>IF(VLOOKUP(A142, Master!$A$1:$AG$661, 30, FALSE)&gt;VLOOKUP(A142, Master!$A$1:$AG$661, 27, FALSE), "+", "-")</f>
        <v>+</v>
      </c>
      <c r="G142" s="51" t="str">
        <f>IF(VLOOKUP(A142, Master!$A$1:$AG$661, 33, FALSE)&gt;VLOOKUP(A142, Master!$A$1:$AG$661, 30, FALSE), "+", "-")</f>
        <v>+</v>
      </c>
      <c r="H142" s="51" t="str">
        <f t="shared" si="2"/>
        <v>+</v>
      </c>
    </row>
    <row r="143" spans="1:8" x14ac:dyDescent="0.2">
      <c r="A143" s="5" t="s">
        <v>348</v>
      </c>
      <c r="B143" s="5" t="s">
        <v>349</v>
      </c>
      <c r="C143" s="5" t="s">
        <v>8</v>
      </c>
      <c r="D143" s="51" t="str">
        <f>IF(VLOOKUP(A143, Master!$A$1:$AG$661, 24, FALSE)&gt;VLOOKUP(A143, Master!$A$1:$AG$661, 21, FALSE), "+", "-")</f>
        <v>-</v>
      </c>
      <c r="E143" s="51" t="str">
        <f>IF(VLOOKUP(A143, Master!$A$1:$AG$661, 27, FALSE)&gt;VLOOKUP(A143, Master!$A$1:$AG$661, 24, FALSE), "+", "-")</f>
        <v>-</v>
      </c>
      <c r="F143" s="51" t="str">
        <f>IF(VLOOKUP(A143, Master!$A$1:$AG$661, 30, FALSE)&gt;VLOOKUP(A143, Master!$A$1:$AG$661, 27, FALSE), "+", "-")</f>
        <v>-</v>
      </c>
      <c r="G143" s="51" t="str">
        <f>IF(VLOOKUP(A143, Master!$A$1:$AG$661, 33, FALSE)&gt;VLOOKUP(A143, Master!$A$1:$AG$661, 30, FALSE), "+", "-")</f>
        <v>+</v>
      </c>
      <c r="H143" s="51" t="str">
        <f t="shared" si="2"/>
        <v>-</v>
      </c>
    </row>
    <row r="144" spans="1:8" x14ac:dyDescent="0.2">
      <c r="A144" s="5" t="s">
        <v>350</v>
      </c>
      <c r="B144" s="5" t="s">
        <v>351</v>
      </c>
      <c r="C144" s="5" t="s">
        <v>140</v>
      </c>
      <c r="D144" s="51" t="str">
        <f>IF(VLOOKUP(A144, Master!$A$1:$AG$661, 24, FALSE)&gt;VLOOKUP(A144, Master!$A$1:$AG$661, 21, FALSE), "+", "-")</f>
        <v>+</v>
      </c>
      <c r="E144" s="51" t="str">
        <f>IF(VLOOKUP(A144, Master!$A$1:$AG$661, 27, FALSE)&gt;VLOOKUP(A144, Master!$A$1:$AG$661, 24, FALSE), "+", "-")</f>
        <v>+</v>
      </c>
      <c r="F144" s="51" t="str">
        <f>IF(VLOOKUP(A144, Master!$A$1:$AG$661, 30, FALSE)&gt;VLOOKUP(A144, Master!$A$1:$AG$661, 27, FALSE), "+", "-")</f>
        <v>+</v>
      </c>
      <c r="G144" s="51" t="str">
        <f>IF(VLOOKUP(A144, Master!$A$1:$AG$661, 33, FALSE)&gt;VLOOKUP(A144, Master!$A$1:$AG$661, 30, FALSE), "+", "-")</f>
        <v>-</v>
      </c>
      <c r="H144" s="51" t="str">
        <f t="shared" si="2"/>
        <v>+</v>
      </c>
    </row>
    <row r="145" spans="1:8" x14ac:dyDescent="0.2">
      <c r="A145" s="5" t="s">
        <v>352</v>
      </c>
      <c r="B145" s="5" t="s">
        <v>353</v>
      </c>
      <c r="C145" s="5" t="s">
        <v>233</v>
      </c>
      <c r="D145" s="51" t="str">
        <f>IF(VLOOKUP(A145, Master!$A$1:$AG$661, 24, FALSE)&gt;VLOOKUP(A145, Master!$A$1:$AG$661, 21, FALSE), "+", "-")</f>
        <v>+</v>
      </c>
      <c r="E145" s="51" t="str">
        <f>IF(VLOOKUP(A145, Master!$A$1:$AG$661, 27, FALSE)&gt;VLOOKUP(A145, Master!$A$1:$AG$661, 24, FALSE), "+", "-")</f>
        <v>+</v>
      </c>
      <c r="F145" s="51" t="str">
        <f>IF(VLOOKUP(A145, Master!$A$1:$AG$661, 30, FALSE)&gt;VLOOKUP(A145, Master!$A$1:$AG$661, 27, FALSE), "+", "-")</f>
        <v>-</v>
      </c>
      <c r="G145" s="51" t="str">
        <f>IF(VLOOKUP(A145, Master!$A$1:$AG$661, 33, FALSE)&gt;VLOOKUP(A145, Master!$A$1:$AG$661, 30, FALSE), "+", "-")</f>
        <v>+</v>
      </c>
      <c r="H145" s="51" t="str">
        <f t="shared" si="2"/>
        <v>N</v>
      </c>
    </row>
    <row r="146" spans="1:8" x14ac:dyDescent="0.2">
      <c r="A146" s="5" t="s">
        <v>354</v>
      </c>
      <c r="B146" s="5" t="s">
        <v>355</v>
      </c>
      <c r="C146" s="5" t="s">
        <v>337</v>
      </c>
      <c r="D146" s="51" t="str">
        <f>IF(VLOOKUP(A146, Master!$A$1:$AG$661, 24, FALSE)&gt;VLOOKUP(A146, Master!$A$1:$AG$661, 21, FALSE), "+", "-")</f>
        <v>-</v>
      </c>
      <c r="E146" s="51" t="str">
        <f>IF(VLOOKUP(A146, Master!$A$1:$AG$661, 27, FALSE)&gt;VLOOKUP(A146, Master!$A$1:$AG$661, 24, FALSE), "+", "-")</f>
        <v>+</v>
      </c>
      <c r="F146" s="51" t="str">
        <f>IF(VLOOKUP(A146, Master!$A$1:$AG$661, 30, FALSE)&gt;VLOOKUP(A146, Master!$A$1:$AG$661, 27, FALSE), "+", "-")</f>
        <v>+</v>
      </c>
      <c r="G146" s="51" t="str">
        <f>IF(VLOOKUP(A146, Master!$A$1:$AG$661, 33, FALSE)&gt;VLOOKUP(A146, Master!$A$1:$AG$661, 30, FALSE), "+", "-")</f>
        <v>+</v>
      </c>
      <c r="H146" s="51" t="str">
        <f t="shared" si="2"/>
        <v>N</v>
      </c>
    </row>
    <row r="147" spans="1:8" x14ac:dyDescent="0.2">
      <c r="A147" s="5" t="s">
        <v>356</v>
      </c>
      <c r="B147" s="5" t="s">
        <v>357</v>
      </c>
      <c r="C147" s="5" t="s">
        <v>296</v>
      </c>
      <c r="D147" s="51" t="str">
        <f>IF(VLOOKUP(A147, Master!$A$1:$AG$661, 24, FALSE)&gt;VLOOKUP(A147, Master!$A$1:$AG$661, 21, FALSE), "+", "-")</f>
        <v>-</v>
      </c>
      <c r="E147" s="51" t="str">
        <f>IF(VLOOKUP(A147, Master!$A$1:$AG$661, 27, FALSE)&gt;VLOOKUP(A147, Master!$A$1:$AG$661, 24, FALSE), "+", "-")</f>
        <v>+</v>
      </c>
      <c r="F147" s="51" t="str">
        <f>IF(VLOOKUP(A147, Master!$A$1:$AG$661, 30, FALSE)&gt;VLOOKUP(A147, Master!$A$1:$AG$661, 27, FALSE), "+", "-")</f>
        <v>-</v>
      </c>
      <c r="G147" s="51" t="str">
        <f>IF(VLOOKUP(A147, Master!$A$1:$AG$661, 33, FALSE)&gt;VLOOKUP(A147, Master!$A$1:$AG$661, 30, FALSE), "+", "-")</f>
        <v>-</v>
      </c>
      <c r="H147" s="51" t="str">
        <f t="shared" si="2"/>
        <v>-</v>
      </c>
    </row>
    <row r="148" spans="1:8" x14ac:dyDescent="0.2">
      <c r="A148" s="5" t="s">
        <v>358</v>
      </c>
      <c r="B148" s="5" t="s">
        <v>359</v>
      </c>
      <c r="C148" s="5" t="s">
        <v>46</v>
      </c>
      <c r="D148" s="51" t="str">
        <f>IF(VLOOKUP(A148, Master!$A$1:$AG$661, 24, FALSE)&gt;VLOOKUP(A148, Master!$A$1:$AG$661, 21, FALSE), "+", "-")</f>
        <v>+</v>
      </c>
      <c r="E148" s="51" t="str">
        <f>IF(VLOOKUP(A148, Master!$A$1:$AG$661, 27, FALSE)&gt;VLOOKUP(A148, Master!$A$1:$AG$661, 24, FALSE), "+", "-")</f>
        <v>+</v>
      </c>
      <c r="F148" s="51" t="str">
        <f>IF(VLOOKUP(A148, Master!$A$1:$AG$661, 30, FALSE)&gt;VLOOKUP(A148, Master!$A$1:$AG$661, 27, FALSE), "+", "-")</f>
        <v>-</v>
      </c>
      <c r="G148" s="51" t="str">
        <f>IF(VLOOKUP(A148, Master!$A$1:$AG$661, 33, FALSE)&gt;VLOOKUP(A148, Master!$A$1:$AG$661, 30, FALSE), "+", "-")</f>
        <v>-</v>
      </c>
      <c r="H148" s="51" t="str">
        <f t="shared" si="2"/>
        <v>N</v>
      </c>
    </row>
    <row r="149" spans="1:8" x14ac:dyDescent="0.2">
      <c r="A149" s="5" t="s">
        <v>360</v>
      </c>
      <c r="B149" s="5" t="s">
        <v>361</v>
      </c>
      <c r="C149" s="5" t="s">
        <v>362</v>
      </c>
      <c r="D149" s="51" t="str">
        <f>IF(VLOOKUP(A149, Master!$A$1:$AG$661, 24, FALSE)&gt;VLOOKUP(A149, Master!$A$1:$AG$661, 21, FALSE), "+", "-")</f>
        <v>-</v>
      </c>
      <c r="E149" s="51" t="str">
        <f>IF(VLOOKUP(A149, Master!$A$1:$AG$661, 27, FALSE)&gt;VLOOKUP(A149, Master!$A$1:$AG$661, 24, FALSE), "+", "-")</f>
        <v>+</v>
      </c>
      <c r="F149" s="51" t="str">
        <f>IF(VLOOKUP(A149, Master!$A$1:$AG$661, 30, FALSE)&gt;VLOOKUP(A149, Master!$A$1:$AG$661, 27, FALSE), "+", "-")</f>
        <v>-</v>
      </c>
      <c r="G149" s="51" t="str">
        <f>IF(VLOOKUP(A149, Master!$A$1:$AG$661, 33, FALSE)&gt;VLOOKUP(A149, Master!$A$1:$AG$661, 30, FALSE), "+", "-")</f>
        <v>-</v>
      </c>
      <c r="H149" s="51" t="str">
        <f t="shared" si="2"/>
        <v>-</v>
      </c>
    </row>
    <row r="150" spans="1:8" x14ac:dyDescent="0.2">
      <c r="A150" s="5" t="s">
        <v>363</v>
      </c>
      <c r="B150" s="5" t="s">
        <v>364</v>
      </c>
      <c r="C150" s="5" t="s">
        <v>76</v>
      </c>
      <c r="D150" s="51" t="str">
        <f>IF(VLOOKUP(A150, Master!$A$1:$AG$661, 24, FALSE)&gt;VLOOKUP(A150, Master!$A$1:$AG$661, 21, FALSE), "+", "-")</f>
        <v>+</v>
      </c>
      <c r="E150" s="51" t="str">
        <f>IF(VLOOKUP(A150, Master!$A$1:$AG$661, 27, FALSE)&gt;VLOOKUP(A150, Master!$A$1:$AG$661, 24, FALSE), "+", "-")</f>
        <v>+</v>
      </c>
      <c r="F150" s="51" t="str">
        <f>IF(VLOOKUP(A150, Master!$A$1:$AG$661, 30, FALSE)&gt;VLOOKUP(A150, Master!$A$1:$AG$661, 27, FALSE), "+", "-")</f>
        <v>-</v>
      </c>
      <c r="G150" s="51" t="str">
        <f>IF(VLOOKUP(A150, Master!$A$1:$AG$661, 33, FALSE)&gt;VLOOKUP(A150, Master!$A$1:$AG$661, 30, FALSE), "+", "-")</f>
        <v>-</v>
      </c>
      <c r="H150" s="51" t="str">
        <f t="shared" si="2"/>
        <v>N</v>
      </c>
    </row>
    <row r="151" spans="1:8" x14ac:dyDescent="0.2">
      <c r="A151" s="5" t="s">
        <v>365</v>
      </c>
      <c r="B151" s="5" t="s">
        <v>366</v>
      </c>
      <c r="C151" s="5" t="s">
        <v>367</v>
      </c>
      <c r="D151" s="51" t="str">
        <f>IF(VLOOKUP(A151, Master!$A$1:$AG$661, 24, FALSE)&gt;VLOOKUP(A151, Master!$A$1:$AG$661, 21, FALSE), "+", "-")</f>
        <v>+</v>
      </c>
      <c r="E151" s="51" t="str">
        <f>IF(VLOOKUP(A151, Master!$A$1:$AG$661, 27, FALSE)&gt;VLOOKUP(A151, Master!$A$1:$AG$661, 24, FALSE), "+", "-")</f>
        <v>+</v>
      </c>
      <c r="F151" s="51" t="str">
        <f>IF(VLOOKUP(A151, Master!$A$1:$AG$661, 30, FALSE)&gt;VLOOKUP(A151, Master!$A$1:$AG$661, 27, FALSE), "+", "-")</f>
        <v>+</v>
      </c>
      <c r="G151" s="51" t="str">
        <f>IF(VLOOKUP(A151, Master!$A$1:$AG$661, 33, FALSE)&gt;VLOOKUP(A151, Master!$A$1:$AG$661, 30, FALSE), "+", "-")</f>
        <v>+</v>
      </c>
      <c r="H151" s="51" t="str">
        <f t="shared" si="2"/>
        <v>+</v>
      </c>
    </row>
    <row r="152" spans="1:8" x14ac:dyDescent="0.2">
      <c r="A152" s="5" t="s">
        <v>368</v>
      </c>
      <c r="B152" s="5" t="s">
        <v>369</v>
      </c>
      <c r="C152" s="5" t="s">
        <v>56</v>
      </c>
      <c r="D152" s="51" t="str">
        <f>IF(VLOOKUP(A152, Master!$A$1:$AG$661, 24, FALSE)&gt;VLOOKUP(A152, Master!$A$1:$AG$661, 21, FALSE), "+", "-")</f>
        <v>-</v>
      </c>
      <c r="E152" s="51" t="str">
        <f>IF(VLOOKUP(A152, Master!$A$1:$AG$661, 27, FALSE)&gt;VLOOKUP(A152, Master!$A$1:$AG$661, 24, FALSE), "+", "-")</f>
        <v>+</v>
      </c>
      <c r="F152" s="51" t="str">
        <f>IF(VLOOKUP(A152, Master!$A$1:$AG$661, 30, FALSE)&gt;VLOOKUP(A152, Master!$A$1:$AG$661, 27, FALSE), "+", "-")</f>
        <v>+</v>
      </c>
      <c r="G152" s="51" t="str">
        <f>IF(VLOOKUP(A152, Master!$A$1:$AG$661, 33, FALSE)&gt;VLOOKUP(A152, Master!$A$1:$AG$661, 30, FALSE), "+", "-")</f>
        <v>-</v>
      </c>
      <c r="H152" s="51" t="str">
        <f t="shared" si="2"/>
        <v>N</v>
      </c>
    </row>
    <row r="153" spans="1:8" x14ac:dyDescent="0.2">
      <c r="A153" s="5" t="s">
        <v>370</v>
      </c>
      <c r="B153" s="5" t="s">
        <v>371</v>
      </c>
      <c r="C153" s="5" t="s">
        <v>314</v>
      </c>
      <c r="D153" s="51" t="str">
        <f>IF(VLOOKUP(A153, Master!$A$1:$AG$661, 24, FALSE)&gt;VLOOKUP(A153, Master!$A$1:$AG$661, 21, FALSE), "+", "-")</f>
        <v>+</v>
      </c>
      <c r="E153" s="51" t="str">
        <f>IF(VLOOKUP(A153, Master!$A$1:$AG$661, 27, FALSE)&gt;VLOOKUP(A153, Master!$A$1:$AG$661, 24, FALSE), "+", "-")</f>
        <v>+</v>
      </c>
      <c r="F153" s="51" t="str">
        <f>IF(VLOOKUP(A153, Master!$A$1:$AG$661, 30, FALSE)&gt;VLOOKUP(A153, Master!$A$1:$AG$661, 27, FALSE), "+", "-")</f>
        <v>+</v>
      </c>
      <c r="G153" s="51" t="str">
        <f>IF(VLOOKUP(A153, Master!$A$1:$AG$661, 33, FALSE)&gt;VLOOKUP(A153, Master!$A$1:$AG$661, 30, FALSE), "+", "-")</f>
        <v>+</v>
      </c>
      <c r="H153" s="51" t="str">
        <f t="shared" si="2"/>
        <v>+</v>
      </c>
    </row>
    <row r="154" spans="1:8" x14ac:dyDescent="0.2">
      <c r="A154" s="5" t="s">
        <v>372</v>
      </c>
      <c r="B154" s="5" t="s">
        <v>373</v>
      </c>
      <c r="C154" s="5" t="s">
        <v>158</v>
      </c>
      <c r="D154" s="51" t="str">
        <f>IF(VLOOKUP(A154, Master!$A$1:$AG$661, 24, FALSE)&gt;VLOOKUP(A154, Master!$A$1:$AG$661, 21, FALSE), "+", "-")</f>
        <v>+</v>
      </c>
      <c r="E154" s="51" t="str">
        <f>IF(VLOOKUP(A154, Master!$A$1:$AG$661, 27, FALSE)&gt;VLOOKUP(A154, Master!$A$1:$AG$661, 24, FALSE), "+", "-")</f>
        <v>+</v>
      </c>
      <c r="F154" s="51" t="str">
        <f>IF(VLOOKUP(A154, Master!$A$1:$AG$661, 30, FALSE)&gt;VLOOKUP(A154, Master!$A$1:$AG$661, 27, FALSE), "+", "-")</f>
        <v>+</v>
      </c>
      <c r="G154" s="51" t="str">
        <f>IF(VLOOKUP(A154, Master!$A$1:$AG$661, 33, FALSE)&gt;VLOOKUP(A154, Master!$A$1:$AG$661, 30, FALSE), "+", "-")</f>
        <v>+</v>
      </c>
      <c r="H154" s="51" t="str">
        <f t="shared" si="2"/>
        <v>+</v>
      </c>
    </row>
    <row r="155" spans="1:8" x14ac:dyDescent="0.2">
      <c r="A155" s="5" t="s">
        <v>374</v>
      </c>
      <c r="B155" s="5" t="s">
        <v>375</v>
      </c>
      <c r="C155" s="5" t="s">
        <v>25</v>
      </c>
      <c r="D155" s="51" t="str">
        <f>IF(VLOOKUP(A155, Master!$A$1:$AG$661, 24, FALSE)&gt;VLOOKUP(A155, Master!$A$1:$AG$661, 21, FALSE), "+", "-")</f>
        <v>+</v>
      </c>
      <c r="E155" s="51" t="str">
        <f>IF(VLOOKUP(A155, Master!$A$1:$AG$661, 27, FALSE)&gt;VLOOKUP(A155, Master!$A$1:$AG$661, 24, FALSE), "+", "-")</f>
        <v>+</v>
      </c>
      <c r="F155" s="51" t="str">
        <f>IF(VLOOKUP(A155, Master!$A$1:$AG$661, 30, FALSE)&gt;VLOOKUP(A155, Master!$A$1:$AG$661, 27, FALSE), "+", "-")</f>
        <v>+</v>
      </c>
      <c r="G155" s="51" t="str">
        <f>IF(VLOOKUP(A155, Master!$A$1:$AG$661, 33, FALSE)&gt;VLOOKUP(A155, Master!$A$1:$AG$661, 30, FALSE), "+", "-")</f>
        <v>+</v>
      </c>
      <c r="H155" s="51" t="str">
        <f t="shared" si="2"/>
        <v>+</v>
      </c>
    </row>
    <row r="156" spans="1:8" x14ac:dyDescent="0.2">
      <c r="A156" s="5" t="s">
        <v>376</v>
      </c>
      <c r="B156" s="5" t="s">
        <v>377</v>
      </c>
      <c r="C156" s="5" t="s">
        <v>378</v>
      </c>
      <c r="D156" s="51" t="str">
        <f>IF(VLOOKUP(A156, Master!$A$1:$AG$661, 24, FALSE)&gt;VLOOKUP(A156, Master!$A$1:$AG$661, 21, FALSE), "+", "-")</f>
        <v>+</v>
      </c>
      <c r="E156" s="51" t="str">
        <f>IF(VLOOKUP(A156, Master!$A$1:$AG$661, 27, FALSE)&gt;VLOOKUP(A156, Master!$A$1:$AG$661, 24, FALSE), "+", "-")</f>
        <v>+</v>
      </c>
      <c r="F156" s="51" t="str">
        <f>IF(VLOOKUP(A156, Master!$A$1:$AG$661, 30, FALSE)&gt;VLOOKUP(A156, Master!$A$1:$AG$661, 27, FALSE), "+", "-")</f>
        <v>+</v>
      </c>
      <c r="G156" s="51" t="str">
        <f>IF(VLOOKUP(A156, Master!$A$1:$AG$661, 33, FALSE)&gt;VLOOKUP(A156, Master!$A$1:$AG$661, 30, FALSE), "+", "-")</f>
        <v>+</v>
      </c>
      <c r="H156" s="51" t="str">
        <f t="shared" si="2"/>
        <v>+</v>
      </c>
    </row>
    <row r="157" spans="1:8" x14ac:dyDescent="0.2">
      <c r="A157" s="5" t="s">
        <v>379</v>
      </c>
      <c r="B157" s="5" t="s">
        <v>380</v>
      </c>
      <c r="C157" s="5" t="s">
        <v>183</v>
      </c>
      <c r="D157" s="51" t="str">
        <f>IF(VLOOKUP(A157, Master!$A$1:$AG$661, 24, FALSE)&gt;VLOOKUP(A157, Master!$A$1:$AG$661, 21, FALSE), "+", "-")</f>
        <v>-</v>
      </c>
      <c r="E157" s="51" t="str">
        <f>IF(VLOOKUP(A157, Master!$A$1:$AG$661, 27, FALSE)&gt;VLOOKUP(A157, Master!$A$1:$AG$661, 24, FALSE), "+", "-")</f>
        <v>+</v>
      </c>
      <c r="F157" s="51" t="str">
        <f>IF(VLOOKUP(A157, Master!$A$1:$AG$661, 30, FALSE)&gt;VLOOKUP(A157, Master!$A$1:$AG$661, 27, FALSE), "+", "-")</f>
        <v>-</v>
      </c>
      <c r="G157" s="51" t="str">
        <f>IF(VLOOKUP(A157, Master!$A$1:$AG$661, 33, FALSE)&gt;VLOOKUP(A157, Master!$A$1:$AG$661, 30, FALSE), "+", "-")</f>
        <v>-</v>
      </c>
      <c r="H157" s="51" t="str">
        <f t="shared" si="2"/>
        <v>-</v>
      </c>
    </row>
    <row r="158" spans="1:8" x14ac:dyDescent="0.2">
      <c r="A158" s="5" t="s">
        <v>381</v>
      </c>
      <c r="B158" s="5" t="s">
        <v>382</v>
      </c>
      <c r="C158" s="5" t="s">
        <v>119</v>
      </c>
      <c r="D158" s="51" t="str">
        <f>IF(VLOOKUP(A158, Master!$A$1:$AG$661, 24, FALSE)&gt;VLOOKUP(A158, Master!$A$1:$AG$661, 21, FALSE), "+", "-")</f>
        <v>+</v>
      </c>
      <c r="E158" s="51" t="str">
        <f>IF(VLOOKUP(A158, Master!$A$1:$AG$661, 27, FALSE)&gt;VLOOKUP(A158, Master!$A$1:$AG$661, 24, FALSE), "+", "-")</f>
        <v>+</v>
      </c>
      <c r="F158" s="51" t="str">
        <f>IF(VLOOKUP(A158, Master!$A$1:$AG$661, 30, FALSE)&gt;VLOOKUP(A158, Master!$A$1:$AG$661, 27, FALSE), "+", "-")</f>
        <v>-</v>
      </c>
      <c r="G158" s="51" t="str">
        <f>IF(VLOOKUP(A158, Master!$A$1:$AG$661, 33, FALSE)&gt;VLOOKUP(A158, Master!$A$1:$AG$661, 30, FALSE), "+", "-")</f>
        <v>-</v>
      </c>
      <c r="H158" s="51" t="str">
        <f t="shared" si="2"/>
        <v>N</v>
      </c>
    </row>
    <row r="159" spans="1:8" x14ac:dyDescent="0.2">
      <c r="A159" s="5" t="s">
        <v>383</v>
      </c>
      <c r="B159" s="5" t="s">
        <v>384</v>
      </c>
      <c r="C159" s="5" t="s">
        <v>46</v>
      </c>
      <c r="D159" s="51" t="str">
        <f>IF(VLOOKUP(A159, Master!$A$1:$AG$661, 24, FALSE)&gt;VLOOKUP(A159, Master!$A$1:$AG$661, 21, FALSE), "+", "-")</f>
        <v>+</v>
      </c>
      <c r="E159" s="51" t="str">
        <f>IF(VLOOKUP(A159, Master!$A$1:$AG$661, 27, FALSE)&gt;VLOOKUP(A159, Master!$A$1:$AG$661, 24, FALSE), "+", "-")</f>
        <v>+</v>
      </c>
      <c r="F159" s="51" t="str">
        <f>IF(VLOOKUP(A159, Master!$A$1:$AG$661, 30, FALSE)&gt;VLOOKUP(A159, Master!$A$1:$AG$661, 27, FALSE), "+", "-")</f>
        <v>+</v>
      </c>
      <c r="G159" s="51" t="str">
        <f>IF(VLOOKUP(A159, Master!$A$1:$AG$661, 33, FALSE)&gt;VLOOKUP(A159, Master!$A$1:$AG$661, 30, FALSE), "+", "-")</f>
        <v>+</v>
      </c>
      <c r="H159" s="51" t="str">
        <f t="shared" si="2"/>
        <v>+</v>
      </c>
    </row>
    <row r="160" spans="1:8" x14ac:dyDescent="0.2">
      <c r="A160" s="5" t="s">
        <v>385</v>
      </c>
      <c r="B160" s="5" t="s">
        <v>386</v>
      </c>
      <c r="C160" s="5" t="s">
        <v>76</v>
      </c>
      <c r="D160" s="51" t="str">
        <f>IF(VLOOKUP(A160, Master!$A$1:$AG$661, 24, FALSE)&gt;VLOOKUP(A160, Master!$A$1:$AG$661, 21, FALSE), "+", "-")</f>
        <v>+</v>
      </c>
      <c r="E160" s="51" t="str">
        <f>IF(VLOOKUP(A160, Master!$A$1:$AG$661, 27, FALSE)&gt;VLOOKUP(A160, Master!$A$1:$AG$661, 24, FALSE), "+", "-")</f>
        <v>+</v>
      </c>
      <c r="F160" s="51" t="str">
        <f>IF(VLOOKUP(A160, Master!$A$1:$AG$661, 30, FALSE)&gt;VLOOKUP(A160, Master!$A$1:$AG$661, 27, FALSE), "+", "-")</f>
        <v>+</v>
      </c>
      <c r="G160" s="51" t="str">
        <f>IF(VLOOKUP(A160, Master!$A$1:$AG$661, 33, FALSE)&gt;VLOOKUP(A160, Master!$A$1:$AG$661, 30, FALSE), "+", "-")</f>
        <v>+</v>
      </c>
      <c r="H160" s="51" t="str">
        <f t="shared" si="2"/>
        <v>+</v>
      </c>
    </row>
    <row r="161" spans="1:8" x14ac:dyDescent="0.2">
      <c r="A161" s="5" t="s">
        <v>387</v>
      </c>
      <c r="B161" s="5" t="s">
        <v>388</v>
      </c>
      <c r="C161" s="5" t="s">
        <v>25</v>
      </c>
      <c r="D161" s="51" t="str">
        <f>IF(VLOOKUP(A161, Master!$A$1:$AG$661, 24, FALSE)&gt;VLOOKUP(A161, Master!$A$1:$AG$661, 21, FALSE), "+", "-")</f>
        <v>+</v>
      </c>
      <c r="E161" s="51" t="str">
        <f>IF(VLOOKUP(A161, Master!$A$1:$AG$661, 27, FALSE)&gt;VLOOKUP(A161, Master!$A$1:$AG$661, 24, FALSE), "+", "-")</f>
        <v>+</v>
      </c>
      <c r="F161" s="51" t="str">
        <f>IF(VLOOKUP(A161, Master!$A$1:$AG$661, 30, FALSE)&gt;VLOOKUP(A161, Master!$A$1:$AG$661, 27, FALSE), "+", "-")</f>
        <v>-</v>
      </c>
      <c r="G161" s="51" t="str">
        <f>IF(VLOOKUP(A161, Master!$A$1:$AG$661, 33, FALSE)&gt;VLOOKUP(A161, Master!$A$1:$AG$661, 30, FALSE), "+", "-")</f>
        <v>+</v>
      </c>
      <c r="H161" s="51" t="str">
        <f t="shared" si="2"/>
        <v>N</v>
      </c>
    </row>
    <row r="162" spans="1:8" x14ac:dyDescent="0.2">
      <c r="A162" s="5" t="s">
        <v>389</v>
      </c>
      <c r="B162" s="5" t="s">
        <v>390</v>
      </c>
      <c r="C162" s="5" t="s">
        <v>46</v>
      </c>
      <c r="D162" s="51" t="str">
        <f>IF(VLOOKUP(A162, Master!$A$1:$AG$661, 24, FALSE)&gt;VLOOKUP(A162, Master!$A$1:$AG$661, 21, FALSE), "+", "-")</f>
        <v>-</v>
      </c>
      <c r="E162" s="51" t="str">
        <f>IF(VLOOKUP(A162, Master!$A$1:$AG$661, 27, FALSE)&gt;VLOOKUP(A162, Master!$A$1:$AG$661, 24, FALSE), "+", "-")</f>
        <v>-</v>
      </c>
      <c r="F162" s="51" t="str">
        <f>IF(VLOOKUP(A162, Master!$A$1:$AG$661, 30, FALSE)&gt;VLOOKUP(A162, Master!$A$1:$AG$661, 27, FALSE), "+", "-")</f>
        <v>-</v>
      </c>
      <c r="G162" s="51" t="str">
        <f>IF(VLOOKUP(A162, Master!$A$1:$AG$661, 33, FALSE)&gt;VLOOKUP(A162, Master!$A$1:$AG$661, 30, FALSE), "+", "-")</f>
        <v>+</v>
      </c>
      <c r="H162" s="51" t="str">
        <f t="shared" si="2"/>
        <v>-</v>
      </c>
    </row>
    <row r="163" spans="1:8" x14ac:dyDescent="0.2">
      <c r="A163" s="5" t="s">
        <v>391</v>
      </c>
      <c r="B163" s="5" t="s">
        <v>392</v>
      </c>
      <c r="C163" s="5" t="s">
        <v>291</v>
      </c>
      <c r="D163" s="51" t="str">
        <f>IF(VLOOKUP(A163, Master!$A$1:$AG$661, 24, FALSE)&gt;VLOOKUP(A163, Master!$A$1:$AG$661, 21, FALSE), "+", "-")</f>
        <v>+</v>
      </c>
      <c r="E163" s="51" t="str">
        <f>IF(VLOOKUP(A163, Master!$A$1:$AG$661, 27, FALSE)&gt;VLOOKUP(A163, Master!$A$1:$AG$661, 24, FALSE), "+", "-")</f>
        <v>+</v>
      </c>
      <c r="F163" s="51" t="str">
        <f>IF(VLOOKUP(A163, Master!$A$1:$AG$661, 30, FALSE)&gt;VLOOKUP(A163, Master!$A$1:$AG$661, 27, FALSE), "+", "-")</f>
        <v>-</v>
      </c>
      <c r="G163" s="51" t="str">
        <f>IF(VLOOKUP(A163, Master!$A$1:$AG$661, 33, FALSE)&gt;VLOOKUP(A163, Master!$A$1:$AG$661, 30, FALSE), "+", "-")</f>
        <v>-</v>
      </c>
      <c r="H163" s="51" t="str">
        <f t="shared" si="2"/>
        <v>N</v>
      </c>
    </row>
    <row r="164" spans="1:8" x14ac:dyDescent="0.2">
      <c r="A164" s="5" t="s">
        <v>393</v>
      </c>
      <c r="B164" s="5" t="s">
        <v>394</v>
      </c>
      <c r="C164" s="5" t="s">
        <v>38</v>
      </c>
      <c r="D164" s="51" t="str">
        <f>IF(VLOOKUP(A164, Master!$A$1:$AG$661, 24, FALSE)&gt;VLOOKUP(A164, Master!$A$1:$AG$661, 21, FALSE), "+", "-")</f>
        <v>-</v>
      </c>
      <c r="E164" s="51" t="str">
        <f>IF(VLOOKUP(A164, Master!$A$1:$AG$661, 27, FALSE)&gt;VLOOKUP(A164, Master!$A$1:$AG$661, 24, FALSE), "+", "-")</f>
        <v>+</v>
      </c>
      <c r="F164" s="51" t="str">
        <f>IF(VLOOKUP(A164, Master!$A$1:$AG$661, 30, FALSE)&gt;VLOOKUP(A164, Master!$A$1:$AG$661, 27, FALSE), "+", "-")</f>
        <v>-</v>
      </c>
      <c r="G164" s="51" t="str">
        <f>IF(VLOOKUP(A164, Master!$A$1:$AG$661, 33, FALSE)&gt;VLOOKUP(A164, Master!$A$1:$AG$661, 30, FALSE), "+", "-")</f>
        <v>-</v>
      </c>
      <c r="H164" s="51" t="str">
        <f t="shared" si="2"/>
        <v>-</v>
      </c>
    </row>
    <row r="165" spans="1:8" x14ac:dyDescent="0.2">
      <c r="A165" s="5" t="s">
        <v>395</v>
      </c>
      <c r="B165" s="5" t="s">
        <v>396</v>
      </c>
      <c r="C165" s="5" t="s">
        <v>291</v>
      </c>
      <c r="D165" s="51" t="str">
        <f>IF(VLOOKUP(A165, Master!$A$1:$AG$661, 24, FALSE)&gt;VLOOKUP(A165, Master!$A$1:$AG$661, 21, FALSE), "+", "-")</f>
        <v>+</v>
      </c>
      <c r="E165" s="51" t="str">
        <f>IF(VLOOKUP(A165, Master!$A$1:$AG$661, 27, FALSE)&gt;VLOOKUP(A165, Master!$A$1:$AG$661, 24, FALSE), "+", "-")</f>
        <v>+</v>
      </c>
      <c r="F165" s="51" t="str">
        <f>IF(VLOOKUP(A165, Master!$A$1:$AG$661, 30, FALSE)&gt;VLOOKUP(A165, Master!$A$1:$AG$661, 27, FALSE), "+", "-")</f>
        <v>-</v>
      </c>
      <c r="G165" s="51" t="str">
        <f>IF(VLOOKUP(A165, Master!$A$1:$AG$661, 33, FALSE)&gt;VLOOKUP(A165, Master!$A$1:$AG$661, 30, FALSE), "+", "-")</f>
        <v>-</v>
      </c>
      <c r="H165" s="51" t="str">
        <f t="shared" si="2"/>
        <v>N</v>
      </c>
    </row>
    <row r="166" spans="1:8" x14ac:dyDescent="0.2">
      <c r="A166" s="5" t="s">
        <v>397</v>
      </c>
      <c r="B166" s="5" t="s">
        <v>398</v>
      </c>
      <c r="C166" s="5" t="s">
        <v>399</v>
      </c>
      <c r="D166" s="51" t="str">
        <f>IF(VLOOKUP(A166, Master!$A$1:$AG$661, 24, FALSE)&gt;VLOOKUP(A166, Master!$A$1:$AG$661, 21, FALSE), "+", "-")</f>
        <v>+</v>
      </c>
      <c r="E166" s="51" t="str">
        <f>IF(VLOOKUP(A166, Master!$A$1:$AG$661, 27, FALSE)&gt;VLOOKUP(A166, Master!$A$1:$AG$661, 24, FALSE), "+", "-")</f>
        <v>+</v>
      </c>
      <c r="F166" s="51" t="str">
        <f>IF(VLOOKUP(A166, Master!$A$1:$AG$661, 30, FALSE)&gt;VLOOKUP(A166, Master!$A$1:$AG$661, 27, FALSE), "+", "-")</f>
        <v>+</v>
      </c>
      <c r="G166" s="51" t="str">
        <f>IF(VLOOKUP(A166, Master!$A$1:$AG$661, 33, FALSE)&gt;VLOOKUP(A166, Master!$A$1:$AG$661, 30, FALSE), "+", "-")</f>
        <v>-</v>
      </c>
      <c r="H166" s="51" t="str">
        <f t="shared" si="2"/>
        <v>+</v>
      </c>
    </row>
    <row r="167" spans="1:8" x14ac:dyDescent="0.2">
      <c r="A167" s="5" t="s">
        <v>400</v>
      </c>
      <c r="B167" s="5" t="s">
        <v>401</v>
      </c>
      <c r="C167" s="5" t="s">
        <v>288</v>
      </c>
      <c r="D167" s="51" t="str">
        <f>IF(VLOOKUP(A167, Master!$A$1:$AG$661, 24, FALSE)&gt;VLOOKUP(A167, Master!$A$1:$AG$661, 21, FALSE), "+", "-")</f>
        <v>-</v>
      </c>
      <c r="E167" s="51" t="str">
        <f>IF(VLOOKUP(A167, Master!$A$1:$AG$661, 27, FALSE)&gt;VLOOKUP(A167, Master!$A$1:$AG$661, 24, FALSE), "+", "-")</f>
        <v>+</v>
      </c>
      <c r="F167" s="51" t="str">
        <f>IF(VLOOKUP(A167, Master!$A$1:$AG$661, 30, FALSE)&gt;VLOOKUP(A167, Master!$A$1:$AG$661, 27, FALSE), "+", "-")</f>
        <v>+</v>
      </c>
      <c r="G167" s="51" t="str">
        <f>IF(VLOOKUP(A167, Master!$A$1:$AG$661, 33, FALSE)&gt;VLOOKUP(A167, Master!$A$1:$AG$661, 30, FALSE), "+", "-")</f>
        <v>+</v>
      </c>
      <c r="H167" s="51" t="str">
        <f t="shared" si="2"/>
        <v>N</v>
      </c>
    </row>
    <row r="168" spans="1:8" x14ac:dyDescent="0.2">
      <c r="A168" s="5" t="s">
        <v>402</v>
      </c>
      <c r="B168" s="5" t="s">
        <v>403</v>
      </c>
      <c r="C168" s="5" t="s">
        <v>46</v>
      </c>
      <c r="D168" s="51" t="str">
        <f>IF(VLOOKUP(A168, Master!$A$1:$AG$661, 24, FALSE)&gt;VLOOKUP(A168, Master!$A$1:$AG$661, 21, FALSE), "+", "-")</f>
        <v>+</v>
      </c>
      <c r="E168" s="51" t="str">
        <f>IF(VLOOKUP(A168, Master!$A$1:$AG$661, 27, FALSE)&gt;VLOOKUP(A168, Master!$A$1:$AG$661, 24, FALSE), "+", "-")</f>
        <v>+</v>
      </c>
      <c r="F168" s="51" t="str">
        <f>IF(VLOOKUP(A168, Master!$A$1:$AG$661, 30, FALSE)&gt;VLOOKUP(A168, Master!$A$1:$AG$661, 27, FALSE), "+", "-")</f>
        <v>-</v>
      </c>
      <c r="G168" s="51" t="str">
        <f>IF(VLOOKUP(A168, Master!$A$1:$AG$661, 33, FALSE)&gt;VLOOKUP(A168, Master!$A$1:$AG$661, 30, FALSE), "+", "-")</f>
        <v>-</v>
      </c>
      <c r="H168" s="51" t="str">
        <f t="shared" si="2"/>
        <v>N</v>
      </c>
    </row>
    <row r="169" spans="1:8" x14ac:dyDescent="0.2">
      <c r="A169" s="5" t="s">
        <v>404</v>
      </c>
      <c r="B169" s="5" t="s">
        <v>405</v>
      </c>
      <c r="C169" s="5" t="s">
        <v>82</v>
      </c>
      <c r="D169" s="51" t="str">
        <f>IF(VLOOKUP(A169, Master!$A$1:$AG$661, 24, FALSE)&gt;VLOOKUP(A169, Master!$A$1:$AG$661, 21, FALSE), "+", "-")</f>
        <v>-</v>
      </c>
      <c r="E169" s="51" t="str">
        <f>IF(VLOOKUP(A169, Master!$A$1:$AG$661, 27, FALSE)&gt;VLOOKUP(A169, Master!$A$1:$AG$661, 24, FALSE), "+", "-")</f>
        <v>+</v>
      </c>
      <c r="F169" s="51" t="str">
        <f>IF(VLOOKUP(A169, Master!$A$1:$AG$661, 30, FALSE)&gt;VLOOKUP(A169, Master!$A$1:$AG$661, 27, FALSE), "+", "-")</f>
        <v>-</v>
      </c>
      <c r="G169" s="51" t="str">
        <f>IF(VLOOKUP(A169, Master!$A$1:$AG$661, 33, FALSE)&gt;VLOOKUP(A169, Master!$A$1:$AG$661, 30, FALSE), "+", "-")</f>
        <v>+</v>
      </c>
      <c r="H169" s="51" t="str">
        <f t="shared" si="2"/>
        <v>-</v>
      </c>
    </row>
    <row r="170" spans="1:8" x14ac:dyDescent="0.2">
      <c r="A170" s="5" t="s">
        <v>406</v>
      </c>
      <c r="B170" s="5" t="s">
        <v>407</v>
      </c>
      <c r="C170" s="5" t="s">
        <v>132</v>
      </c>
      <c r="D170" s="51" t="str">
        <f>IF(VLOOKUP(A170, Master!$A$1:$AG$661, 24, FALSE)&gt;VLOOKUP(A170, Master!$A$1:$AG$661, 21, FALSE), "+", "-")</f>
        <v>+</v>
      </c>
      <c r="E170" s="51" t="str">
        <f>IF(VLOOKUP(A170, Master!$A$1:$AG$661, 27, FALSE)&gt;VLOOKUP(A170, Master!$A$1:$AG$661, 24, FALSE), "+", "-")</f>
        <v>-</v>
      </c>
      <c r="F170" s="51" t="str">
        <f>IF(VLOOKUP(A170, Master!$A$1:$AG$661, 30, FALSE)&gt;VLOOKUP(A170, Master!$A$1:$AG$661, 27, FALSE), "+", "-")</f>
        <v>+</v>
      </c>
      <c r="G170" s="51" t="str">
        <f>IF(VLOOKUP(A170, Master!$A$1:$AG$661, 33, FALSE)&gt;VLOOKUP(A170, Master!$A$1:$AG$661, 30, FALSE), "+", "-")</f>
        <v>-</v>
      </c>
      <c r="H170" s="51" t="str">
        <f t="shared" si="2"/>
        <v>N</v>
      </c>
    </row>
    <row r="171" spans="1:8" x14ac:dyDescent="0.2">
      <c r="A171" s="5" t="s">
        <v>408</v>
      </c>
      <c r="B171" s="5" t="s">
        <v>409</v>
      </c>
      <c r="C171" s="5" t="s">
        <v>68</v>
      </c>
      <c r="D171" s="51" t="str">
        <f>IF(VLOOKUP(A171, Master!$A$1:$AG$661, 24, FALSE)&gt;VLOOKUP(A171, Master!$A$1:$AG$661, 21, FALSE), "+", "-")</f>
        <v>-</v>
      </c>
      <c r="E171" s="51" t="str">
        <f>IF(VLOOKUP(A171, Master!$A$1:$AG$661, 27, FALSE)&gt;VLOOKUP(A171, Master!$A$1:$AG$661, 24, FALSE), "+", "-")</f>
        <v>-</v>
      </c>
      <c r="F171" s="51" t="str">
        <f>IF(VLOOKUP(A171, Master!$A$1:$AG$661, 30, FALSE)&gt;VLOOKUP(A171, Master!$A$1:$AG$661, 27, FALSE), "+", "-")</f>
        <v>-</v>
      </c>
      <c r="G171" s="51" t="str">
        <f>IF(VLOOKUP(A171, Master!$A$1:$AG$661, 33, FALSE)&gt;VLOOKUP(A171, Master!$A$1:$AG$661, 30, FALSE), "+", "-")</f>
        <v>+</v>
      </c>
      <c r="H171" s="51" t="str">
        <f t="shared" si="2"/>
        <v>-</v>
      </c>
    </row>
    <row r="172" spans="1:8" x14ac:dyDescent="0.2">
      <c r="A172" s="5" t="s">
        <v>410</v>
      </c>
      <c r="B172" s="5" t="s">
        <v>411</v>
      </c>
      <c r="C172" s="5" t="s">
        <v>412</v>
      </c>
      <c r="D172" s="51" t="str">
        <f>IF(VLOOKUP(A172, Master!$A$1:$AG$661, 24, FALSE)&gt;VLOOKUP(A172, Master!$A$1:$AG$661, 21, FALSE), "+", "-")</f>
        <v>+</v>
      </c>
      <c r="E172" s="51" t="str">
        <f>IF(VLOOKUP(A172, Master!$A$1:$AG$661, 27, FALSE)&gt;VLOOKUP(A172, Master!$A$1:$AG$661, 24, FALSE), "+", "-")</f>
        <v>+</v>
      </c>
      <c r="F172" s="51" t="str">
        <f>IF(VLOOKUP(A172, Master!$A$1:$AG$661, 30, FALSE)&gt;VLOOKUP(A172, Master!$A$1:$AG$661, 27, FALSE), "+", "-")</f>
        <v>+</v>
      </c>
      <c r="G172" s="51" t="str">
        <f>IF(VLOOKUP(A172, Master!$A$1:$AG$661, 33, FALSE)&gt;VLOOKUP(A172, Master!$A$1:$AG$661, 30, FALSE), "+", "-")</f>
        <v>+</v>
      </c>
      <c r="H172" s="51" t="str">
        <f t="shared" si="2"/>
        <v>+</v>
      </c>
    </row>
    <row r="173" spans="1:8" x14ac:dyDescent="0.2">
      <c r="A173" s="5" t="s">
        <v>413</v>
      </c>
      <c r="B173" s="5" t="s">
        <v>414</v>
      </c>
      <c r="C173" s="5" t="s">
        <v>189</v>
      </c>
      <c r="D173" s="51" t="str">
        <f>IF(VLOOKUP(A173, Master!$A$1:$AG$661, 24, FALSE)&gt;VLOOKUP(A173, Master!$A$1:$AG$661, 21, FALSE), "+", "-")</f>
        <v>+</v>
      </c>
      <c r="E173" s="51" t="str">
        <f>IF(VLOOKUP(A173, Master!$A$1:$AG$661, 27, FALSE)&gt;VLOOKUP(A173, Master!$A$1:$AG$661, 24, FALSE), "+", "-")</f>
        <v>+</v>
      </c>
      <c r="F173" s="51" t="str">
        <f>IF(VLOOKUP(A173, Master!$A$1:$AG$661, 30, FALSE)&gt;VLOOKUP(A173, Master!$A$1:$AG$661, 27, FALSE), "+", "-")</f>
        <v>+</v>
      </c>
      <c r="G173" s="51" t="str">
        <f>IF(VLOOKUP(A173, Master!$A$1:$AG$661, 33, FALSE)&gt;VLOOKUP(A173, Master!$A$1:$AG$661, 30, FALSE), "+", "-")</f>
        <v>-</v>
      </c>
      <c r="H173" s="51" t="str">
        <f t="shared" si="2"/>
        <v>+</v>
      </c>
    </row>
    <row r="174" spans="1:8" x14ac:dyDescent="0.2">
      <c r="A174" s="5" t="s">
        <v>415</v>
      </c>
      <c r="B174" s="5" t="s">
        <v>416</v>
      </c>
      <c r="C174" s="5" t="s">
        <v>127</v>
      </c>
      <c r="D174" s="51" t="str">
        <f>IF(VLOOKUP(A174, Master!$A$1:$AG$661, 24, FALSE)&gt;VLOOKUP(A174, Master!$A$1:$AG$661, 21, FALSE), "+", "-")</f>
        <v>+</v>
      </c>
      <c r="E174" s="51" t="str">
        <f>IF(VLOOKUP(A174, Master!$A$1:$AG$661, 27, FALSE)&gt;VLOOKUP(A174, Master!$A$1:$AG$661, 24, FALSE), "+", "-")</f>
        <v>+</v>
      </c>
      <c r="F174" s="51" t="str">
        <f>IF(VLOOKUP(A174, Master!$A$1:$AG$661, 30, FALSE)&gt;VLOOKUP(A174, Master!$A$1:$AG$661, 27, FALSE), "+", "-")</f>
        <v>+</v>
      </c>
      <c r="G174" s="51" t="str">
        <f>IF(VLOOKUP(A174, Master!$A$1:$AG$661, 33, FALSE)&gt;VLOOKUP(A174, Master!$A$1:$AG$661, 30, FALSE), "+", "-")</f>
        <v>-</v>
      </c>
      <c r="H174" s="51" t="str">
        <f t="shared" si="2"/>
        <v>+</v>
      </c>
    </row>
    <row r="175" spans="1:8" x14ac:dyDescent="0.2">
      <c r="A175" s="5" t="s">
        <v>417</v>
      </c>
      <c r="B175" s="5" t="s">
        <v>418</v>
      </c>
      <c r="C175" s="5" t="s">
        <v>32</v>
      </c>
      <c r="D175" s="51" t="str">
        <f>IF(VLOOKUP(A175, Master!$A$1:$AG$661, 24, FALSE)&gt;VLOOKUP(A175, Master!$A$1:$AG$661, 21, FALSE), "+", "-")</f>
        <v>+</v>
      </c>
      <c r="E175" s="51" t="str">
        <f>IF(VLOOKUP(A175, Master!$A$1:$AG$661, 27, FALSE)&gt;VLOOKUP(A175, Master!$A$1:$AG$661, 24, FALSE), "+", "-")</f>
        <v>+</v>
      </c>
      <c r="F175" s="51" t="str">
        <f>IF(VLOOKUP(A175, Master!$A$1:$AG$661, 30, FALSE)&gt;VLOOKUP(A175, Master!$A$1:$AG$661, 27, FALSE), "+", "-")</f>
        <v>+</v>
      </c>
      <c r="G175" s="51" t="str">
        <f>IF(VLOOKUP(A175, Master!$A$1:$AG$661, 33, FALSE)&gt;VLOOKUP(A175, Master!$A$1:$AG$661, 30, FALSE), "+", "-")</f>
        <v>-</v>
      </c>
      <c r="H175" s="51" t="str">
        <f t="shared" si="2"/>
        <v>+</v>
      </c>
    </row>
    <row r="176" spans="1:8" x14ac:dyDescent="0.2">
      <c r="A176" s="5" t="s">
        <v>419</v>
      </c>
      <c r="B176" s="5" t="s">
        <v>420</v>
      </c>
      <c r="C176" s="5" t="s">
        <v>114</v>
      </c>
      <c r="D176" s="51" t="str">
        <f>IF(VLOOKUP(A176, Master!$A$1:$AG$661, 24, FALSE)&gt;VLOOKUP(A176, Master!$A$1:$AG$661, 21, FALSE), "+", "-")</f>
        <v>+</v>
      </c>
      <c r="E176" s="51" t="str">
        <f>IF(VLOOKUP(A176, Master!$A$1:$AG$661, 27, FALSE)&gt;VLOOKUP(A176, Master!$A$1:$AG$661, 24, FALSE), "+", "-")</f>
        <v>+</v>
      </c>
      <c r="F176" s="51" t="str">
        <f>IF(VLOOKUP(A176, Master!$A$1:$AG$661, 30, FALSE)&gt;VLOOKUP(A176, Master!$A$1:$AG$661, 27, FALSE), "+", "-")</f>
        <v>+</v>
      </c>
      <c r="G176" s="51" t="str">
        <f>IF(VLOOKUP(A176, Master!$A$1:$AG$661, 33, FALSE)&gt;VLOOKUP(A176, Master!$A$1:$AG$661, 30, FALSE), "+", "-")</f>
        <v>+</v>
      </c>
      <c r="H176" s="51" t="str">
        <f t="shared" si="2"/>
        <v>+</v>
      </c>
    </row>
    <row r="177" spans="1:8" x14ac:dyDescent="0.2">
      <c r="A177" s="5" t="s">
        <v>421</v>
      </c>
      <c r="B177" s="5" t="s">
        <v>422</v>
      </c>
      <c r="C177" s="5" t="s">
        <v>296</v>
      </c>
      <c r="D177" s="51" t="str">
        <f>IF(VLOOKUP(A177, Master!$A$1:$AG$661, 24, FALSE)&gt;VLOOKUP(A177, Master!$A$1:$AG$661, 21, FALSE), "+", "-")</f>
        <v>+</v>
      </c>
      <c r="E177" s="51" t="str">
        <f>IF(VLOOKUP(A177, Master!$A$1:$AG$661, 27, FALSE)&gt;VLOOKUP(A177, Master!$A$1:$AG$661, 24, FALSE), "+", "-")</f>
        <v>+</v>
      </c>
      <c r="F177" s="51" t="str">
        <f>IF(VLOOKUP(A177, Master!$A$1:$AG$661, 30, FALSE)&gt;VLOOKUP(A177, Master!$A$1:$AG$661, 27, FALSE), "+", "-")</f>
        <v>+</v>
      </c>
      <c r="G177" s="51" t="str">
        <f>IF(VLOOKUP(A177, Master!$A$1:$AG$661, 33, FALSE)&gt;VLOOKUP(A177, Master!$A$1:$AG$661, 30, FALSE), "+", "-")</f>
        <v>+</v>
      </c>
      <c r="H177" s="51" t="str">
        <f t="shared" si="2"/>
        <v>+</v>
      </c>
    </row>
    <row r="178" spans="1:8" x14ac:dyDescent="0.2">
      <c r="A178" s="5" t="s">
        <v>423</v>
      </c>
      <c r="B178" s="5" t="s">
        <v>424</v>
      </c>
      <c r="C178" s="5" t="s">
        <v>32</v>
      </c>
      <c r="D178" s="51" t="str">
        <f>IF(VLOOKUP(A178, Master!$A$1:$AG$661, 24, FALSE)&gt;VLOOKUP(A178, Master!$A$1:$AG$661, 21, FALSE), "+", "-")</f>
        <v>+</v>
      </c>
      <c r="E178" s="51" t="str">
        <f>IF(VLOOKUP(A178, Master!$A$1:$AG$661, 27, FALSE)&gt;VLOOKUP(A178, Master!$A$1:$AG$661, 24, FALSE), "+", "-")</f>
        <v>+</v>
      </c>
      <c r="F178" s="51" t="str">
        <f>IF(VLOOKUP(A178, Master!$A$1:$AG$661, 30, FALSE)&gt;VLOOKUP(A178, Master!$A$1:$AG$661, 27, FALSE), "+", "-")</f>
        <v>-</v>
      </c>
      <c r="G178" s="51" t="str">
        <f>IF(VLOOKUP(A178, Master!$A$1:$AG$661, 33, FALSE)&gt;VLOOKUP(A178, Master!$A$1:$AG$661, 30, FALSE), "+", "-")</f>
        <v>+</v>
      </c>
      <c r="H178" s="51" t="str">
        <f t="shared" si="2"/>
        <v>N</v>
      </c>
    </row>
    <row r="179" spans="1:8" x14ac:dyDescent="0.2">
      <c r="A179" s="5" t="s">
        <v>425</v>
      </c>
      <c r="B179" s="5" t="s">
        <v>426</v>
      </c>
      <c r="C179" s="5" t="s">
        <v>427</v>
      </c>
      <c r="D179" s="51" t="str">
        <f>IF(VLOOKUP(A179, Master!$A$1:$AG$661, 24, FALSE)&gt;VLOOKUP(A179, Master!$A$1:$AG$661, 21, FALSE), "+", "-")</f>
        <v>-</v>
      </c>
      <c r="E179" s="51" t="str">
        <f>IF(VLOOKUP(A179, Master!$A$1:$AG$661, 27, FALSE)&gt;VLOOKUP(A179, Master!$A$1:$AG$661, 24, FALSE), "+", "-")</f>
        <v>+</v>
      </c>
      <c r="F179" s="51" t="str">
        <f>IF(VLOOKUP(A179, Master!$A$1:$AG$661, 30, FALSE)&gt;VLOOKUP(A179, Master!$A$1:$AG$661, 27, FALSE), "+", "-")</f>
        <v>+</v>
      </c>
      <c r="G179" s="51" t="str">
        <f>IF(VLOOKUP(A179, Master!$A$1:$AG$661, 33, FALSE)&gt;VLOOKUP(A179, Master!$A$1:$AG$661, 30, FALSE), "+", "-")</f>
        <v>-</v>
      </c>
      <c r="H179" s="51" t="str">
        <f t="shared" si="2"/>
        <v>N</v>
      </c>
    </row>
    <row r="180" spans="1:8" x14ac:dyDescent="0.2">
      <c r="A180" s="5" t="s">
        <v>428</v>
      </c>
      <c r="B180" s="5" t="s">
        <v>429</v>
      </c>
      <c r="C180" s="5" t="s">
        <v>430</v>
      </c>
      <c r="D180" s="51" t="str">
        <f>IF(VLOOKUP(A180, Master!$A$1:$AG$661, 24, FALSE)&gt;VLOOKUP(A180, Master!$A$1:$AG$661, 21, FALSE), "+", "-")</f>
        <v>+</v>
      </c>
      <c r="E180" s="51" t="str">
        <f>IF(VLOOKUP(A180, Master!$A$1:$AG$661, 27, FALSE)&gt;VLOOKUP(A180, Master!$A$1:$AG$661, 24, FALSE), "+", "-")</f>
        <v>-</v>
      </c>
      <c r="F180" s="51" t="str">
        <f>IF(VLOOKUP(A180, Master!$A$1:$AG$661, 30, FALSE)&gt;VLOOKUP(A180, Master!$A$1:$AG$661, 27, FALSE), "+", "-")</f>
        <v>+</v>
      </c>
      <c r="G180" s="51" t="str">
        <f>IF(VLOOKUP(A180, Master!$A$1:$AG$661, 33, FALSE)&gt;VLOOKUP(A180, Master!$A$1:$AG$661, 30, FALSE), "+", "-")</f>
        <v>+</v>
      </c>
      <c r="H180" s="51" t="str">
        <f t="shared" si="2"/>
        <v>N</v>
      </c>
    </row>
    <row r="181" spans="1:8" x14ac:dyDescent="0.2">
      <c r="A181" s="5" t="s">
        <v>431</v>
      </c>
      <c r="B181" s="5" t="s">
        <v>432</v>
      </c>
      <c r="C181" s="5" t="s">
        <v>433</v>
      </c>
      <c r="D181" s="51" t="str">
        <f>IF(VLOOKUP(A181, Master!$A$1:$AG$661, 24, FALSE)&gt;VLOOKUP(A181, Master!$A$1:$AG$661, 21, FALSE), "+", "-")</f>
        <v>-</v>
      </c>
      <c r="E181" s="51" t="str">
        <f>IF(VLOOKUP(A181, Master!$A$1:$AG$661, 27, FALSE)&gt;VLOOKUP(A181, Master!$A$1:$AG$661, 24, FALSE), "+", "-")</f>
        <v>-</v>
      </c>
      <c r="F181" s="51" t="str">
        <f>IF(VLOOKUP(A181, Master!$A$1:$AG$661, 30, FALSE)&gt;VLOOKUP(A181, Master!$A$1:$AG$661, 27, FALSE), "+", "-")</f>
        <v>+</v>
      </c>
      <c r="G181" s="51" t="str">
        <f>IF(VLOOKUP(A181, Master!$A$1:$AG$661, 33, FALSE)&gt;VLOOKUP(A181, Master!$A$1:$AG$661, 30, FALSE), "+", "-")</f>
        <v>-</v>
      </c>
      <c r="H181" s="51" t="str">
        <f t="shared" si="2"/>
        <v>-</v>
      </c>
    </row>
    <row r="182" spans="1:8" x14ac:dyDescent="0.2">
      <c r="A182" s="5" t="s">
        <v>434</v>
      </c>
      <c r="B182" s="5" t="s">
        <v>435</v>
      </c>
      <c r="C182" s="5" t="s">
        <v>436</v>
      </c>
      <c r="D182" s="51" t="str">
        <f>IF(VLOOKUP(A182, Master!$A$1:$AG$661, 24, FALSE)&gt;VLOOKUP(A182, Master!$A$1:$AG$661, 21, FALSE), "+", "-")</f>
        <v>+</v>
      </c>
      <c r="E182" s="51" t="str">
        <f>IF(VLOOKUP(A182, Master!$A$1:$AG$661, 27, FALSE)&gt;VLOOKUP(A182, Master!$A$1:$AG$661, 24, FALSE), "+", "-")</f>
        <v>+</v>
      </c>
      <c r="F182" s="51" t="str">
        <f>IF(VLOOKUP(A182, Master!$A$1:$AG$661, 30, FALSE)&gt;VLOOKUP(A182, Master!$A$1:$AG$661, 27, FALSE), "+", "-")</f>
        <v>+</v>
      </c>
      <c r="G182" s="51" t="str">
        <f>IF(VLOOKUP(A182, Master!$A$1:$AG$661, 33, FALSE)&gt;VLOOKUP(A182, Master!$A$1:$AG$661, 30, FALSE), "+", "-")</f>
        <v>-</v>
      </c>
      <c r="H182" s="51" t="str">
        <f t="shared" si="2"/>
        <v>+</v>
      </c>
    </row>
    <row r="183" spans="1:8" x14ac:dyDescent="0.2">
      <c r="A183" s="5" t="s">
        <v>437</v>
      </c>
      <c r="B183" s="5" t="s">
        <v>438</v>
      </c>
      <c r="C183" s="5" t="s">
        <v>25</v>
      </c>
      <c r="D183" s="51" t="str">
        <f>IF(VLOOKUP(A183, Master!$A$1:$AG$661, 24, FALSE)&gt;VLOOKUP(A183, Master!$A$1:$AG$661, 21, FALSE), "+", "-")</f>
        <v>-</v>
      </c>
      <c r="E183" s="51" t="str">
        <f>IF(VLOOKUP(A183, Master!$A$1:$AG$661, 27, FALSE)&gt;VLOOKUP(A183, Master!$A$1:$AG$661, 24, FALSE), "+", "-")</f>
        <v>+</v>
      </c>
      <c r="F183" s="51" t="str">
        <f>IF(VLOOKUP(A183, Master!$A$1:$AG$661, 30, FALSE)&gt;VLOOKUP(A183, Master!$A$1:$AG$661, 27, FALSE), "+", "-")</f>
        <v>-</v>
      </c>
      <c r="G183" s="51" t="str">
        <f>IF(VLOOKUP(A183, Master!$A$1:$AG$661, 33, FALSE)&gt;VLOOKUP(A183, Master!$A$1:$AG$661, 30, FALSE), "+", "-")</f>
        <v>+</v>
      </c>
      <c r="H183" s="51" t="str">
        <f t="shared" si="2"/>
        <v>-</v>
      </c>
    </row>
    <row r="184" spans="1:8" x14ac:dyDescent="0.2">
      <c r="A184" s="5" t="s">
        <v>439</v>
      </c>
      <c r="B184" s="5" t="s">
        <v>440</v>
      </c>
      <c r="C184" s="5" t="s">
        <v>180</v>
      </c>
      <c r="D184" s="51" t="str">
        <f>IF(VLOOKUP(A184, Master!$A$1:$AG$661, 24, FALSE)&gt;VLOOKUP(A184, Master!$A$1:$AG$661, 21, FALSE), "+", "-")</f>
        <v>+</v>
      </c>
      <c r="E184" s="51" t="str">
        <f>IF(VLOOKUP(A184, Master!$A$1:$AG$661, 27, FALSE)&gt;VLOOKUP(A184, Master!$A$1:$AG$661, 24, FALSE), "+", "-")</f>
        <v>+</v>
      </c>
      <c r="F184" s="51" t="str">
        <f>IF(VLOOKUP(A184, Master!$A$1:$AG$661, 30, FALSE)&gt;VLOOKUP(A184, Master!$A$1:$AG$661, 27, FALSE), "+", "-")</f>
        <v>+</v>
      </c>
      <c r="G184" s="51" t="str">
        <f>IF(VLOOKUP(A184, Master!$A$1:$AG$661, 33, FALSE)&gt;VLOOKUP(A184, Master!$A$1:$AG$661, 30, FALSE), "+", "-")</f>
        <v>-</v>
      </c>
      <c r="H184" s="51" t="str">
        <f t="shared" si="2"/>
        <v>+</v>
      </c>
    </row>
    <row r="185" spans="1:8" x14ac:dyDescent="0.2">
      <c r="A185" s="5" t="s">
        <v>441</v>
      </c>
      <c r="B185" s="5" t="s">
        <v>442</v>
      </c>
      <c r="C185" s="5" t="s">
        <v>146</v>
      </c>
      <c r="D185" s="51" t="str">
        <f>IF(VLOOKUP(A185, Master!$A$1:$AG$661, 24, FALSE)&gt;VLOOKUP(A185, Master!$A$1:$AG$661, 21, FALSE), "+", "-")</f>
        <v>+</v>
      </c>
      <c r="E185" s="51" t="str">
        <f>IF(VLOOKUP(A185, Master!$A$1:$AG$661, 27, FALSE)&gt;VLOOKUP(A185, Master!$A$1:$AG$661, 24, FALSE), "+", "-")</f>
        <v>+</v>
      </c>
      <c r="F185" s="51" t="str">
        <f>IF(VLOOKUP(A185, Master!$A$1:$AG$661, 30, FALSE)&gt;VLOOKUP(A185, Master!$A$1:$AG$661, 27, FALSE), "+", "-")</f>
        <v>-</v>
      </c>
      <c r="G185" s="51" t="str">
        <f>IF(VLOOKUP(A185, Master!$A$1:$AG$661, 33, FALSE)&gt;VLOOKUP(A185, Master!$A$1:$AG$661, 30, FALSE), "+", "-")</f>
        <v>-</v>
      </c>
      <c r="H185" s="51" t="str">
        <f t="shared" si="2"/>
        <v>N</v>
      </c>
    </row>
    <row r="186" spans="1:8" x14ac:dyDescent="0.2">
      <c r="A186" s="5" t="s">
        <v>443</v>
      </c>
      <c r="B186" s="5" t="s">
        <v>444</v>
      </c>
      <c r="C186" s="5" t="s">
        <v>73</v>
      </c>
      <c r="D186" s="51" t="str">
        <f>IF(VLOOKUP(A186, Master!$A$1:$AG$661, 24, FALSE)&gt;VLOOKUP(A186, Master!$A$1:$AG$661, 21, FALSE), "+", "-")</f>
        <v>+</v>
      </c>
      <c r="E186" s="51" t="str">
        <f>IF(VLOOKUP(A186, Master!$A$1:$AG$661, 27, FALSE)&gt;VLOOKUP(A186, Master!$A$1:$AG$661, 24, FALSE), "+", "-")</f>
        <v>+</v>
      </c>
      <c r="F186" s="51" t="str">
        <f>IF(VLOOKUP(A186, Master!$A$1:$AG$661, 30, FALSE)&gt;VLOOKUP(A186, Master!$A$1:$AG$661, 27, FALSE), "+", "-")</f>
        <v>-</v>
      </c>
      <c r="G186" s="51" t="str">
        <f>IF(VLOOKUP(A186, Master!$A$1:$AG$661, 33, FALSE)&gt;VLOOKUP(A186, Master!$A$1:$AG$661, 30, FALSE), "+", "-")</f>
        <v>-</v>
      </c>
      <c r="H186" s="51" t="str">
        <f t="shared" si="2"/>
        <v>N</v>
      </c>
    </row>
    <row r="187" spans="1:8" x14ac:dyDescent="0.2">
      <c r="A187" s="5" t="s">
        <v>445</v>
      </c>
      <c r="B187" s="5" t="s">
        <v>446</v>
      </c>
      <c r="C187" s="5" t="s">
        <v>119</v>
      </c>
      <c r="D187" s="51" t="str">
        <f>IF(VLOOKUP(A187, Master!$A$1:$AG$661, 24, FALSE)&gt;VLOOKUP(A187, Master!$A$1:$AG$661, 21, FALSE), "+", "-")</f>
        <v>-</v>
      </c>
      <c r="E187" s="51" t="str">
        <f>IF(VLOOKUP(A187, Master!$A$1:$AG$661, 27, FALSE)&gt;VLOOKUP(A187, Master!$A$1:$AG$661, 24, FALSE), "+", "-")</f>
        <v>-</v>
      </c>
      <c r="F187" s="51" t="str">
        <f>IF(VLOOKUP(A187, Master!$A$1:$AG$661, 30, FALSE)&gt;VLOOKUP(A187, Master!$A$1:$AG$661, 27, FALSE), "+", "-")</f>
        <v>+</v>
      </c>
      <c r="G187" s="51" t="str">
        <f>IF(VLOOKUP(A187, Master!$A$1:$AG$661, 33, FALSE)&gt;VLOOKUP(A187, Master!$A$1:$AG$661, 30, FALSE), "+", "-")</f>
        <v>+</v>
      </c>
      <c r="H187" s="51" t="str">
        <f t="shared" si="2"/>
        <v>-</v>
      </c>
    </row>
    <row r="188" spans="1:8" x14ac:dyDescent="0.2">
      <c r="A188" s="5" t="s">
        <v>447</v>
      </c>
      <c r="B188" s="5" t="s">
        <v>448</v>
      </c>
      <c r="C188" s="5" t="s">
        <v>296</v>
      </c>
      <c r="D188" s="51" t="str">
        <f>IF(VLOOKUP(A188, Master!$A$1:$AG$661, 24, FALSE)&gt;VLOOKUP(A188, Master!$A$1:$AG$661, 21, FALSE), "+", "-")</f>
        <v>+</v>
      </c>
      <c r="E188" s="51" t="str">
        <f>IF(VLOOKUP(A188, Master!$A$1:$AG$661, 27, FALSE)&gt;VLOOKUP(A188, Master!$A$1:$AG$661, 24, FALSE), "+", "-")</f>
        <v>+</v>
      </c>
      <c r="F188" s="51" t="str">
        <f>IF(VLOOKUP(A188, Master!$A$1:$AG$661, 30, FALSE)&gt;VLOOKUP(A188, Master!$A$1:$AG$661, 27, FALSE), "+", "-")</f>
        <v>+</v>
      </c>
      <c r="G188" s="51" t="str">
        <f>IF(VLOOKUP(A188, Master!$A$1:$AG$661, 33, FALSE)&gt;VLOOKUP(A188, Master!$A$1:$AG$661, 30, FALSE), "+", "-")</f>
        <v>-</v>
      </c>
      <c r="H188" s="51" t="str">
        <f t="shared" si="2"/>
        <v>+</v>
      </c>
    </row>
    <row r="189" spans="1:8" x14ac:dyDescent="0.2">
      <c r="A189" s="5" t="s">
        <v>449</v>
      </c>
      <c r="B189" s="5" t="s">
        <v>450</v>
      </c>
      <c r="C189" s="5" t="s">
        <v>62</v>
      </c>
      <c r="D189" s="51" t="str">
        <f>IF(VLOOKUP(A189, Master!$A$1:$AG$661, 24, FALSE)&gt;VLOOKUP(A189, Master!$A$1:$AG$661, 21, FALSE), "+", "-")</f>
        <v>+</v>
      </c>
      <c r="E189" s="51" t="str">
        <f>IF(VLOOKUP(A189, Master!$A$1:$AG$661, 27, FALSE)&gt;VLOOKUP(A189, Master!$A$1:$AG$661, 24, FALSE), "+", "-")</f>
        <v>-</v>
      </c>
      <c r="F189" s="51" t="str">
        <f>IF(VLOOKUP(A189, Master!$A$1:$AG$661, 30, FALSE)&gt;VLOOKUP(A189, Master!$A$1:$AG$661, 27, FALSE), "+", "-")</f>
        <v>+</v>
      </c>
      <c r="G189" s="51" t="str">
        <f>IF(VLOOKUP(A189, Master!$A$1:$AG$661, 33, FALSE)&gt;VLOOKUP(A189, Master!$A$1:$AG$661, 30, FALSE), "+", "-")</f>
        <v>+</v>
      </c>
      <c r="H189" s="51" t="str">
        <f t="shared" si="2"/>
        <v>N</v>
      </c>
    </row>
    <row r="190" spans="1:8" x14ac:dyDescent="0.2">
      <c r="A190" s="5" t="s">
        <v>451</v>
      </c>
      <c r="B190" s="5" t="s">
        <v>452</v>
      </c>
      <c r="C190" s="5" t="s">
        <v>259</v>
      </c>
      <c r="D190" s="51" t="str">
        <f>IF(VLOOKUP(A190, Master!$A$1:$AG$661, 24, FALSE)&gt;VLOOKUP(A190, Master!$A$1:$AG$661, 21, FALSE), "+", "-")</f>
        <v>+</v>
      </c>
      <c r="E190" s="51" t="str">
        <f>IF(VLOOKUP(A190, Master!$A$1:$AG$661, 27, FALSE)&gt;VLOOKUP(A190, Master!$A$1:$AG$661, 24, FALSE), "+", "-")</f>
        <v>+</v>
      </c>
      <c r="F190" s="51" t="str">
        <f>IF(VLOOKUP(A190, Master!$A$1:$AG$661, 30, FALSE)&gt;VLOOKUP(A190, Master!$A$1:$AG$661, 27, FALSE), "+", "-")</f>
        <v>-</v>
      </c>
      <c r="G190" s="51" t="str">
        <f>IF(VLOOKUP(A190, Master!$A$1:$AG$661, 33, FALSE)&gt;VLOOKUP(A190, Master!$A$1:$AG$661, 30, FALSE), "+", "-")</f>
        <v>-</v>
      </c>
      <c r="H190" s="51" t="str">
        <f t="shared" si="2"/>
        <v>N</v>
      </c>
    </row>
    <row r="191" spans="1:8" x14ac:dyDescent="0.2">
      <c r="A191" s="5" t="s">
        <v>453</v>
      </c>
      <c r="B191" s="5" t="s">
        <v>454</v>
      </c>
      <c r="C191" s="5" t="s">
        <v>291</v>
      </c>
      <c r="D191" s="51" t="str">
        <f>IF(VLOOKUP(A191, Master!$A$1:$AG$661, 24, FALSE)&gt;VLOOKUP(A191, Master!$A$1:$AG$661, 21, FALSE), "+", "-")</f>
        <v>-</v>
      </c>
      <c r="E191" s="51" t="str">
        <f>IF(VLOOKUP(A191, Master!$A$1:$AG$661, 27, FALSE)&gt;VLOOKUP(A191, Master!$A$1:$AG$661, 24, FALSE), "+", "-")</f>
        <v>-</v>
      </c>
      <c r="F191" s="51" t="str">
        <f>IF(VLOOKUP(A191, Master!$A$1:$AG$661, 30, FALSE)&gt;VLOOKUP(A191, Master!$A$1:$AG$661, 27, FALSE), "+", "-")</f>
        <v>-</v>
      </c>
      <c r="G191" s="51" t="str">
        <f>IF(VLOOKUP(A191, Master!$A$1:$AG$661, 33, FALSE)&gt;VLOOKUP(A191, Master!$A$1:$AG$661, 30, FALSE), "+", "-")</f>
        <v>-</v>
      </c>
      <c r="H191" s="51" t="str">
        <f t="shared" si="2"/>
        <v>-</v>
      </c>
    </row>
    <row r="192" spans="1:8" x14ac:dyDescent="0.2">
      <c r="A192" s="5" t="s">
        <v>455</v>
      </c>
      <c r="B192" s="5" t="s">
        <v>456</v>
      </c>
      <c r="C192" s="5" t="s">
        <v>457</v>
      </c>
      <c r="D192" s="51" t="str">
        <f>IF(VLOOKUP(A192, Master!$A$1:$AG$661, 24, FALSE)&gt;VLOOKUP(A192, Master!$A$1:$AG$661, 21, FALSE), "+", "-")</f>
        <v>+</v>
      </c>
      <c r="E192" s="51" t="str">
        <f>IF(VLOOKUP(A192, Master!$A$1:$AG$661, 27, FALSE)&gt;VLOOKUP(A192, Master!$A$1:$AG$661, 24, FALSE), "+", "-")</f>
        <v>+</v>
      </c>
      <c r="F192" s="51" t="str">
        <f>IF(VLOOKUP(A192, Master!$A$1:$AG$661, 30, FALSE)&gt;VLOOKUP(A192, Master!$A$1:$AG$661, 27, FALSE), "+", "-")</f>
        <v>+</v>
      </c>
      <c r="G192" s="51" t="str">
        <f>IF(VLOOKUP(A192, Master!$A$1:$AG$661, 33, FALSE)&gt;VLOOKUP(A192, Master!$A$1:$AG$661, 30, FALSE), "+", "-")</f>
        <v>+</v>
      </c>
      <c r="H192" s="51" t="str">
        <f t="shared" si="2"/>
        <v>+</v>
      </c>
    </row>
    <row r="193" spans="1:8" x14ac:dyDescent="0.2">
      <c r="A193" s="5" t="s">
        <v>458</v>
      </c>
      <c r="B193" s="5" t="s">
        <v>459</v>
      </c>
      <c r="C193" s="5" t="s">
        <v>146</v>
      </c>
      <c r="D193" s="51" t="str">
        <f>IF(VLOOKUP(A193, Master!$A$1:$AG$661, 24, FALSE)&gt;VLOOKUP(A193, Master!$A$1:$AG$661, 21, FALSE), "+", "-")</f>
        <v>+</v>
      </c>
      <c r="E193" s="51" t="str">
        <f>IF(VLOOKUP(A193, Master!$A$1:$AG$661, 27, FALSE)&gt;VLOOKUP(A193, Master!$A$1:$AG$661, 24, FALSE), "+", "-")</f>
        <v>+</v>
      </c>
      <c r="F193" s="51" t="str">
        <f>IF(VLOOKUP(A193, Master!$A$1:$AG$661, 30, FALSE)&gt;VLOOKUP(A193, Master!$A$1:$AG$661, 27, FALSE), "+", "-")</f>
        <v>+</v>
      </c>
      <c r="G193" s="51" t="str">
        <f>IF(VLOOKUP(A193, Master!$A$1:$AG$661, 33, FALSE)&gt;VLOOKUP(A193, Master!$A$1:$AG$661, 30, FALSE), "+", "-")</f>
        <v>+</v>
      </c>
      <c r="H193" s="51" t="str">
        <f t="shared" si="2"/>
        <v>+</v>
      </c>
    </row>
    <row r="194" spans="1:8" x14ac:dyDescent="0.2">
      <c r="A194" s="5" t="s">
        <v>460</v>
      </c>
      <c r="B194" s="5" t="s">
        <v>461</v>
      </c>
      <c r="C194" s="5" t="s">
        <v>171</v>
      </c>
      <c r="D194" s="51" t="str">
        <f>IF(VLOOKUP(A194, Master!$A$1:$AG$661, 24, FALSE)&gt;VLOOKUP(A194, Master!$A$1:$AG$661, 21, FALSE), "+", "-")</f>
        <v>-</v>
      </c>
      <c r="E194" s="51" t="str">
        <f>IF(VLOOKUP(A194, Master!$A$1:$AG$661, 27, FALSE)&gt;VLOOKUP(A194, Master!$A$1:$AG$661, 24, FALSE), "+", "-")</f>
        <v>-</v>
      </c>
      <c r="F194" s="51" t="str">
        <f>IF(VLOOKUP(A194, Master!$A$1:$AG$661, 30, FALSE)&gt;VLOOKUP(A194, Master!$A$1:$AG$661, 27, FALSE), "+", "-")</f>
        <v>-</v>
      </c>
      <c r="G194" s="51" t="str">
        <f>IF(VLOOKUP(A194, Master!$A$1:$AG$661, 33, FALSE)&gt;VLOOKUP(A194, Master!$A$1:$AG$661, 30, FALSE), "+", "-")</f>
        <v>-</v>
      </c>
      <c r="H194" s="51" t="str">
        <f t="shared" ref="H194:H257" si="3">IF(COUNTIF(D194:F194,"+")&gt;2,"+", IF(COUNTIF(D194:F194,"+")=2,"N", "-"))</f>
        <v>-</v>
      </c>
    </row>
    <row r="195" spans="1:8" x14ac:dyDescent="0.2">
      <c r="A195" s="5" t="s">
        <v>462</v>
      </c>
      <c r="B195" s="5" t="s">
        <v>463</v>
      </c>
      <c r="C195" s="5" t="s">
        <v>174</v>
      </c>
      <c r="D195" s="51" t="str">
        <f>IF(VLOOKUP(A195, Master!$A$1:$AG$661, 24, FALSE)&gt;VLOOKUP(A195, Master!$A$1:$AG$661, 21, FALSE), "+", "-")</f>
        <v>+</v>
      </c>
      <c r="E195" s="51" t="str">
        <f>IF(VLOOKUP(A195, Master!$A$1:$AG$661, 27, FALSE)&gt;VLOOKUP(A195, Master!$A$1:$AG$661, 24, FALSE), "+", "-")</f>
        <v>-</v>
      </c>
      <c r="F195" s="51" t="str">
        <f>IF(VLOOKUP(A195, Master!$A$1:$AG$661, 30, FALSE)&gt;VLOOKUP(A195, Master!$A$1:$AG$661, 27, FALSE), "+", "-")</f>
        <v>-</v>
      </c>
      <c r="G195" s="51" t="str">
        <f>IF(VLOOKUP(A195, Master!$A$1:$AG$661, 33, FALSE)&gt;VLOOKUP(A195, Master!$A$1:$AG$661, 30, FALSE), "+", "-")</f>
        <v>+</v>
      </c>
      <c r="H195" s="51" t="str">
        <f t="shared" si="3"/>
        <v>-</v>
      </c>
    </row>
    <row r="196" spans="1:8" x14ac:dyDescent="0.2">
      <c r="A196" s="5" t="s">
        <v>464</v>
      </c>
      <c r="B196" s="5" t="s">
        <v>465</v>
      </c>
      <c r="C196" s="5" t="s">
        <v>108</v>
      </c>
      <c r="D196" s="51" t="str">
        <f>IF(VLOOKUP(A196, Master!$A$1:$AG$661, 24, FALSE)&gt;VLOOKUP(A196, Master!$A$1:$AG$661, 21, FALSE), "+", "-")</f>
        <v>+</v>
      </c>
      <c r="E196" s="51" t="str">
        <f>IF(VLOOKUP(A196, Master!$A$1:$AG$661, 27, FALSE)&gt;VLOOKUP(A196, Master!$A$1:$AG$661, 24, FALSE), "+", "-")</f>
        <v>+</v>
      </c>
      <c r="F196" s="51" t="str">
        <f>IF(VLOOKUP(A196, Master!$A$1:$AG$661, 30, FALSE)&gt;VLOOKUP(A196, Master!$A$1:$AG$661, 27, FALSE), "+", "-")</f>
        <v>-</v>
      </c>
      <c r="G196" s="51" t="str">
        <f>IF(VLOOKUP(A196, Master!$A$1:$AG$661, 33, FALSE)&gt;VLOOKUP(A196, Master!$A$1:$AG$661, 30, FALSE), "+", "-")</f>
        <v>+</v>
      </c>
      <c r="H196" s="51" t="str">
        <f t="shared" si="3"/>
        <v>N</v>
      </c>
    </row>
    <row r="197" spans="1:8" x14ac:dyDescent="0.2">
      <c r="A197" s="5" t="s">
        <v>466</v>
      </c>
      <c r="B197" s="5" t="s">
        <v>467</v>
      </c>
      <c r="C197" s="5" t="s">
        <v>158</v>
      </c>
      <c r="D197" s="51" t="str">
        <f>IF(VLOOKUP(A197, Master!$A$1:$AG$661, 24, FALSE)&gt;VLOOKUP(A197, Master!$A$1:$AG$661, 21, FALSE), "+", "-")</f>
        <v>+</v>
      </c>
      <c r="E197" s="51" t="str">
        <f>IF(VLOOKUP(A197, Master!$A$1:$AG$661, 27, FALSE)&gt;VLOOKUP(A197, Master!$A$1:$AG$661, 24, FALSE), "+", "-")</f>
        <v>+</v>
      </c>
      <c r="F197" s="51" t="str">
        <f>IF(VLOOKUP(A197, Master!$A$1:$AG$661, 30, FALSE)&gt;VLOOKUP(A197, Master!$A$1:$AG$661, 27, FALSE), "+", "-")</f>
        <v>+</v>
      </c>
      <c r="G197" s="51" t="str">
        <f>IF(VLOOKUP(A197, Master!$A$1:$AG$661, 33, FALSE)&gt;VLOOKUP(A197, Master!$A$1:$AG$661, 30, FALSE), "+", "-")</f>
        <v>-</v>
      </c>
      <c r="H197" s="51" t="str">
        <f t="shared" si="3"/>
        <v>+</v>
      </c>
    </row>
    <row r="198" spans="1:8" x14ac:dyDescent="0.2">
      <c r="A198" s="5" t="s">
        <v>468</v>
      </c>
      <c r="B198" s="5" t="s">
        <v>469</v>
      </c>
      <c r="C198" s="5" t="s">
        <v>82</v>
      </c>
      <c r="D198" s="51" t="str">
        <f>IF(VLOOKUP(A198, Master!$A$1:$AG$661, 24, FALSE)&gt;VLOOKUP(A198, Master!$A$1:$AG$661, 21, FALSE), "+", "-")</f>
        <v>+</v>
      </c>
      <c r="E198" s="51" t="str">
        <f>IF(VLOOKUP(A198, Master!$A$1:$AG$661, 27, FALSE)&gt;VLOOKUP(A198, Master!$A$1:$AG$661, 24, FALSE), "+", "-")</f>
        <v>+</v>
      </c>
      <c r="F198" s="51" t="str">
        <f>IF(VLOOKUP(A198, Master!$A$1:$AG$661, 30, FALSE)&gt;VLOOKUP(A198, Master!$A$1:$AG$661, 27, FALSE), "+", "-")</f>
        <v>-</v>
      </c>
      <c r="G198" s="51" t="str">
        <f>IF(VLOOKUP(A198, Master!$A$1:$AG$661, 33, FALSE)&gt;VLOOKUP(A198, Master!$A$1:$AG$661, 30, FALSE), "+", "-")</f>
        <v>-</v>
      </c>
      <c r="H198" s="51" t="str">
        <f t="shared" si="3"/>
        <v>N</v>
      </c>
    </row>
    <row r="199" spans="1:8" x14ac:dyDescent="0.2">
      <c r="A199" s="5" t="s">
        <v>470</v>
      </c>
      <c r="B199" s="5" t="s">
        <v>471</v>
      </c>
      <c r="C199" s="5" t="s">
        <v>119</v>
      </c>
      <c r="D199" s="51" t="str">
        <f>IF(VLOOKUP(A199, Master!$A$1:$AG$661, 24, FALSE)&gt;VLOOKUP(A199, Master!$A$1:$AG$661, 21, FALSE), "+", "-")</f>
        <v>+</v>
      </c>
      <c r="E199" s="51" t="str">
        <f>IF(VLOOKUP(A199, Master!$A$1:$AG$661, 27, FALSE)&gt;VLOOKUP(A199, Master!$A$1:$AG$661, 24, FALSE), "+", "-")</f>
        <v>+</v>
      </c>
      <c r="F199" s="51" t="str">
        <f>IF(VLOOKUP(A199, Master!$A$1:$AG$661, 30, FALSE)&gt;VLOOKUP(A199, Master!$A$1:$AG$661, 27, FALSE), "+", "-")</f>
        <v>+</v>
      </c>
      <c r="G199" s="51" t="str">
        <f>IF(VLOOKUP(A199, Master!$A$1:$AG$661, 33, FALSE)&gt;VLOOKUP(A199, Master!$A$1:$AG$661, 30, FALSE), "+", "-")</f>
        <v>+</v>
      </c>
      <c r="H199" s="51" t="str">
        <f t="shared" si="3"/>
        <v>+</v>
      </c>
    </row>
    <row r="200" spans="1:8" x14ac:dyDescent="0.2">
      <c r="A200" s="5" t="s">
        <v>472</v>
      </c>
      <c r="B200" s="5" t="s">
        <v>473</v>
      </c>
      <c r="C200" s="5" t="s">
        <v>119</v>
      </c>
      <c r="D200" s="51" t="str">
        <f>IF(VLOOKUP(A200, Master!$A$1:$AG$661, 24, FALSE)&gt;VLOOKUP(A200, Master!$A$1:$AG$661, 21, FALSE), "+", "-")</f>
        <v>+</v>
      </c>
      <c r="E200" s="51" t="str">
        <f>IF(VLOOKUP(A200, Master!$A$1:$AG$661, 27, FALSE)&gt;VLOOKUP(A200, Master!$A$1:$AG$661, 24, FALSE), "+", "-")</f>
        <v>+</v>
      </c>
      <c r="F200" s="51" t="str">
        <f>IF(VLOOKUP(A200, Master!$A$1:$AG$661, 30, FALSE)&gt;VLOOKUP(A200, Master!$A$1:$AG$661, 27, FALSE), "+", "-")</f>
        <v>-</v>
      </c>
      <c r="G200" s="51" t="str">
        <f>IF(VLOOKUP(A200, Master!$A$1:$AG$661, 33, FALSE)&gt;VLOOKUP(A200, Master!$A$1:$AG$661, 30, FALSE), "+", "-")</f>
        <v>-</v>
      </c>
      <c r="H200" s="51" t="str">
        <f t="shared" si="3"/>
        <v>N</v>
      </c>
    </row>
    <row r="201" spans="1:8" x14ac:dyDescent="0.2">
      <c r="A201" s="5" t="s">
        <v>474</v>
      </c>
      <c r="B201" s="5" t="s">
        <v>475</v>
      </c>
      <c r="C201" s="5" t="s">
        <v>14</v>
      </c>
      <c r="D201" s="51" t="str">
        <f>IF(VLOOKUP(A201, Master!$A$1:$AG$661, 24, FALSE)&gt;VLOOKUP(A201, Master!$A$1:$AG$661, 21, FALSE), "+", "-")</f>
        <v>+</v>
      </c>
      <c r="E201" s="51" t="str">
        <f>IF(VLOOKUP(A201, Master!$A$1:$AG$661, 27, FALSE)&gt;VLOOKUP(A201, Master!$A$1:$AG$661, 24, FALSE), "+", "-")</f>
        <v>+</v>
      </c>
      <c r="F201" s="51" t="str">
        <f>IF(VLOOKUP(A201, Master!$A$1:$AG$661, 30, FALSE)&gt;VLOOKUP(A201, Master!$A$1:$AG$661, 27, FALSE), "+", "-")</f>
        <v>+</v>
      </c>
      <c r="G201" s="51" t="str">
        <f>IF(VLOOKUP(A201, Master!$A$1:$AG$661, 33, FALSE)&gt;VLOOKUP(A201, Master!$A$1:$AG$661, 30, FALSE), "+", "-")</f>
        <v>+</v>
      </c>
      <c r="H201" s="51" t="str">
        <f t="shared" si="3"/>
        <v>+</v>
      </c>
    </row>
    <row r="202" spans="1:8" x14ac:dyDescent="0.2">
      <c r="A202" s="5" t="s">
        <v>476</v>
      </c>
      <c r="B202" s="5" t="s">
        <v>477</v>
      </c>
      <c r="C202" s="5" t="s">
        <v>478</v>
      </c>
      <c r="D202" s="51" t="str">
        <f>IF(VLOOKUP(A202, Master!$A$1:$AG$661, 24, FALSE)&gt;VLOOKUP(A202, Master!$A$1:$AG$661, 21, FALSE), "+", "-")</f>
        <v>+</v>
      </c>
      <c r="E202" s="51" t="str">
        <f>IF(VLOOKUP(A202, Master!$A$1:$AG$661, 27, FALSE)&gt;VLOOKUP(A202, Master!$A$1:$AG$661, 24, FALSE), "+", "-")</f>
        <v>+</v>
      </c>
      <c r="F202" s="51" t="str">
        <f>IF(VLOOKUP(A202, Master!$A$1:$AG$661, 30, FALSE)&gt;VLOOKUP(A202, Master!$A$1:$AG$661, 27, FALSE), "+", "-")</f>
        <v>-</v>
      </c>
      <c r="G202" s="51" t="str">
        <f>IF(VLOOKUP(A202, Master!$A$1:$AG$661, 33, FALSE)&gt;VLOOKUP(A202, Master!$A$1:$AG$661, 30, FALSE), "+", "-")</f>
        <v>+</v>
      </c>
      <c r="H202" s="51" t="str">
        <f t="shared" si="3"/>
        <v>N</v>
      </c>
    </row>
    <row r="203" spans="1:8" x14ac:dyDescent="0.2">
      <c r="A203" s="5" t="s">
        <v>479</v>
      </c>
      <c r="B203" s="5" t="s">
        <v>480</v>
      </c>
      <c r="C203" s="5" t="s">
        <v>362</v>
      </c>
      <c r="D203" s="51" t="str">
        <f>IF(VLOOKUP(A203, Master!$A$1:$AG$661, 24, FALSE)&gt;VLOOKUP(A203, Master!$A$1:$AG$661, 21, FALSE), "+", "-")</f>
        <v>+</v>
      </c>
      <c r="E203" s="51" t="str">
        <f>IF(VLOOKUP(A203, Master!$A$1:$AG$661, 27, FALSE)&gt;VLOOKUP(A203, Master!$A$1:$AG$661, 24, FALSE), "+", "-")</f>
        <v>+</v>
      </c>
      <c r="F203" s="51" t="str">
        <f>IF(VLOOKUP(A203, Master!$A$1:$AG$661, 30, FALSE)&gt;VLOOKUP(A203, Master!$A$1:$AG$661, 27, FALSE), "+", "-")</f>
        <v>+</v>
      </c>
      <c r="G203" s="51" t="str">
        <f>IF(VLOOKUP(A203, Master!$A$1:$AG$661, 33, FALSE)&gt;VLOOKUP(A203, Master!$A$1:$AG$661, 30, FALSE), "+", "-")</f>
        <v>+</v>
      </c>
      <c r="H203" s="51" t="str">
        <f t="shared" si="3"/>
        <v>+</v>
      </c>
    </row>
    <row r="204" spans="1:8" x14ac:dyDescent="0.2">
      <c r="A204" s="5" t="s">
        <v>481</v>
      </c>
      <c r="B204" s="5" t="s">
        <v>482</v>
      </c>
      <c r="C204" s="5" t="s">
        <v>291</v>
      </c>
      <c r="D204" s="51" t="str">
        <f>IF(VLOOKUP(A204, Master!$A$1:$AG$661, 24, FALSE)&gt;VLOOKUP(A204, Master!$A$1:$AG$661, 21, FALSE), "+", "-")</f>
        <v>+</v>
      </c>
      <c r="E204" s="51" t="str">
        <f>IF(VLOOKUP(A204, Master!$A$1:$AG$661, 27, FALSE)&gt;VLOOKUP(A204, Master!$A$1:$AG$661, 24, FALSE), "+", "-")</f>
        <v>+</v>
      </c>
      <c r="F204" s="51" t="str">
        <f>IF(VLOOKUP(A204, Master!$A$1:$AG$661, 30, FALSE)&gt;VLOOKUP(A204, Master!$A$1:$AG$661, 27, FALSE), "+", "-")</f>
        <v>+</v>
      </c>
      <c r="G204" s="51" t="str">
        <f>IF(VLOOKUP(A204, Master!$A$1:$AG$661, 33, FALSE)&gt;VLOOKUP(A204, Master!$A$1:$AG$661, 30, FALSE), "+", "-")</f>
        <v>-</v>
      </c>
      <c r="H204" s="51" t="str">
        <f t="shared" si="3"/>
        <v>+</v>
      </c>
    </row>
    <row r="205" spans="1:8" x14ac:dyDescent="0.2">
      <c r="A205" s="5" t="s">
        <v>483</v>
      </c>
      <c r="B205" s="5" t="s">
        <v>484</v>
      </c>
      <c r="C205" s="5" t="s">
        <v>485</v>
      </c>
      <c r="D205" s="51" t="str">
        <f>IF(VLOOKUP(A205, Master!$A$1:$AG$661, 24, FALSE)&gt;VLOOKUP(A205, Master!$A$1:$AG$661, 21, FALSE), "+", "-")</f>
        <v>+</v>
      </c>
      <c r="E205" s="51" t="str">
        <f>IF(VLOOKUP(A205, Master!$A$1:$AG$661, 27, FALSE)&gt;VLOOKUP(A205, Master!$A$1:$AG$661, 24, FALSE), "+", "-")</f>
        <v>+</v>
      </c>
      <c r="F205" s="51" t="str">
        <f>IF(VLOOKUP(A205, Master!$A$1:$AG$661, 30, FALSE)&gt;VLOOKUP(A205, Master!$A$1:$AG$661, 27, FALSE), "+", "-")</f>
        <v>+</v>
      </c>
      <c r="G205" s="51" t="str">
        <f>IF(VLOOKUP(A205, Master!$A$1:$AG$661, 33, FALSE)&gt;VLOOKUP(A205, Master!$A$1:$AG$661, 30, FALSE), "+", "-")</f>
        <v>-</v>
      </c>
      <c r="H205" s="51" t="str">
        <f t="shared" si="3"/>
        <v>+</v>
      </c>
    </row>
    <row r="206" spans="1:8" x14ac:dyDescent="0.2">
      <c r="A206" s="5" t="s">
        <v>486</v>
      </c>
      <c r="B206" s="5" t="s">
        <v>487</v>
      </c>
      <c r="C206" s="5" t="s">
        <v>296</v>
      </c>
      <c r="D206" s="51" t="str">
        <f>IF(VLOOKUP(A206, Master!$A$1:$AG$661, 24, FALSE)&gt;VLOOKUP(A206, Master!$A$1:$AG$661, 21, FALSE), "+", "-")</f>
        <v>+</v>
      </c>
      <c r="E206" s="51" t="str">
        <f>IF(VLOOKUP(A206, Master!$A$1:$AG$661, 27, FALSE)&gt;VLOOKUP(A206, Master!$A$1:$AG$661, 24, FALSE), "+", "-")</f>
        <v>+</v>
      </c>
      <c r="F206" s="51" t="str">
        <f>IF(VLOOKUP(A206, Master!$A$1:$AG$661, 30, FALSE)&gt;VLOOKUP(A206, Master!$A$1:$AG$661, 27, FALSE), "+", "-")</f>
        <v>+</v>
      </c>
      <c r="G206" s="51" t="str">
        <f>IF(VLOOKUP(A206, Master!$A$1:$AG$661, 33, FALSE)&gt;VLOOKUP(A206, Master!$A$1:$AG$661, 30, FALSE), "+", "-")</f>
        <v>-</v>
      </c>
      <c r="H206" s="51" t="str">
        <f t="shared" si="3"/>
        <v>+</v>
      </c>
    </row>
    <row r="207" spans="1:8" x14ac:dyDescent="0.2">
      <c r="A207" s="5" t="s">
        <v>488</v>
      </c>
      <c r="B207" s="5" t="s">
        <v>489</v>
      </c>
      <c r="C207" s="5" t="s">
        <v>59</v>
      </c>
      <c r="D207" s="51" t="str">
        <f>IF(VLOOKUP(A207, Master!$A$1:$AG$661, 24, FALSE)&gt;VLOOKUP(A207, Master!$A$1:$AG$661, 21, FALSE), "+", "-")</f>
        <v>+</v>
      </c>
      <c r="E207" s="51" t="str">
        <f>IF(VLOOKUP(A207, Master!$A$1:$AG$661, 27, FALSE)&gt;VLOOKUP(A207, Master!$A$1:$AG$661, 24, FALSE), "+", "-")</f>
        <v>-</v>
      </c>
      <c r="F207" s="51" t="str">
        <f>IF(VLOOKUP(A207, Master!$A$1:$AG$661, 30, FALSE)&gt;VLOOKUP(A207, Master!$A$1:$AG$661, 27, FALSE), "+", "-")</f>
        <v>+</v>
      </c>
      <c r="G207" s="51" t="str">
        <f>IF(VLOOKUP(A207, Master!$A$1:$AG$661, 33, FALSE)&gt;VLOOKUP(A207, Master!$A$1:$AG$661, 30, FALSE), "+", "-")</f>
        <v>-</v>
      </c>
      <c r="H207" s="51" t="str">
        <f t="shared" si="3"/>
        <v>N</v>
      </c>
    </row>
    <row r="208" spans="1:8" x14ac:dyDescent="0.2">
      <c r="A208" s="5" t="s">
        <v>490</v>
      </c>
      <c r="B208" s="5" t="s">
        <v>491</v>
      </c>
      <c r="C208" s="5" t="s">
        <v>492</v>
      </c>
      <c r="D208" s="51" t="str">
        <f>IF(VLOOKUP(A208, Master!$A$1:$AG$661, 24, FALSE)&gt;VLOOKUP(A208, Master!$A$1:$AG$661, 21, FALSE), "+", "-")</f>
        <v>+</v>
      </c>
      <c r="E208" s="51" t="str">
        <f>IF(VLOOKUP(A208, Master!$A$1:$AG$661, 27, FALSE)&gt;VLOOKUP(A208, Master!$A$1:$AG$661, 24, FALSE), "+", "-")</f>
        <v>+</v>
      </c>
      <c r="F208" s="51" t="str">
        <f>IF(VLOOKUP(A208, Master!$A$1:$AG$661, 30, FALSE)&gt;VLOOKUP(A208, Master!$A$1:$AG$661, 27, FALSE), "+", "-")</f>
        <v>+</v>
      </c>
      <c r="G208" s="51" t="str">
        <f>IF(VLOOKUP(A208, Master!$A$1:$AG$661, 33, FALSE)&gt;VLOOKUP(A208, Master!$A$1:$AG$661, 30, FALSE), "+", "-")</f>
        <v>+</v>
      </c>
      <c r="H208" s="51" t="str">
        <f t="shared" si="3"/>
        <v>+</v>
      </c>
    </row>
    <row r="209" spans="1:8" x14ac:dyDescent="0.2">
      <c r="A209" s="5" t="s">
        <v>493</v>
      </c>
      <c r="B209" s="5" t="s">
        <v>494</v>
      </c>
      <c r="C209" s="5" t="s">
        <v>88</v>
      </c>
      <c r="D209" s="51" t="str">
        <f>IF(VLOOKUP(A209, Master!$A$1:$AG$661, 24, FALSE)&gt;VLOOKUP(A209, Master!$A$1:$AG$661, 21, FALSE), "+", "-")</f>
        <v>+</v>
      </c>
      <c r="E209" s="51" t="str">
        <f>IF(VLOOKUP(A209, Master!$A$1:$AG$661, 27, FALSE)&gt;VLOOKUP(A209, Master!$A$1:$AG$661, 24, FALSE), "+", "-")</f>
        <v>+</v>
      </c>
      <c r="F209" s="51" t="str">
        <f>IF(VLOOKUP(A209, Master!$A$1:$AG$661, 30, FALSE)&gt;VLOOKUP(A209, Master!$A$1:$AG$661, 27, FALSE), "+", "-")</f>
        <v>-</v>
      </c>
      <c r="G209" s="51" t="str">
        <f>IF(VLOOKUP(A209, Master!$A$1:$AG$661, 33, FALSE)&gt;VLOOKUP(A209, Master!$A$1:$AG$661, 30, FALSE), "+", "-")</f>
        <v>-</v>
      </c>
      <c r="H209" s="51" t="str">
        <f t="shared" si="3"/>
        <v>N</v>
      </c>
    </row>
    <row r="210" spans="1:8" x14ac:dyDescent="0.2">
      <c r="A210" s="5" t="s">
        <v>495</v>
      </c>
      <c r="B210" s="5" t="s">
        <v>496</v>
      </c>
      <c r="C210" s="5" t="s">
        <v>485</v>
      </c>
      <c r="D210" s="51" t="str">
        <f>IF(VLOOKUP(A210, Master!$A$1:$AG$661, 24, FALSE)&gt;VLOOKUP(A210, Master!$A$1:$AG$661, 21, FALSE), "+", "-")</f>
        <v>-</v>
      </c>
      <c r="E210" s="51" t="str">
        <f>IF(VLOOKUP(A210, Master!$A$1:$AG$661, 27, FALSE)&gt;VLOOKUP(A210, Master!$A$1:$AG$661, 24, FALSE), "+", "-")</f>
        <v>-</v>
      </c>
      <c r="F210" s="51" t="str">
        <f>IF(VLOOKUP(A210, Master!$A$1:$AG$661, 30, FALSE)&gt;VLOOKUP(A210, Master!$A$1:$AG$661, 27, FALSE), "+", "-")</f>
        <v>-</v>
      </c>
      <c r="G210" s="51" t="str">
        <f>IF(VLOOKUP(A210, Master!$A$1:$AG$661, 33, FALSE)&gt;VLOOKUP(A210, Master!$A$1:$AG$661, 30, FALSE), "+", "-")</f>
        <v>-</v>
      </c>
      <c r="H210" s="51" t="str">
        <f t="shared" si="3"/>
        <v>-</v>
      </c>
    </row>
    <row r="211" spans="1:8" x14ac:dyDescent="0.2">
      <c r="A211" s="5" t="s">
        <v>497</v>
      </c>
      <c r="B211" s="5" t="s">
        <v>498</v>
      </c>
      <c r="C211" s="5" t="s">
        <v>158</v>
      </c>
      <c r="D211" s="51" t="str">
        <f>IF(VLOOKUP(A211, Master!$A$1:$AG$661, 24, FALSE)&gt;VLOOKUP(A211, Master!$A$1:$AG$661, 21, FALSE), "+", "-")</f>
        <v>+</v>
      </c>
      <c r="E211" s="51" t="str">
        <f>IF(VLOOKUP(A211, Master!$A$1:$AG$661, 27, FALSE)&gt;VLOOKUP(A211, Master!$A$1:$AG$661, 24, FALSE), "+", "-")</f>
        <v>-</v>
      </c>
      <c r="F211" s="51" t="str">
        <f>IF(VLOOKUP(A211, Master!$A$1:$AG$661, 30, FALSE)&gt;VLOOKUP(A211, Master!$A$1:$AG$661, 27, FALSE), "+", "-")</f>
        <v>+</v>
      </c>
      <c r="G211" s="51" t="str">
        <f>IF(VLOOKUP(A211, Master!$A$1:$AG$661, 33, FALSE)&gt;VLOOKUP(A211, Master!$A$1:$AG$661, 30, FALSE), "+", "-")</f>
        <v>+</v>
      </c>
      <c r="H211" s="51" t="str">
        <f t="shared" si="3"/>
        <v>N</v>
      </c>
    </row>
    <row r="212" spans="1:8" x14ac:dyDescent="0.2">
      <c r="A212" s="5" t="s">
        <v>499</v>
      </c>
      <c r="B212" s="5" t="s">
        <v>500</v>
      </c>
      <c r="C212" s="5" t="s">
        <v>501</v>
      </c>
      <c r="D212" s="51" t="str">
        <f>IF(VLOOKUP(A212, Master!$A$1:$AG$661, 24, FALSE)&gt;VLOOKUP(A212, Master!$A$1:$AG$661, 21, FALSE), "+", "-")</f>
        <v>-</v>
      </c>
      <c r="E212" s="51" t="str">
        <f>IF(VLOOKUP(A212, Master!$A$1:$AG$661, 27, FALSE)&gt;VLOOKUP(A212, Master!$A$1:$AG$661, 24, FALSE), "+", "-")</f>
        <v>+</v>
      </c>
      <c r="F212" s="51" t="str">
        <f>IF(VLOOKUP(A212, Master!$A$1:$AG$661, 30, FALSE)&gt;VLOOKUP(A212, Master!$A$1:$AG$661, 27, FALSE), "+", "-")</f>
        <v>-</v>
      </c>
      <c r="G212" s="51" t="str">
        <f>IF(VLOOKUP(A212, Master!$A$1:$AG$661, 33, FALSE)&gt;VLOOKUP(A212, Master!$A$1:$AG$661, 30, FALSE), "+", "-")</f>
        <v>-</v>
      </c>
      <c r="H212" s="51" t="str">
        <f t="shared" si="3"/>
        <v>-</v>
      </c>
    </row>
    <row r="213" spans="1:8" x14ac:dyDescent="0.2">
      <c r="A213" s="5" t="s">
        <v>502</v>
      </c>
      <c r="B213" s="5" t="s">
        <v>503</v>
      </c>
      <c r="C213" s="5" t="s">
        <v>49</v>
      </c>
      <c r="D213" s="51" t="str">
        <f>IF(VLOOKUP(A213, Master!$A$1:$AG$661, 24, FALSE)&gt;VLOOKUP(A213, Master!$A$1:$AG$661, 21, FALSE), "+", "-")</f>
        <v>+</v>
      </c>
      <c r="E213" s="51" t="e">
        <f>IF(VLOOKUP(A213, Master!$A$1:$AG$661, 27, FALSE)&gt;VLOOKUP(A213, Master!$A$1:$AG$661, 24, FALSE), "+", "-")</f>
        <v>#N/A</v>
      </c>
      <c r="F213" s="51" t="e">
        <f>IF(VLOOKUP(A213, Master!$A$1:$AG$661, 30, FALSE)&gt;VLOOKUP(A213, Master!$A$1:$AG$661, 27, FALSE), "+", "-")</f>
        <v>#N/A</v>
      </c>
      <c r="G213" s="51" t="str">
        <f>IF(VLOOKUP(A213, Master!$A$1:$AG$661, 33, FALSE)&gt;VLOOKUP(A213, Master!$A$1:$AG$661, 30, FALSE), "+", "-")</f>
        <v>+</v>
      </c>
      <c r="H213" s="51" t="str">
        <f t="shared" si="3"/>
        <v>-</v>
      </c>
    </row>
    <row r="214" spans="1:8" x14ac:dyDescent="0.2">
      <c r="A214" s="5" t="s">
        <v>504</v>
      </c>
      <c r="B214" s="5" t="s">
        <v>505</v>
      </c>
      <c r="C214" s="5" t="s">
        <v>288</v>
      </c>
      <c r="D214" s="51" t="str">
        <f>IF(VLOOKUP(A214, Master!$A$1:$AG$661, 24, FALSE)&gt;VLOOKUP(A214, Master!$A$1:$AG$661, 21, FALSE), "+", "-")</f>
        <v>+</v>
      </c>
      <c r="E214" s="51" t="str">
        <f>IF(VLOOKUP(A214, Master!$A$1:$AG$661, 27, FALSE)&gt;VLOOKUP(A214, Master!$A$1:$AG$661, 24, FALSE), "+", "-")</f>
        <v>+</v>
      </c>
      <c r="F214" s="51" t="str">
        <f>IF(VLOOKUP(A214, Master!$A$1:$AG$661, 30, FALSE)&gt;VLOOKUP(A214, Master!$A$1:$AG$661, 27, FALSE), "+", "-")</f>
        <v>+</v>
      </c>
      <c r="G214" s="51" t="str">
        <f>IF(VLOOKUP(A214, Master!$A$1:$AG$661, 33, FALSE)&gt;VLOOKUP(A214, Master!$A$1:$AG$661, 30, FALSE), "+", "-")</f>
        <v>+</v>
      </c>
      <c r="H214" s="51" t="str">
        <f t="shared" si="3"/>
        <v>+</v>
      </c>
    </row>
    <row r="215" spans="1:8" x14ac:dyDescent="0.2">
      <c r="A215" s="5" t="s">
        <v>506</v>
      </c>
      <c r="B215" s="5" t="s">
        <v>507</v>
      </c>
      <c r="C215" s="5" t="s">
        <v>49</v>
      </c>
      <c r="D215" s="51" t="str">
        <f>IF(VLOOKUP(A215, Master!$A$1:$AG$661, 24, FALSE)&gt;VLOOKUP(A215, Master!$A$1:$AG$661, 21, FALSE), "+", "-")</f>
        <v>+</v>
      </c>
      <c r="E215" s="51" t="str">
        <f>IF(VLOOKUP(A215, Master!$A$1:$AG$661, 27, FALSE)&gt;VLOOKUP(A215, Master!$A$1:$AG$661, 24, FALSE), "+", "-")</f>
        <v>+</v>
      </c>
      <c r="F215" s="51" t="str">
        <f>IF(VLOOKUP(A215, Master!$A$1:$AG$661, 30, FALSE)&gt;VLOOKUP(A215, Master!$A$1:$AG$661, 27, FALSE), "+", "-")</f>
        <v>+</v>
      </c>
      <c r="G215" s="51" t="str">
        <f>IF(VLOOKUP(A215, Master!$A$1:$AG$661, 33, FALSE)&gt;VLOOKUP(A215, Master!$A$1:$AG$661, 30, FALSE), "+", "-")</f>
        <v>+</v>
      </c>
      <c r="H215" s="51" t="str">
        <f t="shared" si="3"/>
        <v>+</v>
      </c>
    </row>
    <row r="216" spans="1:8" x14ac:dyDescent="0.2">
      <c r="A216" s="5" t="s">
        <v>508</v>
      </c>
      <c r="B216" s="5" t="s">
        <v>509</v>
      </c>
      <c r="C216" s="5" t="s">
        <v>296</v>
      </c>
      <c r="D216" s="51" t="str">
        <f>IF(VLOOKUP(A216, Master!$A$1:$AG$661, 24, FALSE)&gt;VLOOKUP(A216, Master!$A$1:$AG$661, 21, FALSE), "+", "-")</f>
        <v>+</v>
      </c>
      <c r="E216" s="51" t="str">
        <f>IF(VLOOKUP(A216, Master!$A$1:$AG$661, 27, FALSE)&gt;VLOOKUP(A216, Master!$A$1:$AG$661, 24, FALSE), "+", "-")</f>
        <v>-</v>
      </c>
      <c r="F216" s="51" t="str">
        <f>IF(VLOOKUP(A216, Master!$A$1:$AG$661, 30, FALSE)&gt;VLOOKUP(A216, Master!$A$1:$AG$661, 27, FALSE), "+", "-")</f>
        <v>+</v>
      </c>
      <c r="G216" s="51" t="str">
        <f>IF(VLOOKUP(A216, Master!$A$1:$AG$661, 33, FALSE)&gt;VLOOKUP(A216, Master!$A$1:$AG$661, 30, FALSE), "+", "-")</f>
        <v>-</v>
      </c>
      <c r="H216" s="51" t="str">
        <f t="shared" si="3"/>
        <v>N</v>
      </c>
    </row>
    <row r="217" spans="1:8" x14ac:dyDescent="0.2">
      <c r="A217" s="5" t="s">
        <v>510</v>
      </c>
      <c r="B217" s="5" t="s">
        <v>511</v>
      </c>
      <c r="C217" s="5" t="s">
        <v>433</v>
      </c>
      <c r="D217" s="51" t="str">
        <f>IF(VLOOKUP(A217, Master!$A$1:$AG$661, 24, FALSE)&gt;VLOOKUP(A217, Master!$A$1:$AG$661, 21, FALSE), "+", "-")</f>
        <v>+</v>
      </c>
      <c r="E217" s="51" t="str">
        <f>IF(VLOOKUP(A217, Master!$A$1:$AG$661, 27, FALSE)&gt;VLOOKUP(A217, Master!$A$1:$AG$661, 24, FALSE), "+", "-")</f>
        <v>+</v>
      </c>
      <c r="F217" s="51" t="str">
        <f>IF(VLOOKUP(A217, Master!$A$1:$AG$661, 30, FALSE)&gt;VLOOKUP(A217, Master!$A$1:$AG$661, 27, FALSE), "+", "-")</f>
        <v>+</v>
      </c>
      <c r="G217" s="51" t="str">
        <f>IF(VLOOKUP(A217, Master!$A$1:$AG$661, 33, FALSE)&gt;VLOOKUP(A217, Master!$A$1:$AG$661, 30, FALSE), "+", "-")</f>
        <v>-</v>
      </c>
      <c r="H217" s="51" t="str">
        <f t="shared" si="3"/>
        <v>+</v>
      </c>
    </row>
    <row r="218" spans="1:8" x14ac:dyDescent="0.2">
      <c r="A218" s="5" t="s">
        <v>512</v>
      </c>
      <c r="B218" s="5" t="s">
        <v>513</v>
      </c>
      <c r="C218" s="5" t="s">
        <v>165</v>
      </c>
      <c r="D218" s="51" t="str">
        <f>IF(VLOOKUP(A218, Master!$A$1:$AG$661, 24, FALSE)&gt;VLOOKUP(A218, Master!$A$1:$AG$661, 21, FALSE), "+", "-")</f>
        <v>+</v>
      </c>
      <c r="E218" s="51" t="str">
        <f>IF(VLOOKUP(A218, Master!$A$1:$AG$661, 27, FALSE)&gt;VLOOKUP(A218, Master!$A$1:$AG$661, 24, FALSE), "+", "-")</f>
        <v>+</v>
      </c>
      <c r="F218" s="51" t="str">
        <f>IF(VLOOKUP(A218, Master!$A$1:$AG$661, 30, FALSE)&gt;VLOOKUP(A218, Master!$A$1:$AG$661, 27, FALSE), "+", "-")</f>
        <v>-</v>
      </c>
      <c r="G218" s="51" t="str">
        <f>IF(VLOOKUP(A218, Master!$A$1:$AG$661, 33, FALSE)&gt;VLOOKUP(A218, Master!$A$1:$AG$661, 30, FALSE), "+", "-")</f>
        <v>+</v>
      </c>
      <c r="H218" s="51" t="str">
        <f t="shared" si="3"/>
        <v>N</v>
      </c>
    </row>
    <row r="219" spans="1:8" x14ac:dyDescent="0.2">
      <c r="A219" s="5" t="s">
        <v>514</v>
      </c>
      <c r="B219" s="5" t="s">
        <v>515</v>
      </c>
      <c r="C219" s="5" t="s">
        <v>516</v>
      </c>
      <c r="D219" s="51" t="str">
        <f>IF(VLOOKUP(A219, Master!$A$1:$AG$661, 24, FALSE)&gt;VLOOKUP(A219, Master!$A$1:$AG$661, 21, FALSE), "+", "-")</f>
        <v>+</v>
      </c>
      <c r="E219" s="51" t="str">
        <f>IF(VLOOKUP(A219, Master!$A$1:$AG$661, 27, FALSE)&gt;VLOOKUP(A219, Master!$A$1:$AG$661, 24, FALSE), "+", "-")</f>
        <v>-</v>
      </c>
      <c r="F219" s="51" t="str">
        <f>IF(VLOOKUP(A219, Master!$A$1:$AG$661, 30, FALSE)&gt;VLOOKUP(A219, Master!$A$1:$AG$661, 27, FALSE), "+", "-")</f>
        <v>+</v>
      </c>
      <c r="G219" s="51" t="str">
        <f>IF(VLOOKUP(A219, Master!$A$1:$AG$661, 33, FALSE)&gt;VLOOKUP(A219, Master!$A$1:$AG$661, 30, FALSE), "+", "-")</f>
        <v>-</v>
      </c>
      <c r="H219" s="51" t="str">
        <f t="shared" si="3"/>
        <v>N</v>
      </c>
    </row>
    <row r="220" spans="1:8" x14ac:dyDescent="0.2">
      <c r="A220" s="5" t="s">
        <v>517</v>
      </c>
      <c r="B220" s="5" t="s">
        <v>518</v>
      </c>
      <c r="C220" s="5" t="s">
        <v>127</v>
      </c>
      <c r="D220" s="51" t="str">
        <f>IF(VLOOKUP(A220, Master!$A$1:$AG$661, 24, FALSE)&gt;VLOOKUP(A220, Master!$A$1:$AG$661, 21, FALSE), "+", "-")</f>
        <v>+</v>
      </c>
      <c r="E220" s="51" t="str">
        <f>IF(VLOOKUP(A220, Master!$A$1:$AG$661, 27, FALSE)&gt;VLOOKUP(A220, Master!$A$1:$AG$661, 24, FALSE), "+", "-")</f>
        <v>-</v>
      </c>
      <c r="F220" s="51" t="str">
        <f>IF(VLOOKUP(A220, Master!$A$1:$AG$661, 30, FALSE)&gt;VLOOKUP(A220, Master!$A$1:$AG$661, 27, FALSE), "+", "-")</f>
        <v>-</v>
      </c>
      <c r="G220" s="51" t="str">
        <f>IF(VLOOKUP(A220, Master!$A$1:$AG$661, 33, FALSE)&gt;VLOOKUP(A220, Master!$A$1:$AG$661, 30, FALSE), "+", "-")</f>
        <v>+</v>
      </c>
      <c r="H220" s="51" t="str">
        <f t="shared" si="3"/>
        <v>-</v>
      </c>
    </row>
    <row r="221" spans="1:8" x14ac:dyDescent="0.2">
      <c r="A221" s="5" t="s">
        <v>519</v>
      </c>
      <c r="B221" s="5" t="s">
        <v>520</v>
      </c>
      <c r="C221" s="5" t="s">
        <v>186</v>
      </c>
      <c r="D221" s="51" t="str">
        <f>IF(VLOOKUP(A221, Master!$A$1:$AG$661, 24, FALSE)&gt;VLOOKUP(A221, Master!$A$1:$AG$661, 21, FALSE), "+", "-")</f>
        <v>-</v>
      </c>
      <c r="E221" s="51" t="str">
        <f>IF(VLOOKUP(A221, Master!$A$1:$AG$661, 27, FALSE)&gt;VLOOKUP(A221, Master!$A$1:$AG$661, 24, FALSE), "+", "-")</f>
        <v>-</v>
      </c>
      <c r="F221" s="51" t="str">
        <f>IF(VLOOKUP(A221, Master!$A$1:$AG$661, 30, FALSE)&gt;VLOOKUP(A221, Master!$A$1:$AG$661, 27, FALSE), "+", "-")</f>
        <v>-</v>
      </c>
      <c r="G221" s="51" t="str">
        <f>IF(VLOOKUP(A221, Master!$A$1:$AG$661, 33, FALSE)&gt;VLOOKUP(A221, Master!$A$1:$AG$661, 30, FALSE), "+", "-")</f>
        <v>-</v>
      </c>
      <c r="H221" s="51" t="str">
        <f t="shared" si="3"/>
        <v>-</v>
      </c>
    </row>
    <row r="222" spans="1:8" x14ac:dyDescent="0.2">
      <c r="A222" s="5" t="s">
        <v>521</v>
      </c>
      <c r="B222" s="5" t="s">
        <v>522</v>
      </c>
      <c r="C222" s="5" t="s">
        <v>132</v>
      </c>
      <c r="D222" s="51" t="str">
        <f>IF(VLOOKUP(A222, Master!$A$1:$AG$661, 24, FALSE)&gt;VLOOKUP(A222, Master!$A$1:$AG$661, 21, FALSE), "+", "-")</f>
        <v>+</v>
      </c>
      <c r="E222" s="51" t="str">
        <f>IF(VLOOKUP(A222, Master!$A$1:$AG$661, 27, FALSE)&gt;VLOOKUP(A222, Master!$A$1:$AG$661, 24, FALSE), "+", "-")</f>
        <v>+</v>
      </c>
      <c r="F222" s="51" t="str">
        <f>IF(VLOOKUP(A222, Master!$A$1:$AG$661, 30, FALSE)&gt;VLOOKUP(A222, Master!$A$1:$AG$661, 27, FALSE), "+", "-")</f>
        <v>-</v>
      </c>
      <c r="G222" s="51" t="str">
        <f>IF(VLOOKUP(A222, Master!$A$1:$AG$661, 33, FALSE)&gt;VLOOKUP(A222, Master!$A$1:$AG$661, 30, FALSE), "+", "-")</f>
        <v>+</v>
      </c>
      <c r="H222" s="51" t="str">
        <f t="shared" si="3"/>
        <v>N</v>
      </c>
    </row>
    <row r="223" spans="1:8" x14ac:dyDescent="0.2">
      <c r="A223" s="5" t="s">
        <v>523</v>
      </c>
      <c r="B223" s="5" t="s">
        <v>524</v>
      </c>
      <c r="C223" s="5" t="s">
        <v>114</v>
      </c>
      <c r="D223" s="51" t="str">
        <f>IF(VLOOKUP(A223, Master!$A$1:$AG$661, 24, FALSE)&gt;VLOOKUP(A223, Master!$A$1:$AG$661, 21, FALSE), "+", "-")</f>
        <v>-</v>
      </c>
      <c r="E223" s="51" t="str">
        <f>IF(VLOOKUP(A223, Master!$A$1:$AG$661, 27, FALSE)&gt;VLOOKUP(A223, Master!$A$1:$AG$661, 24, FALSE), "+", "-")</f>
        <v>+</v>
      </c>
      <c r="F223" s="51" t="str">
        <f>IF(VLOOKUP(A223, Master!$A$1:$AG$661, 30, FALSE)&gt;VLOOKUP(A223, Master!$A$1:$AG$661, 27, FALSE), "+", "-")</f>
        <v>-</v>
      </c>
      <c r="G223" s="51" t="str">
        <f>IF(VLOOKUP(A223, Master!$A$1:$AG$661, 33, FALSE)&gt;VLOOKUP(A223, Master!$A$1:$AG$661, 30, FALSE), "+", "-")</f>
        <v>-</v>
      </c>
      <c r="H223" s="51" t="str">
        <f t="shared" si="3"/>
        <v>-</v>
      </c>
    </row>
    <row r="224" spans="1:8" x14ac:dyDescent="0.2">
      <c r="A224" s="5" t="s">
        <v>525</v>
      </c>
      <c r="B224" s="5" t="s">
        <v>526</v>
      </c>
      <c r="C224" s="5" t="s">
        <v>114</v>
      </c>
      <c r="D224" s="51" t="str">
        <f>IF(VLOOKUP(A224, Master!$A$1:$AG$661, 24, FALSE)&gt;VLOOKUP(A224, Master!$A$1:$AG$661, 21, FALSE), "+", "-")</f>
        <v>+</v>
      </c>
      <c r="E224" s="51" t="str">
        <f>IF(VLOOKUP(A224, Master!$A$1:$AG$661, 27, FALSE)&gt;VLOOKUP(A224, Master!$A$1:$AG$661, 24, FALSE), "+", "-")</f>
        <v>+</v>
      </c>
      <c r="F224" s="51" t="str">
        <f>IF(VLOOKUP(A224, Master!$A$1:$AG$661, 30, FALSE)&gt;VLOOKUP(A224, Master!$A$1:$AG$661, 27, FALSE), "+", "-")</f>
        <v>+</v>
      </c>
      <c r="G224" s="51" t="str">
        <f>IF(VLOOKUP(A224, Master!$A$1:$AG$661, 33, FALSE)&gt;VLOOKUP(A224, Master!$A$1:$AG$661, 30, FALSE), "+", "-")</f>
        <v>-</v>
      </c>
      <c r="H224" s="51" t="str">
        <f t="shared" si="3"/>
        <v>+</v>
      </c>
    </row>
    <row r="225" spans="1:8" x14ac:dyDescent="0.2">
      <c r="A225" s="5" t="s">
        <v>527</v>
      </c>
      <c r="B225" s="5" t="s">
        <v>528</v>
      </c>
      <c r="C225" s="5" t="s">
        <v>114</v>
      </c>
      <c r="D225" s="51" t="str">
        <f>IF(VLOOKUP(A225, Master!$A$1:$AG$661, 24, FALSE)&gt;VLOOKUP(A225, Master!$A$1:$AG$661, 21, FALSE), "+", "-")</f>
        <v>+</v>
      </c>
      <c r="E225" s="51" t="str">
        <f>IF(VLOOKUP(A225, Master!$A$1:$AG$661, 27, FALSE)&gt;VLOOKUP(A225, Master!$A$1:$AG$661, 24, FALSE), "+", "-")</f>
        <v>+</v>
      </c>
      <c r="F225" s="51" t="str">
        <f>IF(VLOOKUP(A225, Master!$A$1:$AG$661, 30, FALSE)&gt;VLOOKUP(A225, Master!$A$1:$AG$661, 27, FALSE), "+", "-")</f>
        <v>-</v>
      </c>
      <c r="G225" s="51" t="str">
        <f>IF(VLOOKUP(A225, Master!$A$1:$AG$661, 33, FALSE)&gt;VLOOKUP(A225, Master!$A$1:$AG$661, 30, FALSE), "+", "-")</f>
        <v>-</v>
      </c>
      <c r="H225" s="51" t="str">
        <f t="shared" si="3"/>
        <v>N</v>
      </c>
    </row>
    <row r="226" spans="1:8" x14ac:dyDescent="0.2">
      <c r="A226" s="5" t="s">
        <v>529</v>
      </c>
      <c r="B226" s="5" t="s">
        <v>530</v>
      </c>
      <c r="C226" s="5" t="s">
        <v>114</v>
      </c>
      <c r="D226" s="51" t="str">
        <f>IF(VLOOKUP(A226, Master!$A$1:$AG$661, 24, FALSE)&gt;VLOOKUP(A226, Master!$A$1:$AG$661, 21, FALSE), "+", "-")</f>
        <v>-</v>
      </c>
      <c r="E226" s="51" t="str">
        <f>IF(VLOOKUP(A226, Master!$A$1:$AG$661, 27, FALSE)&gt;VLOOKUP(A226, Master!$A$1:$AG$661, 24, FALSE), "+", "-")</f>
        <v>-</v>
      </c>
      <c r="F226" s="51" t="str">
        <f>IF(VLOOKUP(A226, Master!$A$1:$AG$661, 30, FALSE)&gt;VLOOKUP(A226, Master!$A$1:$AG$661, 27, FALSE), "+", "-")</f>
        <v>-</v>
      </c>
      <c r="G226" s="51" t="str">
        <f>IF(VLOOKUP(A226, Master!$A$1:$AG$661, 33, FALSE)&gt;VLOOKUP(A226, Master!$A$1:$AG$661, 30, FALSE), "+", "-")</f>
        <v>-</v>
      </c>
      <c r="H226" s="51" t="str">
        <f t="shared" si="3"/>
        <v>-</v>
      </c>
    </row>
    <row r="227" spans="1:8" x14ac:dyDescent="0.2">
      <c r="A227" s="5" t="s">
        <v>531</v>
      </c>
      <c r="B227" s="5" t="s">
        <v>532</v>
      </c>
      <c r="C227" s="5" t="s">
        <v>114</v>
      </c>
      <c r="D227" s="51" t="str">
        <f>IF(VLOOKUP(A227, Master!$A$1:$AG$661, 24, FALSE)&gt;VLOOKUP(A227, Master!$A$1:$AG$661, 21, FALSE), "+", "-")</f>
        <v>-</v>
      </c>
      <c r="E227" s="51" t="str">
        <f>IF(VLOOKUP(A227, Master!$A$1:$AG$661, 27, FALSE)&gt;VLOOKUP(A227, Master!$A$1:$AG$661, 24, FALSE), "+", "-")</f>
        <v>-</v>
      </c>
      <c r="F227" s="51" t="str">
        <f>IF(VLOOKUP(A227, Master!$A$1:$AG$661, 30, FALSE)&gt;VLOOKUP(A227, Master!$A$1:$AG$661, 27, FALSE), "+", "-")</f>
        <v>-</v>
      </c>
      <c r="G227" s="51" t="str">
        <f>IF(VLOOKUP(A227, Master!$A$1:$AG$661, 33, FALSE)&gt;VLOOKUP(A227, Master!$A$1:$AG$661, 30, FALSE), "+", "-")</f>
        <v>-</v>
      </c>
      <c r="H227" s="51" t="str">
        <f t="shared" si="3"/>
        <v>-</v>
      </c>
    </row>
    <row r="228" spans="1:8" x14ac:dyDescent="0.2">
      <c r="A228" s="5" t="s">
        <v>533</v>
      </c>
      <c r="B228" s="5" t="s">
        <v>534</v>
      </c>
      <c r="C228" s="5" t="s">
        <v>114</v>
      </c>
      <c r="D228" s="51" t="str">
        <f>IF(VLOOKUP(A228, Master!$A$1:$AG$661, 24, FALSE)&gt;VLOOKUP(A228, Master!$A$1:$AG$661, 21, FALSE), "+", "-")</f>
        <v>+</v>
      </c>
      <c r="E228" s="51" t="str">
        <f>IF(VLOOKUP(A228, Master!$A$1:$AG$661, 27, FALSE)&gt;VLOOKUP(A228, Master!$A$1:$AG$661, 24, FALSE), "+", "-")</f>
        <v>+</v>
      </c>
      <c r="F228" s="51" t="str">
        <f>IF(VLOOKUP(A228, Master!$A$1:$AG$661, 30, FALSE)&gt;VLOOKUP(A228, Master!$A$1:$AG$661, 27, FALSE), "+", "-")</f>
        <v>-</v>
      </c>
      <c r="G228" s="51" t="str">
        <f>IF(VLOOKUP(A228, Master!$A$1:$AG$661, 33, FALSE)&gt;VLOOKUP(A228, Master!$A$1:$AG$661, 30, FALSE), "+", "-")</f>
        <v>+</v>
      </c>
      <c r="H228" s="51" t="str">
        <f t="shared" si="3"/>
        <v>N</v>
      </c>
    </row>
    <row r="229" spans="1:8" x14ac:dyDescent="0.2">
      <c r="A229" s="5" t="s">
        <v>535</v>
      </c>
      <c r="B229" s="5" t="s">
        <v>536</v>
      </c>
      <c r="C229" s="5" t="s">
        <v>14</v>
      </c>
      <c r="D229" s="51" t="str">
        <f>IF(VLOOKUP(A229, Master!$A$1:$AG$661, 24, FALSE)&gt;VLOOKUP(A229, Master!$A$1:$AG$661, 21, FALSE), "+", "-")</f>
        <v>+</v>
      </c>
      <c r="E229" s="51" t="str">
        <f>IF(VLOOKUP(A229, Master!$A$1:$AG$661, 27, FALSE)&gt;VLOOKUP(A229, Master!$A$1:$AG$661, 24, FALSE), "+", "-")</f>
        <v>+</v>
      </c>
      <c r="F229" s="51" t="str">
        <f>IF(VLOOKUP(A229, Master!$A$1:$AG$661, 30, FALSE)&gt;VLOOKUP(A229, Master!$A$1:$AG$661, 27, FALSE), "+", "-")</f>
        <v>-</v>
      </c>
      <c r="G229" s="51" t="str">
        <f>IF(VLOOKUP(A229, Master!$A$1:$AG$661, 33, FALSE)&gt;VLOOKUP(A229, Master!$A$1:$AG$661, 30, FALSE), "+", "-")</f>
        <v>-</v>
      </c>
      <c r="H229" s="51" t="str">
        <f t="shared" si="3"/>
        <v>N</v>
      </c>
    </row>
    <row r="230" spans="1:8" x14ac:dyDescent="0.2">
      <c r="A230" s="5" t="s">
        <v>537</v>
      </c>
      <c r="B230" s="5" t="s">
        <v>538</v>
      </c>
      <c r="C230" s="5" t="s">
        <v>14</v>
      </c>
      <c r="D230" s="51" t="str">
        <f>IF(VLOOKUP(A230, Master!$A$1:$AG$661, 24, FALSE)&gt;VLOOKUP(A230, Master!$A$1:$AG$661, 21, FALSE), "+", "-")</f>
        <v>+</v>
      </c>
      <c r="E230" s="51" t="str">
        <f>IF(VLOOKUP(A230, Master!$A$1:$AG$661, 27, FALSE)&gt;VLOOKUP(A230, Master!$A$1:$AG$661, 24, FALSE), "+", "-")</f>
        <v>+</v>
      </c>
      <c r="F230" s="51" t="str">
        <f>IF(VLOOKUP(A230, Master!$A$1:$AG$661, 30, FALSE)&gt;VLOOKUP(A230, Master!$A$1:$AG$661, 27, FALSE), "+", "-")</f>
        <v>-</v>
      </c>
      <c r="G230" s="51" t="str">
        <f>IF(VLOOKUP(A230, Master!$A$1:$AG$661, 33, FALSE)&gt;VLOOKUP(A230, Master!$A$1:$AG$661, 30, FALSE), "+", "-")</f>
        <v>-</v>
      </c>
      <c r="H230" s="51" t="str">
        <f t="shared" si="3"/>
        <v>N</v>
      </c>
    </row>
    <row r="231" spans="1:8" x14ac:dyDescent="0.2">
      <c r="A231" s="5" t="s">
        <v>539</v>
      </c>
      <c r="B231" s="5" t="s">
        <v>540</v>
      </c>
      <c r="C231" s="5" t="s">
        <v>17</v>
      </c>
      <c r="D231" s="51" t="str">
        <f>IF(VLOOKUP(A231, Master!$A$1:$AG$661, 24, FALSE)&gt;VLOOKUP(A231, Master!$A$1:$AG$661, 21, FALSE), "+", "-")</f>
        <v>+</v>
      </c>
      <c r="E231" s="51" t="str">
        <f>IF(VLOOKUP(A231, Master!$A$1:$AG$661, 27, FALSE)&gt;VLOOKUP(A231, Master!$A$1:$AG$661, 24, FALSE), "+", "-")</f>
        <v>+</v>
      </c>
      <c r="F231" s="51" t="str">
        <f>IF(VLOOKUP(A231, Master!$A$1:$AG$661, 30, FALSE)&gt;VLOOKUP(A231, Master!$A$1:$AG$661, 27, FALSE), "+", "-")</f>
        <v>+</v>
      </c>
      <c r="G231" s="51" t="str">
        <f>IF(VLOOKUP(A231, Master!$A$1:$AG$661, 33, FALSE)&gt;VLOOKUP(A231, Master!$A$1:$AG$661, 30, FALSE), "+", "-")</f>
        <v>+</v>
      </c>
      <c r="H231" s="51" t="str">
        <f t="shared" si="3"/>
        <v>+</v>
      </c>
    </row>
    <row r="232" spans="1:8" x14ac:dyDescent="0.2">
      <c r="A232" s="5" t="s">
        <v>541</v>
      </c>
      <c r="B232" s="5" t="s">
        <v>542</v>
      </c>
      <c r="C232" s="5" t="s">
        <v>17</v>
      </c>
      <c r="D232" s="51" t="str">
        <f>IF(VLOOKUP(A232, Master!$A$1:$AG$661, 24, FALSE)&gt;VLOOKUP(A232, Master!$A$1:$AG$661, 21, FALSE), "+", "-")</f>
        <v>-</v>
      </c>
      <c r="E232" s="51" t="str">
        <f>IF(VLOOKUP(A232, Master!$A$1:$AG$661, 27, FALSE)&gt;VLOOKUP(A232, Master!$A$1:$AG$661, 24, FALSE), "+", "-")</f>
        <v>+</v>
      </c>
      <c r="F232" s="51" t="str">
        <f>IF(VLOOKUP(A232, Master!$A$1:$AG$661, 30, FALSE)&gt;VLOOKUP(A232, Master!$A$1:$AG$661, 27, FALSE), "+", "-")</f>
        <v>+</v>
      </c>
      <c r="G232" s="51" t="str">
        <f>IF(VLOOKUP(A232, Master!$A$1:$AG$661, 33, FALSE)&gt;VLOOKUP(A232, Master!$A$1:$AG$661, 30, FALSE), "+", "-")</f>
        <v>-</v>
      </c>
      <c r="H232" s="51" t="str">
        <f t="shared" si="3"/>
        <v>N</v>
      </c>
    </row>
    <row r="233" spans="1:8" x14ac:dyDescent="0.2">
      <c r="A233" s="5" t="s">
        <v>543</v>
      </c>
      <c r="B233" s="5" t="s">
        <v>544</v>
      </c>
      <c r="C233" s="5" t="s">
        <v>17</v>
      </c>
      <c r="D233" s="51" t="str">
        <f>IF(VLOOKUP(A233, Master!$A$1:$AG$661, 24, FALSE)&gt;VLOOKUP(A233, Master!$A$1:$AG$661, 21, FALSE), "+", "-")</f>
        <v>+</v>
      </c>
      <c r="E233" s="51" t="str">
        <f>IF(VLOOKUP(A233, Master!$A$1:$AG$661, 27, FALSE)&gt;VLOOKUP(A233, Master!$A$1:$AG$661, 24, FALSE), "+", "-")</f>
        <v>+</v>
      </c>
      <c r="F233" s="51" t="str">
        <f>IF(VLOOKUP(A233, Master!$A$1:$AG$661, 30, FALSE)&gt;VLOOKUP(A233, Master!$A$1:$AG$661, 27, FALSE), "+", "-")</f>
        <v>-</v>
      </c>
      <c r="G233" s="51" t="str">
        <f>IF(VLOOKUP(A233, Master!$A$1:$AG$661, 33, FALSE)&gt;VLOOKUP(A233, Master!$A$1:$AG$661, 30, FALSE), "+", "-")</f>
        <v>+</v>
      </c>
      <c r="H233" s="51" t="str">
        <f t="shared" si="3"/>
        <v>N</v>
      </c>
    </row>
    <row r="234" spans="1:8" x14ac:dyDescent="0.2">
      <c r="A234" s="5" t="s">
        <v>545</v>
      </c>
      <c r="B234" s="5" t="s">
        <v>546</v>
      </c>
      <c r="C234" s="5" t="s">
        <v>17</v>
      </c>
      <c r="D234" s="51" t="str">
        <f>IF(VLOOKUP(A234, Master!$A$1:$AG$661, 24, FALSE)&gt;VLOOKUP(A234, Master!$A$1:$AG$661, 21, FALSE), "+", "-")</f>
        <v>-</v>
      </c>
      <c r="E234" s="51" t="str">
        <f>IF(VLOOKUP(A234, Master!$A$1:$AG$661, 27, FALSE)&gt;VLOOKUP(A234, Master!$A$1:$AG$661, 24, FALSE), "+", "-")</f>
        <v>+</v>
      </c>
      <c r="F234" s="51" t="str">
        <f>IF(VLOOKUP(A234, Master!$A$1:$AG$661, 30, FALSE)&gt;VLOOKUP(A234, Master!$A$1:$AG$661, 27, FALSE), "+", "-")</f>
        <v>+</v>
      </c>
      <c r="G234" s="51" t="str">
        <f>IF(VLOOKUP(A234, Master!$A$1:$AG$661, 33, FALSE)&gt;VLOOKUP(A234, Master!$A$1:$AG$661, 30, FALSE), "+", "-")</f>
        <v>-</v>
      </c>
      <c r="H234" s="51" t="str">
        <f t="shared" si="3"/>
        <v>N</v>
      </c>
    </row>
    <row r="235" spans="1:8" x14ac:dyDescent="0.2">
      <c r="A235" s="5" t="s">
        <v>547</v>
      </c>
      <c r="B235" s="5" t="s">
        <v>548</v>
      </c>
      <c r="C235" s="5" t="s">
        <v>20</v>
      </c>
      <c r="D235" s="51" t="str">
        <f>IF(VLOOKUP(A235, Master!$A$1:$AG$661, 24, FALSE)&gt;VLOOKUP(A235, Master!$A$1:$AG$661, 21, FALSE), "+", "-")</f>
        <v>+</v>
      </c>
      <c r="E235" s="51" t="str">
        <f>IF(VLOOKUP(A235, Master!$A$1:$AG$661, 27, FALSE)&gt;VLOOKUP(A235, Master!$A$1:$AG$661, 24, FALSE), "+", "-")</f>
        <v>+</v>
      </c>
      <c r="F235" s="51" t="str">
        <f>IF(VLOOKUP(A235, Master!$A$1:$AG$661, 30, FALSE)&gt;VLOOKUP(A235, Master!$A$1:$AG$661, 27, FALSE), "+", "-")</f>
        <v>+</v>
      </c>
      <c r="G235" s="51" t="str">
        <f>IF(VLOOKUP(A235, Master!$A$1:$AG$661, 33, FALSE)&gt;VLOOKUP(A235, Master!$A$1:$AG$661, 30, FALSE), "+", "-")</f>
        <v>-</v>
      </c>
      <c r="H235" s="51" t="str">
        <f t="shared" si="3"/>
        <v>+</v>
      </c>
    </row>
    <row r="236" spans="1:8" x14ac:dyDescent="0.2">
      <c r="A236" s="5" t="s">
        <v>549</v>
      </c>
      <c r="B236" s="5" t="s">
        <v>550</v>
      </c>
      <c r="C236" s="5" t="s">
        <v>20</v>
      </c>
      <c r="D236" s="51" t="str">
        <f>IF(VLOOKUP(A236, Master!$A$1:$AG$661, 24, FALSE)&gt;VLOOKUP(A236, Master!$A$1:$AG$661, 21, FALSE), "+", "-")</f>
        <v>+</v>
      </c>
      <c r="E236" s="51" t="str">
        <f>IF(VLOOKUP(A236, Master!$A$1:$AG$661, 27, FALSE)&gt;VLOOKUP(A236, Master!$A$1:$AG$661, 24, FALSE), "+", "-")</f>
        <v>-</v>
      </c>
      <c r="F236" s="51" t="str">
        <f>IF(VLOOKUP(A236, Master!$A$1:$AG$661, 30, FALSE)&gt;VLOOKUP(A236, Master!$A$1:$AG$661, 27, FALSE), "+", "-")</f>
        <v>+</v>
      </c>
      <c r="G236" s="51" t="str">
        <f>IF(VLOOKUP(A236, Master!$A$1:$AG$661, 33, FALSE)&gt;VLOOKUP(A236, Master!$A$1:$AG$661, 30, FALSE), "+", "-")</f>
        <v>-</v>
      </c>
      <c r="H236" s="51" t="str">
        <f t="shared" si="3"/>
        <v>N</v>
      </c>
    </row>
    <row r="237" spans="1:8" x14ac:dyDescent="0.2">
      <c r="A237" s="5" t="s">
        <v>551</v>
      </c>
      <c r="B237" s="5" t="s">
        <v>552</v>
      </c>
      <c r="C237" s="5" t="s">
        <v>20</v>
      </c>
      <c r="D237" s="51" t="str">
        <f>IF(VLOOKUP(A237, Master!$A$1:$AG$661, 24, FALSE)&gt;VLOOKUP(A237, Master!$A$1:$AG$661, 21, FALSE), "+", "-")</f>
        <v>+</v>
      </c>
      <c r="E237" s="51" t="str">
        <f>IF(VLOOKUP(A237, Master!$A$1:$AG$661, 27, FALSE)&gt;VLOOKUP(A237, Master!$A$1:$AG$661, 24, FALSE), "+", "-")</f>
        <v>-</v>
      </c>
      <c r="F237" s="51" t="str">
        <f>IF(VLOOKUP(A237, Master!$A$1:$AG$661, 30, FALSE)&gt;VLOOKUP(A237, Master!$A$1:$AG$661, 27, FALSE), "+", "-")</f>
        <v>-</v>
      </c>
      <c r="G237" s="51" t="str">
        <f>IF(VLOOKUP(A237, Master!$A$1:$AG$661, 33, FALSE)&gt;VLOOKUP(A237, Master!$A$1:$AG$661, 30, FALSE), "+", "-")</f>
        <v>-</v>
      </c>
      <c r="H237" s="51" t="str">
        <f t="shared" si="3"/>
        <v>-</v>
      </c>
    </row>
    <row r="238" spans="1:8" x14ac:dyDescent="0.2">
      <c r="A238" s="5" t="s">
        <v>553</v>
      </c>
      <c r="B238" s="5" t="s">
        <v>554</v>
      </c>
      <c r="C238" s="5" t="s">
        <v>314</v>
      </c>
      <c r="D238" s="51" t="str">
        <f>IF(VLOOKUP(A238, Master!$A$1:$AG$661, 24, FALSE)&gt;VLOOKUP(A238, Master!$A$1:$AG$661, 21, FALSE), "+", "-")</f>
        <v>+</v>
      </c>
      <c r="E238" s="51" t="str">
        <f>IF(VLOOKUP(A238, Master!$A$1:$AG$661, 27, FALSE)&gt;VLOOKUP(A238, Master!$A$1:$AG$661, 24, FALSE), "+", "-")</f>
        <v>+</v>
      </c>
      <c r="F238" s="51" t="str">
        <f>IF(VLOOKUP(A238, Master!$A$1:$AG$661, 30, FALSE)&gt;VLOOKUP(A238, Master!$A$1:$AG$661, 27, FALSE), "+", "-")</f>
        <v>+</v>
      </c>
      <c r="G238" s="51" t="str">
        <f>IF(VLOOKUP(A238, Master!$A$1:$AG$661, 33, FALSE)&gt;VLOOKUP(A238, Master!$A$1:$AG$661, 30, FALSE), "+", "-")</f>
        <v>+</v>
      </c>
      <c r="H238" s="51" t="str">
        <f t="shared" si="3"/>
        <v>+</v>
      </c>
    </row>
    <row r="239" spans="1:8" x14ac:dyDescent="0.2">
      <c r="A239" s="5" t="s">
        <v>555</v>
      </c>
      <c r="B239" s="5" t="s">
        <v>556</v>
      </c>
      <c r="C239" s="5" t="s">
        <v>314</v>
      </c>
      <c r="D239" s="51" t="str">
        <f>IF(VLOOKUP(A239, Master!$A$1:$AG$661, 24, FALSE)&gt;VLOOKUP(A239, Master!$A$1:$AG$661, 21, FALSE), "+", "-")</f>
        <v>-</v>
      </c>
      <c r="E239" s="51" t="str">
        <f>IF(VLOOKUP(A239, Master!$A$1:$AG$661, 27, FALSE)&gt;VLOOKUP(A239, Master!$A$1:$AG$661, 24, FALSE), "+", "-")</f>
        <v>+</v>
      </c>
      <c r="F239" s="51" t="str">
        <f>IF(VLOOKUP(A239, Master!$A$1:$AG$661, 30, FALSE)&gt;VLOOKUP(A239, Master!$A$1:$AG$661, 27, FALSE), "+", "-")</f>
        <v>+</v>
      </c>
      <c r="G239" s="51" t="str">
        <f>IF(VLOOKUP(A239, Master!$A$1:$AG$661, 33, FALSE)&gt;VLOOKUP(A239, Master!$A$1:$AG$661, 30, FALSE), "+", "-")</f>
        <v>-</v>
      </c>
      <c r="H239" s="51" t="str">
        <f t="shared" si="3"/>
        <v>N</v>
      </c>
    </row>
    <row r="240" spans="1:8" x14ac:dyDescent="0.2">
      <c r="A240" s="5" t="s">
        <v>557</v>
      </c>
      <c r="B240" s="5" t="s">
        <v>558</v>
      </c>
      <c r="C240" s="5" t="s">
        <v>314</v>
      </c>
      <c r="D240" s="51" t="str">
        <f>IF(VLOOKUP(A240, Master!$A$1:$AG$661, 24, FALSE)&gt;VLOOKUP(A240, Master!$A$1:$AG$661, 21, FALSE), "+", "-")</f>
        <v>+</v>
      </c>
      <c r="E240" s="51" t="str">
        <f>IF(VLOOKUP(A240, Master!$A$1:$AG$661, 27, FALSE)&gt;VLOOKUP(A240, Master!$A$1:$AG$661, 24, FALSE), "+", "-")</f>
        <v>+</v>
      </c>
      <c r="F240" s="51" t="str">
        <f>IF(VLOOKUP(A240, Master!$A$1:$AG$661, 30, FALSE)&gt;VLOOKUP(A240, Master!$A$1:$AG$661, 27, FALSE), "+", "-")</f>
        <v>+</v>
      </c>
      <c r="G240" s="51" t="str">
        <f>IF(VLOOKUP(A240, Master!$A$1:$AG$661, 33, FALSE)&gt;VLOOKUP(A240, Master!$A$1:$AG$661, 30, FALSE), "+", "-")</f>
        <v>-</v>
      </c>
      <c r="H240" s="51" t="str">
        <f t="shared" si="3"/>
        <v>+</v>
      </c>
    </row>
    <row r="241" spans="1:8" x14ac:dyDescent="0.2">
      <c r="A241" s="5" t="s">
        <v>559</v>
      </c>
      <c r="B241" s="5" t="s">
        <v>560</v>
      </c>
      <c r="C241" s="5" t="s">
        <v>314</v>
      </c>
      <c r="D241" s="51" t="str">
        <f>IF(VLOOKUP(A241, Master!$A$1:$AG$661, 24, FALSE)&gt;VLOOKUP(A241, Master!$A$1:$AG$661, 21, FALSE), "+", "-")</f>
        <v>+</v>
      </c>
      <c r="E241" s="51" t="str">
        <f>IF(VLOOKUP(A241, Master!$A$1:$AG$661, 27, FALSE)&gt;VLOOKUP(A241, Master!$A$1:$AG$661, 24, FALSE), "+", "-")</f>
        <v>+</v>
      </c>
      <c r="F241" s="51" t="str">
        <f>IF(VLOOKUP(A241, Master!$A$1:$AG$661, 30, FALSE)&gt;VLOOKUP(A241, Master!$A$1:$AG$661, 27, FALSE), "+", "-")</f>
        <v>+</v>
      </c>
      <c r="G241" s="51" t="str">
        <f>IF(VLOOKUP(A241, Master!$A$1:$AG$661, 33, FALSE)&gt;VLOOKUP(A241, Master!$A$1:$AG$661, 30, FALSE), "+", "-")</f>
        <v>-</v>
      </c>
      <c r="H241" s="51" t="str">
        <f t="shared" si="3"/>
        <v>+</v>
      </c>
    </row>
    <row r="242" spans="1:8" x14ac:dyDescent="0.2">
      <c r="A242" s="5" t="s">
        <v>561</v>
      </c>
      <c r="B242" s="5" t="s">
        <v>562</v>
      </c>
      <c r="C242" s="5" t="s">
        <v>32</v>
      </c>
      <c r="D242" s="51" t="str">
        <f>IF(VLOOKUP(A242, Master!$A$1:$AG$661, 24, FALSE)&gt;VLOOKUP(A242, Master!$A$1:$AG$661, 21, FALSE), "+", "-")</f>
        <v>+</v>
      </c>
      <c r="E242" s="51" t="str">
        <f>IF(VLOOKUP(A242, Master!$A$1:$AG$661, 27, FALSE)&gt;VLOOKUP(A242, Master!$A$1:$AG$661, 24, FALSE), "+", "-")</f>
        <v>+</v>
      </c>
      <c r="F242" s="51" t="str">
        <f>IF(VLOOKUP(A242, Master!$A$1:$AG$661, 30, FALSE)&gt;VLOOKUP(A242, Master!$A$1:$AG$661, 27, FALSE), "+", "-")</f>
        <v>+</v>
      </c>
      <c r="G242" s="51" t="str">
        <f>IF(VLOOKUP(A242, Master!$A$1:$AG$661, 33, FALSE)&gt;VLOOKUP(A242, Master!$A$1:$AG$661, 30, FALSE), "+", "-")</f>
        <v>-</v>
      </c>
      <c r="H242" s="51" t="str">
        <f t="shared" si="3"/>
        <v>+</v>
      </c>
    </row>
    <row r="243" spans="1:8" x14ac:dyDescent="0.2">
      <c r="A243" s="5" t="s">
        <v>563</v>
      </c>
      <c r="B243" s="5" t="s">
        <v>564</v>
      </c>
      <c r="C243" s="5" t="s">
        <v>32</v>
      </c>
      <c r="D243" s="51" t="str">
        <f>IF(VLOOKUP(A243, Master!$A$1:$AG$661, 24, FALSE)&gt;VLOOKUP(A243, Master!$A$1:$AG$661, 21, FALSE), "+", "-")</f>
        <v>+</v>
      </c>
      <c r="E243" s="51" t="str">
        <f>IF(VLOOKUP(A243, Master!$A$1:$AG$661, 27, FALSE)&gt;VLOOKUP(A243, Master!$A$1:$AG$661, 24, FALSE), "+", "-")</f>
        <v>+</v>
      </c>
      <c r="F243" s="51" t="str">
        <f>IF(VLOOKUP(A243, Master!$A$1:$AG$661, 30, FALSE)&gt;VLOOKUP(A243, Master!$A$1:$AG$661, 27, FALSE), "+", "-")</f>
        <v>+</v>
      </c>
      <c r="G243" s="51" t="str">
        <f>IF(VLOOKUP(A243, Master!$A$1:$AG$661, 33, FALSE)&gt;VLOOKUP(A243, Master!$A$1:$AG$661, 30, FALSE), "+", "-")</f>
        <v>+</v>
      </c>
      <c r="H243" s="51" t="str">
        <f t="shared" si="3"/>
        <v>+</v>
      </c>
    </row>
    <row r="244" spans="1:8" x14ac:dyDescent="0.2">
      <c r="A244" s="5" t="s">
        <v>565</v>
      </c>
      <c r="B244" s="5" t="s">
        <v>566</v>
      </c>
      <c r="C244" s="5" t="s">
        <v>32</v>
      </c>
      <c r="D244" s="51" t="str">
        <f>IF(VLOOKUP(A244, Master!$A$1:$AG$661, 24, FALSE)&gt;VLOOKUP(A244, Master!$A$1:$AG$661, 21, FALSE), "+", "-")</f>
        <v>+</v>
      </c>
      <c r="E244" s="51" t="str">
        <f>IF(VLOOKUP(A244, Master!$A$1:$AG$661, 27, FALSE)&gt;VLOOKUP(A244, Master!$A$1:$AG$661, 24, FALSE), "+", "-")</f>
        <v>-</v>
      </c>
      <c r="F244" s="51" t="str">
        <f>IF(VLOOKUP(A244, Master!$A$1:$AG$661, 30, FALSE)&gt;VLOOKUP(A244, Master!$A$1:$AG$661, 27, FALSE), "+", "-")</f>
        <v>+</v>
      </c>
      <c r="G244" s="51" t="str">
        <f>IF(VLOOKUP(A244, Master!$A$1:$AG$661, 33, FALSE)&gt;VLOOKUP(A244, Master!$A$1:$AG$661, 30, FALSE), "+", "-")</f>
        <v>+</v>
      </c>
      <c r="H244" s="51" t="str">
        <f t="shared" si="3"/>
        <v>N</v>
      </c>
    </row>
    <row r="245" spans="1:8" x14ac:dyDescent="0.2">
      <c r="A245" s="5" t="s">
        <v>567</v>
      </c>
      <c r="B245" s="5" t="s">
        <v>568</v>
      </c>
      <c r="C245" s="5" t="s">
        <v>457</v>
      </c>
      <c r="D245" s="51" t="str">
        <f>IF(VLOOKUP(A245, Master!$A$1:$AG$661, 24, FALSE)&gt;VLOOKUP(A245, Master!$A$1:$AG$661, 21, FALSE), "+", "-")</f>
        <v>-</v>
      </c>
      <c r="E245" s="51" t="str">
        <f>IF(VLOOKUP(A245, Master!$A$1:$AG$661, 27, FALSE)&gt;VLOOKUP(A245, Master!$A$1:$AG$661, 24, FALSE), "+", "-")</f>
        <v>-</v>
      </c>
      <c r="F245" s="51" t="str">
        <f>IF(VLOOKUP(A245, Master!$A$1:$AG$661, 30, FALSE)&gt;VLOOKUP(A245, Master!$A$1:$AG$661, 27, FALSE), "+", "-")</f>
        <v>+</v>
      </c>
      <c r="G245" s="51" t="str">
        <f>IF(VLOOKUP(A245, Master!$A$1:$AG$661, 33, FALSE)&gt;VLOOKUP(A245, Master!$A$1:$AG$661, 30, FALSE), "+", "-")</f>
        <v>+</v>
      </c>
      <c r="H245" s="51" t="str">
        <f t="shared" si="3"/>
        <v>-</v>
      </c>
    </row>
    <row r="246" spans="1:8" x14ac:dyDescent="0.2">
      <c r="A246" s="5" t="s">
        <v>569</v>
      </c>
      <c r="B246" s="5" t="s">
        <v>570</v>
      </c>
      <c r="C246" s="5" t="s">
        <v>457</v>
      </c>
      <c r="D246" s="51" t="str">
        <f>IF(VLOOKUP(A246, Master!$A$1:$AG$661, 24, FALSE)&gt;VLOOKUP(A246, Master!$A$1:$AG$661, 21, FALSE), "+", "-")</f>
        <v>+</v>
      </c>
      <c r="E246" s="51" t="str">
        <f>IF(VLOOKUP(A246, Master!$A$1:$AG$661, 27, FALSE)&gt;VLOOKUP(A246, Master!$A$1:$AG$661, 24, FALSE), "+", "-")</f>
        <v>+</v>
      </c>
      <c r="F246" s="51" t="str">
        <f>IF(VLOOKUP(A246, Master!$A$1:$AG$661, 30, FALSE)&gt;VLOOKUP(A246, Master!$A$1:$AG$661, 27, FALSE), "+", "-")</f>
        <v>-</v>
      </c>
      <c r="G246" s="51" t="str">
        <f>IF(VLOOKUP(A246, Master!$A$1:$AG$661, 33, FALSE)&gt;VLOOKUP(A246, Master!$A$1:$AG$661, 30, FALSE), "+", "-")</f>
        <v>+</v>
      </c>
      <c r="H246" s="51" t="str">
        <f t="shared" si="3"/>
        <v>N</v>
      </c>
    </row>
    <row r="247" spans="1:8" x14ac:dyDescent="0.2">
      <c r="A247" s="5" t="s">
        <v>571</v>
      </c>
      <c r="B247" s="5" t="s">
        <v>572</v>
      </c>
      <c r="C247" s="5" t="s">
        <v>457</v>
      </c>
      <c r="D247" s="51" t="str">
        <f>IF(VLOOKUP(A247, Master!$A$1:$AG$661, 24, FALSE)&gt;VLOOKUP(A247, Master!$A$1:$AG$661, 21, FALSE), "+", "-")</f>
        <v>+</v>
      </c>
      <c r="E247" s="51" t="str">
        <f>IF(VLOOKUP(A247, Master!$A$1:$AG$661, 27, FALSE)&gt;VLOOKUP(A247, Master!$A$1:$AG$661, 24, FALSE), "+", "-")</f>
        <v>+</v>
      </c>
      <c r="F247" s="51" t="str">
        <f>IF(VLOOKUP(A247, Master!$A$1:$AG$661, 30, FALSE)&gt;VLOOKUP(A247, Master!$A$1:$AG$661, 27, FALSE), "+", "-")</f>
        <v>+</v>
      </c>
      <c r="G247" s="51" t="str">
        <f>IF(VLOOKUP(A247, Master!$A$1:$AG$661, 33, FALSE)&gt;VLOOKUP(A247, Master!$A$1:$AG$661, 30, FALSE), "+", "-")</f>
        <v>+</v>
      </c>
      <c r="H247" s="51" t="str">
        <f t="shared" si="3"/>
        <v>+</v>
      </c>
    </row>
    <row r="248" spans="1:8" x14ac:dyDescent="0.2">
      <c r="A248" s="5" t="s">
        <v>573</v>
      </c>
      <c r="B248" s="5" t="s">
        <v>574</v>
      </c>
      <c r="C248" s="5" t="s">
        <v>457</v>
      </c>
      <c r="D248" s="51" t="str">
        <f>IF(VLOOKUP(A248, Master!$A$1:$AG$661, 24, FALSE)&gt;VLOOKUP(A248, Master!$A$1:$AG$661, 21, FALSE), "+", "-")</f>
        <v>+</v>
      </c>
      <c r="E248" s="51" t="str">
        <f>IF(VLOOKUP(A248, Master!$A$1:$AG$661, 27, FALSE)&gt;VLOOKUP(A248, Master!$A$1:$AG$661, 24, FALSE), "+", "-")</f>
        <v>-</v>
      </c>
      <c r="F248" s="51" t="str">
        <f>IF(VLOOKUP(A248, Master!$A$1:$AG$661, 30, FALSE)&gt;VLOOKUP(A248, Master!$A$1:$AG$661, 27, FALSE), "+", "-")</f>
        <v>-</v>
      </c>
      <c r="G248" s="51" t="str">
        <f>IF(VLOOKUP(A248, Master!$A$1:$AG$661, 33, FALSE)&gt;VLOOKUP(A248, Master!$A$1:$AG$661, 30, FALSE), "+", "-")</f>
        <v>-</v>
      </c>
      <c r="H248" s="51" t="str">
        <f t="shared" si="3"/>
        <v>-</v>
      </c>
    </row>
    <row r="249" spans="1:8" x14ac:dyDescent="0.2">
      <c r="A249" s="5" t="s">
        <v>575</v>
      </c>
      <c r="B249" s="5" t="s">
        <v>576</v>
      </c>
      <c r="C249" s="5" t="s">
        <v>168</v>
      </c>
      <c r="D249" s="51" t="str">
        <f>IF(VLOOKUP(A249, Master!$A$1:$AG$661, 24, FALSE)&gt;VLOOKUP(A249, Master!$A$1:$AG$661, 21, FALSE), "+", "-")</f>
        <v>-</v>
      </c>
      <c r="E249" s="51" t="str">
        <f>IF(VLOOKUP(A249, Master!$A$1:$AG$661, 27, FALSE)&gt;VLOOKUP(A249, Master!$A$1:$AG$661, 24, FALSE), "+", "-")</f>
        <v>-</v>
      </c>
      <c r="F249" s="51" t="str">
        <f>IF(VLOOKUP(A249, Master!$A$1:$AG$661, 30, FALSE)&gt;VLOOKUP(A249, Master!$A$1:$AG$661, 27, FALSE), "+", "-")</f>
        <v>+</v>
      </c>
      <c r="G249" s="51" t="str">
        <f>IF(VLOOKUP(A249, Master!$A$1:$AG$661, 33, FALSE)&gt;VLOOKUP(A249, Master!$A$1:$AG$661, 30, FALSE), "+", "-")</f>
        <v>-</v>
      </c>
      <c r="H249" s="51" t="str">
        <f t="shared" si="3"/>
        <v>-</v>
      </c>
    </row>
    <row r="250" spans="1:8" x14ac:dyDescent="0.2">
      <c r="A250" s="5" t="s">
        <v>577</v>
      </c>
      <c r="B250" s="5" t="s">
        <v>578</v>
      </c>
      <c r="C250" s="5" t="s">
        <v>168</v>
      </c>
      <c r="D250" s="51" t="str">
        <f>IF(VLOOKUP(A250, Master!$A$1:$AG$661, 24, FALSE)&gt;VLOOKUP(A250, Master!$A$1:$AG$661, 21, FALSE), "+", "-")</f>
        <v>+</v>
      </c>
      <c r="E250" s="51" t="str">
        <f>IF(VLOOKUP(A250, Master!$A$1:$AG$661, 27, FALSE)&gt;VLOOKUP(A250, Master!$A$1:$AG$661, 24, FALSE), "+", "-")</f>
        <v>+</v>
      </c>
      <c r="F250" s="51" t="str">
        <f>IF(VLOOKUP(A250, Master!$A$1:$AG$661, 30, FALSE)&gt;VLOOKUP(A250, Master!$A$1:$AG$661, 27, FALSE), "+", "-")</f>
        <v>-</v>
      </c>
      <c r="G250" s="51" t="str">
        <f>IF(VLOOKUP(A250, Master!$A$1:$AG$661, 33, FALSE)&gt;VLOOKUP(A250, Master!$A$1:$AG$661, 30, FALSE), "+", "-")</f>
        <v>+</v>
      </c>
      <c r="H250" s="51" t="str">
        <f t="shared" si="3"/>
        <v>N</v>
      </c>
    </row>
    <row r="251" spans="1:8" x14ac:dyDescent="0.2">
      <c r="A251" s="5" t="s">
        <v>579</v>
      </c>
      <c r="B251" s="5" t="s">
        <v>580</v>
      </c>
      <c r="C251" s="5" t="s">
        <v>168</v>
      </c>
      <c r="D251" s="51" t="str">
        <f>IF(VLOOKUP(A251, Master!$A$1:$AG$661, 24, FALSE)&gt;VLOOKUP(A251, Master!$A$1:$AG$661, 21, FALSE), "+", "-")</f>
        <v>+</v>
      </c>
      <c r="E251" s="51" t="str">
        <f>IF(VLOOKUP(A251, Master!$A$1:$AG$661, 27, FALSE)&gt;VLOOKUP(A251, Master!$A$1:$AG$661, 24, FALSE), "+", "-")</f>
        <v>+</v>
      </c>
      <c r="F251" s="51" t="str">
        <f>IF(VLOOKUP(A251, Master!$A$1:$AG$661, 30, FALSE)&gt;VLOOKUP(A251, Master!$A$1:$AG$661, 27, FALSE), "+", "-")</f>
        <v>+</v>
      </c>
      <c r="G251" s="51" t="str">
        <f>IF(VLOOKUP(A251, Master!$A$1:$AG$661, 33, FALSE)&gt;VLOOKUP(A251, Master!$A$1:$AG$661, 30, FALSE), "+", "-")</f>
        <v>-</v>
      </c>
      <c r="H251" s="51" t="str">
        <f t="shared" si="3"/>
        <v>+</v>
      </c>
    </row>
    <row r="252" spans="1:8" x14ac:dyDescent="0.2">
      <c r="A252" s="5" t="s">
        <v>581</v>
      </c>
      <c r="B252" s="5" t="s">
        <v>582</v>
      </c>
      <c r="C252" s="5" t="s">
        <v>168</v>
      </c>
      <c r="D252" s="51" t="str">
        <f>IF(VLOOKUP(A252, Master!$A$1:$AG$661, 24, FALSE)&gt;VLOOKUP(A252, Master!$A$1:$AG$661, 21, FALSE), "+", "-")</f>
        <v>+</v>
      </c>
      <c r="E252" s="51" t="str">
        <f>IF(VLOOKUP(A252, Master!$A$1:$AG$661, 27, FALSE)&gt;VLOOKUP(A252, Master!$A$1:$AG$661, 24, FALSE), "+", "-")</f>
        <v>+</v>
      </c>
      <c r="F252" s="51" t="str">
        <f>IF(VLOOKUP(A252, Master!$A$1:$AG$661, 30, FALSE)&gt;VLOOKUP(A252, Master!$A$1:$AG$661, 27, FALSE), "+", "-")</f>
        <v>+</v>
      </c>
      <c r="G252" s="51" t="str">
        <f>IF(VLOOKUP(A252, Master!$A$1:$AG$661, 33, FALSE)&gt;VLOOKUP(A252, Master!$A$1:$AG$661, 30, FALSE), "+", "-")</f>
        <v>+</v>
      </c>
      <c r="H252" s="51" t="str">
        <f t="shared" si="3"/>
        <v>+</v>
      </c>
    </row>
    <row r="253" spans="1:8" x14ac:dyDescent="0.2">
      <c r="A253" s="5" t="s">
        <v>583</v>
      </c>
      <c r="B253" s="5" t="s">
        <v>584</v>
      </c>
      <c r="C253" s="5" t="s">
        <v>168</v>
      </c>
      <c r="D253" s="51" t="str">
        <f>IF(VLOOKUP(A253, Master!$A$1:$AG$661, 24, FALSE)&gt;VLOOKUP(A253, Master!$A$1:$AG$661, 21, FALSE), "+", "-")</f>
        <v>-</v>
      </c>
      <c r="E253" s="51" t="str">
        <f>IF(VLOOKUP(A253, Master!$A$1:$AG$661, 27, FALSE)&gt;VLOOKUP(A253, Master!$A$1:$AG$661, 24, FALSE), "+", "-")</f>
        <v>+</v>
      </c>
      <c r="F253" s="51" t="str">
        <f>IF(VLOOKUP(A253, Master!$A$1:$AG$661, 30, FALSE)&gt;VLOOKUP(A253, Master!$A$1:$AG$661, 27, FALSE), "+", "-")</f>
        <v>+</v>
      </c>
      <c r="G253" s="51" t="str">
        <f>IF(VLOOKUP(A253, Master!$A$1:$AG$661, 33, FALSE)&gt;VLOOKUP(A253, Master!$A$1:$AG$661, 30, FALSE), "+", "-")</f>
        <v>-</v>
      </c>
      <c r="H253" s="51" t="str">
        <f t="shared" si="3"/>
        <v>N</v>
      </c>
    </row>
    <row r="254" spans="1:8" x14ac:dyDescent="0.2">
      <c r="A254" s="5" t="s">
        <v>585</v>
      </c>
      <c r="B254" s="5" t="s">
        <v>586</v>
      </c>
      <c r="C254" s="5" t="s">
        <v>168</v>
      </c>
      <c r="D254" s="51" t="str">
        <f>IF(VLOOKUP(A254, Master!$A$1:$AG$661, 24, FALSE)&gt;VLOOKUP(A254, Master!$A$1:$AG$661, 21, FALSE), "+", "-")</f>
        <v>+</v>
      </c>
      <c r="E254" s="51" t="str">
        <f>IF(VLOOKUP(A254, Master!$A$1:$AG$661, 27, FALSE)&gt;VLOOKUP(A254, Master!$A$1:$AG$661, 24, FALSE), "+", "-")</f>
        <v>-</v>
      </c>
      <c r="F254" s="51" t="str">
        <f>IF(VLOOKUP(A254, Master!$A$1:$AG$661, 30, FALSE)&gt;VLOOKUP(A254, Master!$A$1:$AG$661, 27, FALSE), "+", "-")</f>
        <v>-</v>
      </c>
      <c r="G254" s="51" t="str">
        <f>IF(VLOOKUP(A254, Master!$A$1:$AG$661, 33, FALSE)&gt;VLOOKUP(A254, Master!$A$1:$AG$661, 30, FALSE), "+", "-")</f>
        <v>-</v>
      </c>
      <c r="H254" s="51" t="str">
        <f t="shared" si="3"/>
        <v>-</v>
      </c>
    </row>
    <row r="255" spans="1:8" x14ac:dyDescent="0.2">
      <c r="A255" s="5" t="s">
        <v>587</v>
      </c>
      <c r="B255" s="5" t="s">
        <v>588</v>
      </c>
      <c r="C255" s="5" t="s">
        <v>168</v>
      </c>
      <c r="D255" s="51" t="str">
        <f>IF(VLOOKUP(A255, Master!$A$1:$AG$661, 24, FALSE)&gt;VLOOKUP(A255, Master!$A$1:$AG$661, 21, FALSE), "+", "-")</f>
        <v>+</v>
      </c>
      <c r="E255" s="51" t="str">
        <f>IF(VLOOKUP(A255, Master!$A$1:$AG$661, 27, FALSE)&gt;VLOOKUP(A255, Master!$A$1:$AG$661, 24, FALSE), "+", "-")</f>
        <v>-</v>
      </c>
      <c r="F255" s="51" t="str">
        <f>IF(VLOOKUP(A255, Master!$A$1:$AG$661, 30, FALSE)&gt;VLOOKUP(A255, Master!$A$1:$AG$661, 27, FALSE), "+", "-")</f>
        <v>-</v>
      </c>
      <c r="G255" s="51" t="str">
        <f>IF(VLOOKUP(A255, Master!$A$1:$AG$661, 33, FALSE)&gt;VLOOKUP(A255, Master!$A$1:$AG$661, 30, FALSE), "+", "-")</f>
        <v>-</v>
      </c>
      <c r="H255" s="51" t="str">
        <f t="shared" si="3"/>
        <v>-</v>
      </c>
    </row>
    <row r="256" spans="1:8" x14ac:dyDescent="0.2">
      <c r="A256" s="5" t="s">
        <v>589</v>
      </c>
      <c r="B256" s="5" t="s">
        <v>590</v>
      </c>
      <c r="C256" s="5" t="s">
        <v>436</v>
      </c>
      <c r="D256" s="51" t="str">
        <f>IF(VLOOKUP(A256, Master!$A$1:$AG$661, 24, FALSE)&gt;VLOOKUP(A256, Master!$A$1:$AG$661, 21, FALSE), "+", "-")</f>
        <v>-</v>
      </c>
      <c r="E256" s="51" t="str">
        <f>IF(VLOOKUP(A256, Master!$A$1:$AG$661, 27, FALSE)&gt;VLOOKUP(A256, Master!$A$1:$AG$661, 24, FALSE), "+", "-")</f>
        <v>+</v>
      </c>
      <c r="F256" s="51" t="str">
        <f>IF(VLOOKUP(A256, Master!$A$1:$AG$661, 30, FALSE)&gt;VLOOKUP(A256, Master!$A$1:$AG$661, 27, FALSE), "+", "-")</f>
        <v>-</v>
      </c>
      <c r="G256" s="51" t="str">
        <f>IF(VLOOKUP(A256, Master!$A$1:$AG$661, 33, FALSE)&gt;VLOOKUP(A256, Master!$A$1:$AG$661, 30, FALSE), "+", "-")</f>
        <v>+</v>
      </c>
      <c r="H256" s="51" t="str">
        <f t="shared" si="3"/>
        <v>-</v>
      </c>
    </row>
    <row r="257" spans="1:8" x14ac:dyDescent="0.2">
      <c r="A257" s="5" t="s">
        <v>591</v>
      </c>
      <c r="B257" s="5" t="s">
        <v>592</v>
      </c>
      <c r="C257" s="5" t="s">
        <v>362</v>
      </c>
      <c r="D257" s="51" t="str">
        <f>IF(VLOOKUP(A257, Master!$A$1:$AG$661, 24, FALSE)&gt;VLOOKUP(A257, Master!$A$1:$AG$661, 21, FALSE), "+", "-")</f>
        <v>-</v>
      </c>
      <c r="E257" s="51" t="str">
        <f>IF(VLOOKUP(A257, Master!$A$1:$AG$661, 27, FALSE)&gt;VLOOKUP(A257, Master!$A$1:$AG$661, 24, FALSE), "+", "-")</f>
        <v>-</v>
      </c>
      <c r="F257" s="51" t="str">
        <f>IF(VLOOKUP(A257, Master!$A$1:$AG$661, 30, FALSE)&gt;VLOOKUP(A257, Master!$A$1:$AG$661, 27, FALSE), "+", "-")</f>
        <v>+</v>
      </c>
      <c r="G257" s="51" t="str">
        <f>IF(VLOOKUP(A257, Master!$A$1:$AG$661, 33, FALSE)&gt;VLOOKUP(A257, Master!$A$1:$AG$661, 30, FALSE), "+", "-")</f>
        <v>+</v>
      </c>
      <c r="H257" s="51" t="str">
        <f t="shared" si="3"/>
        <v>-</v>
      </c>
    </row>
    <row r="258" spans="1:8" x14ac:dyDescent="0.2">
      <c r="A258" s="5" t="s">
        <v>593</v>
      </c>
      <c r="B258" s="5" t="s">
        <v>594</v>
      </c>
      <c r="C258" s="5" t="s">
        <v>362</v>
      </c>
      <c r="D258" s="51" t="str">
        <f>IF(VLOOKUP(A258, Master!$A$1:$AG$661, 24, FALSE)&gt;VLOOKUP(A258, Master!$A$1:$AG$661, 21, FALSE), "+", "-")</f>
        <v>+</v>
      </c>
      <c r="E258" s="51" t="str">
        <f>IF(VLOOKUP(A258, Master!$A$1:$AG$661, 27, FALSE)&gt;VLOOKUP(A258, Master!$A$1:$AG$661, 24, FALSE), "+", "-")</f>
        <v>+</v>
      </c>
      <c r="F258" s="51" t="str">
        <f>IF(VLOOKUP(A258, Master!$A$1:$AG$661, 30, FALSE)&gt;VLOOKUP(A258, Master!$A$1:$AG$661, 27, FALSE), "+", "-")</f>
        <v>-</v>
      </c>
      <c r="G258" s="51" t="str">
        <f>IF(VLOOKUP(A258, Master!$A$1:$AG$661, 33, FALSE)&gt;VLOOKUP(A258, Master!$A$1:$AG$661, 30, FALSE), "+", "-")</f>
        <v>+</v>
      </c>
      <c r="H258" s="51" t="str">
        <f t="shared" ref="H258:H321" si="4">IF(COUNTIF(D258:F258,"+")&gt;2,"+", IF(COUNTIF(D258:F258,"+")=2,"N", "-"))</f>
        <v>N</v>
      </c>
    </row>
    <row r="259" spans="1:8" x14ac:dyDescent="0.2">
      <c r="A259" s="5" t="s">
        <v>595</v>
      </c>
      <c r="B259" s="5" t="s">
        <v>596</v>
      </c>
      <c r="C259" s="5" t="s">
        <v>362</v>
      </c>
      <c r="D259" s="51" t="str">
        <f>IF(VLOOKUP(A259, Master!$A$1:$AG$661, 24, FALSE)&gt;VLOOKUP(A259, Master!$A$1:$AG$661, 21, FALSE), "+", "-")</f>
        <v>+</v>
      </c>
      <c r="E259" s="51" t="str">
        <f>IF(VLOOKUP(A259, Master!$A$1:$AG$661, 27, FALSE)&gt;VLOOKUP(A259, Master!$A$1:$AG$661, 24, FALSE), "+", "-")</f>
        <v>+</v>
      </c>
      <c r="F259" s="51" t="str">
        <f>IF(VLOOKUP(A259, Master!$A$1:$AG$661, 30, FALSE)&gt;VLOOKUP(A259, Master!$A$1:$AG$661, 27, FALSE), "+", "-")</f>
        <v>-</v>
      </c>
      <c r="G259" s="51" t="str">
        <f>IF(VLOOKUP(A259, Master!$A$1:$AG$661, 33, FALSE)&gt;VLOOKUP(A259, Master!$A$1:$AG$661, 30, FALSE), "+", "-")</f>
        <v>+</v>
      </c>
      <c r="H259" s="51" t="str">
        <f t="shared" si="4"/>
        <v>N</v>
      </c>
    </row>
    <row r="260" spans="1:8" x14ac:dyDescent="0.2">
      <c r="A260" s="5" t="s">
        <v>597</v>
      </c>
      <c r="B260" s="5" t="s">
        <v>598</v>
      </c>
      <c r="C260" s="5" t="s">
        <v>334</v>
      </c>
      <c r="D260" s="51" t="str">
        <f>IF(VLOOKUP(A260, Master!$A$1:$AG$661, 24, FALSE)&gt;VLOOKUP(A260, Master!$A$1:$AG$661, 21, FALSE), "+", "-")</f>
        <v>+</v>
      </c>
      <c r="E260" s="51" t="str">
        <f>IF(VLOOKUP(A260, Master!$A$1:$AG$661, 27, FALSE)&gt;VLOOKUP(A260, Master!$A$1:$AG$661, 24, FALSE), "+", "-")</f>
        <v>+</v>
      </c>
      <c r="F260" s="51" t="str">
        <f>IF(VLOOKUP(A260, Master!$A$1:$AG$661, 30, FALSE)&gt;VLOOKUP(A260, Master!$A$1:$AG$661, 27, FALSE), "+", "-")</f>
        <v>+</v>
      </c>
      <c r="G260" s="51" t="str">
        <f>IF(VLOOKUP(A260, Master!$A$1:$AG$661, 33, FALSE)&gt;VLOOKUP(A260, Master!$A$1:$AG$661, 30, FALSE), "+", "-")</f>
        <v>-</v>
      </c>
      <c r="H260" s="51" t="str">
        <f t="shared" si="4"/>
        <v>+</v>
      </c>
    </row>
    <row r="261" spans="1:8" x14ac:dyDescent="0.2">
      <c r="A261" s="5" t="s">
        <v>599</v>
      </c>
      <c r="B261" s="5" t="s">
        <v>600</v>
      </c>
      <c r="C261" s="5" t="s">
        <v>334</v>
      </c>
      <c r="D261" s="51" t="str">
        <f>IF(VLOOKUP(A261, Master!$A$1:$AG$661, 24, FALSE)&gt;VLOOKUP(A261, Master!$A$1:$AG$661, 21, FALSE), "+", "-")</f>
        <v>+</v>
      </c>
      <c r="E261" s="51" t="str">
        <f>IF(VLOOKUP(A261, Master!$A$1:$AG$661, 27, FALSE)&gt;VLOOKUP(A261, Master!$A$1:$AG$661, 24, FALSE), "+", "-")</f>
        <v>+</v>
      </c>
      <c r="F261" s="51" t="str">
        <f>IF(VLOOKUP(A261, Master!$A$1:$AG$661, 30, FALSE)&gt;VLOOKUP(A261, Master!$A$1:$AG$661, 27, FALSE), "+", "-")</f>
        <v>-</v>
      </c>
      <c r="G261" s="51" t="str">
        <f>IF(VLOOKUP(A261, Master!$A$1:$AG$661, 33, FALSE)&gt;VLOOKUP(A261, Master!$A$1:$AG$661, 30, FALSE), "+", "-")</f>
        <v>-</v>
      </c>
      <c r="H261" s="51" t="str">
        <f t="shared" si="4"/>
        <v>N</v>
      </c>
    </row>
    <row r="262" spans="1:8" x14ac:dyDescent="0.2">
      <c r="A262" s="5" t="s">
        <v>601</v>
      </c>
      <c r="B262" s="5" t="s">
        <v>602</v>
      </c>
      <c r="C262" s="5" t="s">
        <v>334</v>
      </c>
      <c r="D262" s="51" t="str">
        <f>IF(VLOOKUP(A262, Master!$A$1:$AG$661, 24, FALSE)&gt;VLOOKUP(A262, Master!$A$1:$AG$661, 21, FALSE), "+", "-")</f>
        <v>+</v>
      </c>
      <c r="E262" s="51" t="str">
        <f>IF(VLOOKUP(A262, Master!$A$1:$AG$661, 27, FALSE)&gt;VLOOKUP(A262, Master!$A$1:$AG$661, 24, FALSE), "+", "-")</f>
        <v>+</v>
      </c>
      <c r="F262" s="51" t="str">
        <f>IF(VLOOKUP(A262, Master!$A$1:$AG$661, 30, FALSE)&gt;VLOOKUP(A262, Master!$A$1:$AG$661, 27, FALSE), "+", "-")</f>
        <v>+</v>
      </c>
      <c r="G262" s="51" t="str">
        <f>IF(VLOOKUP(A262, Master!$A$1:$AG$661, 33, FALSE)&gt;VLOOKUP(A262, Master!$A$1:$AG$661, 30, FALSE), "+", "-")</f>
        <v>+</v>
      </c>
      <c r="H262" s="51" t="str">
        <f t="shared" si="4"/>
        <v>+</v>
      </c>
    </row>
    <row r="263" spans="1:8" x14ac:dyDescent="0.2">
      <c r="A263" s="5" t="s">
        <v>603</v>
      </c>
      <c r="B263" s="5" t="s">
        <v>604</v>
      </c>
      <c r="C263" s="5" t="s">
        <v>334</v>
      </c>
      <c r="D263" s="51" t="str">
        <f>IF(VLOOKUP(A263, Master!$A$1:$AG$661, 24, FALSE)&gt;VLOOKUP(A263, Master!$A$1:$AG$661, 21, FALSE), "+", "-")</f>
        <v>+</v>
      </c>
      <c r="E263" s="51" t="str">
        <f>IF(VLOOKUP(A263, Master!$A$1:$AG$661, 27, FALSE)&gt;VLOOKUP(A263, Master!$A$1:$AG$661, 24, FALSE), "+", "-")</f>
        <v>+</v>
      </c>
      <c r="F263" s="51" t="str">
        <f>IF(VLOOKUP(A263, Master!$A$1:$AG$661, 30, FALSE)&gt;VLOOKUP(A263, Master!$A$1:$AG$661, 27, FALSE), "+", "-")</f>
        <v>+</v>
      </c>
      <c r="G263" s="51" t="str">
        <f>IF(VLOOKUP(A263, Master!$A$1:$AG$661, 33, FALSE)&gt;VLOOKUP(A263, Master!$A$1:$AG$661, 30, FALSE), "+", "-")</f>
        <v>+</v>
      </c>
      <c r="H263" s="51" t="str">
        <f t="shared" si="4"/>
        <v>+</v>
      </c>
    </row>
    <row r="264" spans="1:8" x14ac:dyDescent="0.2">
      <c r="A264" s="5" t="s">
        <v>605</v>
      </c>
      <c r="B264" s="5" t="s">
        <v>606</v>
      </c>
      <c r="C264" s="5" t="s">
        <v>334</v>
      </c>
      <c r="D264" s="51" t="str">
        <f>IF(VLOOKUP(A264, Master!$A$1:$AG$661, 24, FALSE)&gt;VLOOKUP(A264, Master!$A$1:$AG$661, 21, FALSE), "+", "-")</f>
        <v>-</v>
      </c>
      <c r="E264" s="51" t="str">
        <f>IF(VLOOKUP(A264, Master!$A$1:$AG$661, 27, FALSE)&gt;VLOOKUP(A264, Master!$A$1:$AG$661, 24, FALSE), "+", "-")</f>
        <v>-</v>
      </c>
      <c r="F264" s="51" t="str">
        <f>IF(VLOOKUP(A264, Master!$A$1:$AG$661, 30, FALSE)&gt;VLOOKUP(A264, Master!$A$1:$AG$661, 27, FALSE), "+", "-")</f>
        <v>-</v>
      </c>
      <c r="G264" s="51" t="str">
        <f>IF(VLOOKUP(A264, Master!$A$1:$AG$661, 33, FALSE)&gt;VLOOKUP(A264, Master!$A$1:$AG$661, 30, FALSE), "+", "-")</f>
        <v>-</v>
      </c>
      <c r="H264" s="51" t="str">
        <f t="shared" si="4"/>
        <v>-</v>
      </c>
    </row>
    <row r="265" spans="1:8" x14ac:dyDescent="0.2">
      <c r="A265" s="5" t="s">
        <v>607</v>
      </c>
      <c r="B265" s="5" t="s">
        <v>608</v>
      </c>
      <c r="C265" s="5" t="s">
        <v>334</v>
      </c>
      <c r="D265" s="51" t="str">
        <f>IF(VLOOKUP(A265, Master!$A$1:$AG$661, 24, FALSE)&gt;VLOOKUP(A265, Master!$A$1:$AG$661, 21, FALSE), "+", "-")</f>
        <v>+</v>
      </c>
      <c r="E265" s="51" t="str">
        <f>IF(VLOOKUP(A265, Master!$A$1:$AG$661, 27, FALSE)&gt;VLOOKUP(A265, Master!$A$1:$AG$661, 24, FALSE), "+", "-")</f>
        <v>+</v>
      </c>
      <c r="F265" s="51" t="str">
        <f>IF(VLOOKUP(A265, Master!$A$1:$AG$661, 30, FALSE)&gt;VLOOKUP(A265, Master!$A$1:$AG$661, 27, FALSE), "+", "-")</f>
        <v>+</v>
      </c>
      <c r="G265" s="51" t="str">
        <f>IF(VLOOKUP(A265, Master!$A$1:$AG$661, 33, FALSE)&gt;VLOOKUP(A265, Master!$A$1:$AG$661, 30, FALSE), "+", "-")</f>
        <v>-</v>
      </c>
      <c r="H265" s="51" t="str">
        <f t="shared" si="4"/>
        <v>+</v>
      </c>
    </row>
    <row r="266" spans="1:8" x14ac:dyDescent="0.2">
      <c r="A266" s="5" t="s">
        <v>609</v>
      </c>
      <c r="B266" s="5" t="s">
        <v>610</v>
      </c>
      <c r="C266" s="5" t="s">
        <v>485</v>
      </c>
      <c r="D266" s="51" t="str">
        <f>IF(VLOOKUP(A266, Master!$A$1:$AG$661, 24, FALSE)&gt;VLOOKUP(A266, Master!$A$1:$AG$661, 21, FALSE), "+", "-")</f>
        <v>+</v>
      </c>
      <c r="E266" s="51" t="str">
        <f>IF(VLOOKUP(A266, Master!$A$1:$AG$661, 27, FALSE)&gt;VLOOKUP(A266, Master!$A$1:$AG$661, 24, FALSE), "+", "-")</f>
        <v>+</v>
      </c>
      <c r="F266" s="51" t="str">
        <f>IF(VLOOKUP(A266, Master!$A$1:$AG$661, 30, FALSE)&gt;VLOOKUP(A266, Master!$A$1:$AG$661, 27, FALSE), "+", "-")</f>
        <v>+</v>
      </c>
      <c r="G266" s="51" t="str">
        <f>IF(VLOOKUP(A266, Master!$A$1:$AG$661, 33, FALSE)&gt;VLOOKUP(A266, Master!$A$1:$AG$661, 30, FALSE), "+", "-")</f>
        <v>+</v>
      </c>
      <c r="H266" s="51" t="str">
        <f t="shared" si="4"/>
        <v>+</v>
      </c>
    </row>
    <row r="267" spans="1:8" x14ac:dyDescent="0.2">
      <c r="A267" s="5" t="s">
        <v>611</v>
      </c>
      <c r="B267" s="5" t="s">
        <v>612</v>
      </c>
      <c r="C267" s="5" t="s">
        <v>485</v>
      </c>
      <c r="D267" s="51" t="str">
        <f>IF(VLOOKUP(A267, Master!$A$1:$AG$661, 24, FALSE)&gt;VLOOKUP(A267, Master!$A$1:$AG$661, 21, FALSE), "+", "-")</f>
        <v>+</v>
      </c>
      <c r="E267" s="51" t="str">
        <f>IF(VLOOKUP(A267, Master!$A$1:$AG$661, 27, FALSE)&gt;VLOOKUP(A267, Master!$A$1:$AG$661, 24, FALSE), "+", "-")</f>
        <v>+</v>
      </c>
      <c r="F267" s="51" t="str">
        <f>IF(VLOOKUP(A267, Master!$A$1:$AG$661, 30, FALSE)&gt;VLOOKUP(A267, Master!$A$1:$AG$661, 27, FALSE), "+", "-")</f>
        <v>+</v>
      </c>
      <c r="G267" s="51" t="str">
        <f>IF(VLOOKUP(A267, Master!$A$1:$AG$661, 33, FALSE)&gt;VLOOKUP(A267, Master!$A$1:$AG$661, 30, FALSE), "+", "-")</f>
        <v>+</v>
      </c>
      <c r="H267" s="51" t="str">
        <f t="shared" si="4"/>
        <v>+</v>
      </c>
    </row>
    <row r="268" spans="1:8" x14ac:dyDescent="0.2">
      <c r="A268" s="5" t="s">
        <v>613</v>
      </c>
      <c r="B268" s="5" t="s">
        <v>614</v>
      </c>
      <c r="C268" s="5" t="s">
        <v>485</v>
      </c>
      <c r="D268" s="51" t="str">
        <f>IF(VLOOKUP(A268, Master!$A$1:$AG$661, 24, FALSE)&gt;VLOOKUP(A268, Master!$A$1:$AG$661, 21, FALSE), "+", "-")</f>
        <v>+</v>
      </c>
      <c r="E268" s="51" t="str">
        <f>IF(VLOOKUP(A268, Master!$A$1:$AG$661, 27, FALSE)&gt;VLOOKUP(A268, Master!$A$1:$AG$661, 24, FALSE), "+", "-")</f>
        <v>+</v>
      </c>
      <c r="F268" s="51" t="str">
        <f>IF(VLOOKUP(A268, Master!$A$1:$AG$661, 30, FALSE)&gt;VLOOKUP(A268, Master!$A$1:$AG$661, 27, FALSE), "+", "-")</f>
        <v>+</v>
      </c>
      <c r="G268" s="51" t="str">
        <f>IF(VLOOKUP(A268, Master!$A$1:$AG$661, 33, FALSE)&gt;VLOOKUP(A268, Master!$A$1:$AG$661, 30, FALSE), "+", "-")</f>
        <v>+</v>
      </c>
      <c r="H268" s="51" t="str">
        <f t="shared" si="4"/>
        <v>+</v>
      </c>
    </row>
    <row r="269" spans="1:8" x14ac:dyDescent="0.2">
      <c r="A269" s="5" t="s">
        <v>615</v>
      </c>
      <c r="B269" s="5" t="s">
        <v>616</v>
      </c>
      <c r="C269" s="5" t="s">
        <v>485</v>
      </c>
      <c r="D269" s="51" t="str">
        <f>IF(VLOOKUP(A269, Master!$A$1:$AG$661, 24, FALSE)&gt;VLOOKUP(A269, Master!$A$1:$AG$661, 21, FALSE), "+", "-")</f>
        <v>+</v>
      </c>
      <c r="E269" s="51" t="str">
        <f>IF(VLOOKUP(A269, Master!$A$1:$AG$661, 27, FALSE)&gt;VLOOKUP(A269, Master!$A$1:$AG$661, 24, FALSE), "+", "-")</f>
        <v>+</v>
      </c>
      <c r="F269" s="51" t="str">
        <f>IF(VLOOKUP(A269, Master!$A$1:$AG$661, 30, FALSE)&gt;VLOOKUP(A269, Master!$A$1:$AG$661, 27, FALSE), "+", "-")</f>
        <v>-</v>
      </c>
      <c r="G269" s="51" t="str">
        <f>IF(VLOOKUP(A269, Master!$A$1:$AG$661, 33, FALSE)&gt;VLOOKUP(A269, Master!$A$1:$AG$661, 30, FALSE), "+", "-")</f>
        <v>+</v>
      </c>
      <c r="H269" s="51" t="str">
        <f t="shared" si="4"/>
        <v>N</v>
      </c>
    </row>
    <row r="270" spans="1:8" x14ac:dyDescent="0.2">
      <c r="A270" s="5" t="s">
        <v>617</v>
      </c>
      <c r="B270" s="5" t="s">
        <v>618</v>
      </c>
      <c r="C270" s="5" t="s">
        <v>485</v>
      </c>
      <c r="D270" s="51" t="str">
        <f>IF(VLOOKUP(A270, Master!$A$1:$AG$661, 24, FALSE)&gt;VLOOKUP(A270, Master!$A$1:$AG$661, 21, FALSE), "+", "-")</f>
        <v>-</v>
      </c>
      <c r="E270" s="51" t="str">
        <f>IF(VLOOKUP(A270, Master!$A$1:$AG$661, 27, FALSE)&gt;VLOOKUP(A270, Master!$A$1:$AG$661, 24, FALSE), "+", "-")</f>
        <v>+</v>
      </c>
      <c r="F270" s="51" t="str">
        <f>IF(VLOOKUP(A270, Master!$A$1:$AG$661, 30, FALSE)&gt;VLOOKUP(A270, Master!$A$1:$AG$661, 27, FALSE), "+", "-")</f>
        <v>+</v>
      </c>
      <c r="G270" s="51" t="str">
        <f>IF(VLOOKUP(A270, Master!$A$1:$AG$661, 33, FALSE)&gt;VLOOKUP(A270, Master!$A$1:$AG$661, 30, FALSE), "+", "-")</f>
        <v>+</v>
      </c>
      <c r="H270" s="51" t="str">
        <f t="shared" si="4"/>
        <v>N</v>
      </c>
    </row>
    <row r="271" spans="1:8" x14ac:dyDescent="0.2">
      <c r="A271" s="5" t="s">
        <v>619</v>
      </c>
      <c r="B271" s="5" t="s">
        <v>620</v>
      </c>
      <c r="C271" s="5" t="s">
        <v>485</v>
      </c>
      <c r="D271" s="51" t="str">
        <f>IF(VLOOKUP(A271, Master!$A$1:$AG$661, 24, FALSE)&gt;VLOOKUP(A271, Master!$A$1:$AG$661, 21, FALSE), "+", "-")</f>
        <v>-</v>
      </c>
      <c r="E271" s="51" t="str">
        <f>IF(VLOOKUP(A271, Master!$A$1:$AG$661, 27, FALSE)&gt;VLOOKUP(A271, Master!$A$1:$AG$661, 24, FALSE), "+", "-")</f>
        <v>-</v>
      </c>
      <c r="F271" s="51" t="str">
        <f>IF(VLOOKUP(A271, Master!$A$1:$AG$661, 30, FALSE)&gt;VLOOKUP(A271, Master!$A$1:$AG$661, 27, FALSE), "+", "-")</f>
        <v>-</v>
      </c>
      <c r="G271" s="51" t="str">
        <f>IF(VLOOKUP(A271, Master!$A$1:$AG$661, 33, FALSE)&gt;VLOOKUP(A271, Master!$A$1:$AG$661, 30, FALSE), "+", "-")</f>
        <v>-</v>
      </c>
      <c r="H271" s="51" t="str">
        <f t="shared" si="4"/>
        <v>-</v>
      </c>
    </row>
    <row r="272" spans="1:8" x14ac:dyDescent="0.2">
      <c r="A272" s="5" t="s">
        <v>621</v>
      </c>
      <c r="B272" s="5" t="s">
        <v>622</v>
      </c>
      <c r="C272" s="5" t="s">
        <v>485</v>
      </c>
      <c r="D272" s="51" t="str">
        <f>IF(VLOOKUP(A272, Master!$A$1:$AG$661, 24, FALSE)&gt;VLOOKUP(A272, Master!$A$1:$AG$661, 21, FALSE), "+", "-")</f>
        <v>-</v>
      </c>
      <c r="E272" s="51" t="str">
        <f>IF(VLOOKUP(A272, Master!$A$1:$AG$661, 27, FALSE)&gt;VLOOKUP(A272, Master!$A$1:$AG$661, 24, FALSE), "+", "-")</f>
        <v>+</v>
      </c>
      <c r="F272" s="51" t="str">
        <f>IF(VLOOKUP(A272, Master!$A$1:$AG$661, 30, FALSE)&gt;VLOOKUP(A272, Master!$A$1:$AG$661, 27, FALSE), "+", "-")</f>
        <v>+</v>
      </c>
      <c r="G272" s="51" t="str">
        <f>IF(VLOOKUP(A272, Master!$A$1:$AG$661, 33, FALSE)&gt;VLOOKUP(A272, Master!$A$1:$AG$661, 30, FALSE), "+", "-")</f>
        <v>+</v>
      </c>
      <c r="H272" s="51" t="str">
        <f t="shared" si="4"/>
        <v>N</v>
      </c>
    </row>
    <row r="273" spans="1:8" x14ac:dyDescent="0.2">
      <c r="A273" s="5" t="s">
        <v>623</v>
      </c>
      <c r="B273" s="5" t="s">
        <v>624</v>
      </c>
      <c r="C273" s="5" t="s">
        <v>399</v>
      </c>
      <c r="D273" s="51" t="str">
        <f>IF(VLOOKUP(A273, Master!$A$1:$AG$661, 24, FALSE)&gt;VLOOKUP(A273, Master!$A$1:$AG$661, 21, FALSE), "+", "-")</f>
        <v>-</v>
      </c>
      <c r="E273" s="51" t="str">
        <f>IF(VLOOKUP(A273, Master!$A$1:$AG$661, 27, FALSE)&gt;VLOOKUP(A273, Master!$A$1:$AG$661, 24, FALSE), "+", "-")</f>
        <v>-</v>
      </c>
      <c r="F273" s="51" t="str">
        <f>IF(VLOOKUP(A273, Master!$A$1:$AG$661, 30, FALSE)&gt;VLOOKUP(A273, Master!$A$1:$AG$661, 27, FALSE), "+", "-")</f>
        <v>-</v>
      </c>
      <c r="G273" s="51" t="str">
        <f>IF(VLOOKUP(A273, Master!$A$1:$AG$661, 33, FALSE)&gt;VLOOKUP(A273, Master!$A$1:$AG$661, 30, FALSE), "+", "-")</f>
        <v>-</v>
      </c>
      <c r="H273" s="51" t="str">
        <f t="shared" si="4"/>
        <v>-</v>
      </c>
    </row>
    <row r="274" spans="1:8" x14ac:dyDescent="0.2">
      <c r="A274" s="5" t="s">
        <v>625</v>
      </c>
      <c r="B274" s="5" t="s">
        <v>626</v>
      </c>
      <c r="C274" s="5" t="s">
        <v>399</v>
      </c>
      <c r="D274" s="51" t="str">
        <f>IF(VLOOKUP(A274, Master!$A$1:$AG$661, 24, FALSE)&gt;VLOOKUP(A274, Master!$A$1:$AG$661, 21, FALSE), "+", "-")</f>
        <v>-</v>
      </c>
      <c r="E274" s="51" t="str">
        <f>IF(VLOOKUP(A274, Master!$A$1:$AG$661, 27, FALSE)&gt;VLOOKUP(A274, Master!$A$1:$AG$661, 24, FALSE), "+", "-")</f>
        <v>+</v>
      </c>
      <c r="F274" s="51" t="str">
        <f>IF(VLOOKUP(A274, Master!$A$1:$AG$661, 30, FALSE)&gt;VLOOKUP(A274, Master!$A$1:$AG$661, 27, FALSE), "+", "-")</f>
        <v>+</v>
      </c>
      <c r="G274" s="51" t="str">
        <f>IF(VLOOKUP(A274, Master!$A$1:$AG$661, 33, FALSE)&gt;VLOOKUP(A274, Master!$A$1:$AG$661, 30, FALSE), "+", "-")</f>
        <v>-</v>
      </c>
      <c r="H274" s="51" t="str">
        <f t="shared" si="4"/>
        <v>N</v>
      </c>
    </row>
    <row r="275" spans="1:8" x14ac:dyDescent="0.2">
      <c r="A275" s="5" t="s">
        <v>627</v>
      </c>
      <c r="B275" s="5" t="s">
        <v>628</v>
      </c>
      <c r="C275" s="5" t="s">
        <v>399</v>
      </c>
      <c r="D275" s="51" t="str">
        <f>IF(VLOOKUP(A275, Master!$A$1:$AG$661, 24, FALSE)&gt;VLOOKUP(A275, Master!$A$1:$AG$661, 21, FALSE), "+", "-")</f>
        <v>-</v>
      </c>
      <c r="E275" s="51" t="str">
        <f>IF(VLOOKUP(A275, Master!$A$1:$AG$661, 27, FALSE)&gt;VLOOKUP(A275, Master!$A$1:$AG$661, 24, FALSE), "+", "-")</f>
        <v>-</v>
      </c>
      <c r="F275" s="51" t="str">
        <f>IF(VLOOKUP(A275, Master!$A$1:$AG$661, 30, FALSE)&gt;VLOOKUP(A275, Master!$A$1:$AG$661, 27, FALSE), "+", "-")</f>
        <v>-</v>
      </c>
      <c r="G275" s="51" t="str">
        <f>IF(VLOOKUP(A275, Master!$A$1:$AG$661, 33, FALSE)&gt;VLOOKUP(A275, Master!$A$1:$AG$661, 30, FALSE), "+", "-")</f>
        <v>-</v>
      </c>
      <c r="H275" s="51" t="str">
        <f t="shared" si="4"/>
        <v>-</v>
      </c>
    </row>
    <row r="276" spans="1:8" x14ac:dyDescent="0.2">
      <c r="A276" s="5" t="s">
        <v>629</v>
      </c>
      <c r="B276" s="5" t="s">
        <v>630</v>
      </c>
      <c r="C276" s="5" t="s">
        <v>119</v>
      </c>
      <c r="D276" s="51" t="str">
        <f>IF(VLOOKUP(A276, Master!$A$1:$AG$661, 24, FALSE)&gt;VLOOKUP(A276, Master!$A$1:$AG$661, 21, FALSE), "+", "-")</f>
        <v>-</v>
      </c>
      <c r="E276" s="51" t="str">
        <f>IF(VLOOKUP(A276, Master!$A$1:$AG$661, 27, FALSE)&gt;VLOOKUP(A276, Master!$A$1:$AG$661, 24, FALSE), "+", "-")</f>
        <v>+</v>
      </c>
      <c r="F276" s="51" t="str">
        <f>IF(VLOOKUP(A276, Master!$A$1:$AG$661, 30, FALSE)&gt;VLOOKUP(A276, Master!$A$1:$AG$661, 27, FALSE), "+", "-")</f>
        <v>+</v>
      </c>
      <c r="G276" s="51" t="str">
        <f>IF(VLOOKUP(A276, Master!$A$1:$AG$661, 33, FALSE)&gt;VLOOKUP(A276, Master!$A$1:$AG$661, 30, FALSE), "+", "-")</f>
        <v>+</v>
      </c>
      <c r="H276" s="51" t="str">
        <f t="shared" si="4"/>
        <v>N</v>
      </c>
    </row>
    <row r="277" spans="1:8" x14ac:dyDescent="0.2">
      <c r="A277" s="5" t="s">
        <v>631</v>
      </c>
      <c r="B277" s="5" t="s">
        <v>632</v>
      </c>
      <c r="C277" s="5" t="s">
        <v>119</v>
      </c>
      <c r="D277" s="51" t="str">
        <f>IF(VLOOKUP(A277, Master!$A$1:$AG$661, 24, FALSE)&gt;VLOOKUP(A277, Master!$A$1:$AG$661, 21, FALSE), "+", "-")</f>
        <v>-</v>
      </c>
      <c r="E277" s="51" t="str">
        <f>IF(VLOOKUP(A277, Master!$A$1:$AG$661, 27, FALSE)&gt;VLOOKUP(A277, Master!$A$1:$AG$661, 24, FALSE), "+", "-")</f>
        <v>-</v>
      </c>
      <c r="F277" s="51" t="str">
        <f>IF(VLOOKUP(A277, Master!$A$1:$AG$661, 30, FALSE)&gt;VLOOKUP(A277, Master!$A$1:$AG$661, 27, FALSE), "+", "-")</f>
        <v>+</v>
      </c>
      <c r="G277" s="51" t="str">
        <f>IF(VLOOKUP(A277, Master!$A$1:$AG$661, 33, FALSE)&gt;VLOOKUP(A277, Master!$A$1:$AG$661, 30, FALSE), "+", "-")</f>
        <v>+</v>
      </c>
      <c r="H277" s="51" t="str">
        <f t="shared" si="4"/>
        <v>-</v>
      </c>
    </row>
    <row r="278" spans="1:8" x14ac:dyDescent="0.2">
      <c r="A278" s="5" t="s">
        <v>633</v>
      </c>
      <c r="B278" s="5" t="s">
        <v>634</v>
      </c>
      <c r="C278" s="5" t="s">
        <v>119</v>
      </c>
      <c r="D278" s="51" t="str">
        <f>IF(VLOOKUP(A278, Master!$A$1:$AG$661, 24, FALSE)&gt;VLOOKUP(A278, Master!$A$1:$AG$661, 21, FALSE), "+", "-")</f>
        <v>+</v>
      </c>
      <c r="E278" s="51" t="e">
        <f>IF(VLOOKUP(A278, Master!$A$1:$AG$661, 27, FALSE)&gt;VLOOKUP(A278, Master!$A$1:$AG$661, 24, FALSE), "+", "-")</f>
        <v>#N/A</v>
      </c>
      <c r="F278" s="51" t="e">
        <f>IF(VLOOKUP(A278, Master!$A$1:$AG$661, 30, FALSE)&gt;VLOOKUP(A278, Master!$A$1:$AG$661, 27, FALSE), "+", "-")</f>
        <v>#N/A</v>
      </c>
      <c r="G278" s="51" t="str">
        <f>IF(VLOOKUP(A278, Master!$A$1:$AG$661, 33, FALSE)&gt;VLOOKUP(A278, Master!$A$1:$AG$661, 30, FALSE), "+", "-")</f>
        <v>+</v>
      </c>
      <c r="H278" s="51" t="str">
        <f t="shared" si="4"/>
        <v>-</v>
      </c>
    </row>
    <row r="279" spans="1:8" x14ac:dyDescent="0.2">
      <c r="A279" s="5" t="s">
        <v>635</v>
      </c>
      <c r="B279" s="5" t="s">
        <v>636</v>
      </c>
      <c r="C279" s="5" t="s">
        <v>119</v>
      </c>
      <c r="D279" s="51" t="str">
        <f>IF(VLOOKUP(A279, Master!$A$1:$AG$661, 24, FALSE)&gt;VLOOKUP(A279, Master!$A$1:$AG$661, 21, FALSE), "+", "-")</f>
        <v>-</v>
      </c>
      <c r="E279" s="51" t="str">
        <f>IF(VLOOKUP(A279, Master!$A$1:$AG$661, 27, FALSE)&gt;VLOOKUP(A279, Master!$A$1:$AG$661, 24, FALSE), "+", "-")</f>
        <v>-</v>
      </c>
      <c r="F279" s="51" t="str">
        <f>IF(VLOOKUP(A279, Master!$A$1:$AG$661, 30, FALSE)&gt;VLOOKUP(A279, Master!$A$1:$AG$661, 27, FALSE), "+", "-")</f>
        <v>-</v>
      </c>
      <c r="G279" s="51" t="str">
        <f>IF(VLOOKUP(A279, Master!$A$1:$AG$661, 33, FALSE)&gt;VLOOKUP(A279, Master!$A$1:$AG$661, 30, FALSE), "+", "-")</f>
        <v>-</v>
      </c>
      <c r="H279" s="51" t="str">
        <f t="shared" si="4"/>
        <v>-</v>
      </c>
    </row>
    <row r="280" spans="1:8" x14ac:dyDescent="0.2">
      <c r="A280" s="5" t="s">
        <v>637</v>
      </c>
      <c r="B280" s="5" t="s">
        <v>638</v>
      </c>
      <c r="C280" s="5" t="s">
        <v>99</v>
      </c>
      <c r="D280" s="51" t="str">
        <f>IF(VLOOKUP(A280, Master!$A$1:$AG$661, 24, FALSE)&gt;VLOOKUP(A280, Master!$A$1:$AG$661, 21, FALSE), "+", "-")</f>
        <v>+</v>
      </c>
      <c r="E280" s="51" t="str">
        <f>IF(VLOOKUP(A280, Master!$A$1:$AG$661, 27, FALSE)&gt;VLOOKUP(A280, Master!$A$1:$AG$661, 24, FALSE), "+", "-")</f>
        <v>-</v>
      </c>
      <c r="F280" s="51" t="str">
        <f>IF(VLOOKUP(A280, Master!$A$1:$AG$661, 30, FALSE)&gt;VLOOKUP(A280, Master!$A$1:$AG$661, 27, FALSE), "+", "-")</f>
        <v>-</v>
      </c>
      <c r="G280" s="51" t="str">
        <f>IF(VLOOKUP(A280, Master!$A$1:$AG$661, 33, FALSE)&gt;VLOOKUP(A280, Master!$A$1:$AG$661, 30, FALSE), "+", "-")</f>
        <v>-</v>
      </c>
      <c r="H280" s="51" t="str">
        <f t="shared" si="4"/>
        <v>-</v>
      </c>
    </row>
    <row r="281" spans="1:8" x14ac:dyDescent="0.2">
      <c r="A281" s="5" t="s">
        <v>639</v>
      </c>
      <c r="B281" s="5" t="s">
        <v>640</v>
      </c>
      <c r="C281" s="5" t="s">
        <v>99</v>
      </c>
      <c r="D281" s="51" t="str">
        <f>IF(VLOOKUP(A281, Master!$A$1:$AG$661, 24, FALSE)&gt;VLOOKUP(A281, Master!$A$1:$AG$661, 21, FALSE), "+", "-")</f>
        <v>+</v>
      </c>
      <c r="E281" s="51" t="str">
        <f>IF(VLOOKUP(A281, Master!$A$1:$AG$661, 27, FALSE)&gt;VLOOKUP(A281, Master!$A$1:$AG$661, 24, FALSE), "+", "-")</f>
        <v>+</v>
      </c>
      <c r="F281" s="51" t="str">
        <f>IF(VLOOKUP(A281, Master!$A$1:$AG$661, 30, FALSE)&gt;VLOOKUP(A281, Master!$A$1:$AG$661, 27, FALSE), "+", "-")</f>
        <v>-</v>
      </c>
      <c r="G281" s="51" t="str">
        <f>IF(VLOOKUP(A281, Master!$A$1:$AG$661, 33, FALSE)&gt;VLOOKUP(A281, Master!$A$1:$AG$661, 30, FALSE), "+", "-")</f>
        <v>-</v>
      </c>
      <c r="H281" s="51" t="str">
        <f t="shared" si="4"/>
        <v>N</v>
      </c>
    </row>
    <row r="282" spans="1:8" x14ac:dyDescent="0.2">
      <c r="A282" s="5" t="s">
        <v>641</v>
      </c>
      <c r="B282" s="5" t="s">
        <v>642</v>
      </c>
      <c r="C282" s="5" t="s">
        <v>62</v>
      </c>
      <c r="D282" s="51" t="str">
        <f>IF(VLOOKUP(A282, Master!$A$1:$AG$661, 24, FALSE)&gt;VLOOKUP(A282, Master!$A$1:$AG$661, 21, FALSE), "+", "-")</f>
        <v>-</v>
      </c>
      <c r="E282" s="51" t="str">
        <f>IF(VLOOKUP(A282, Master!$A$1:$AG$661, 27, FALSE)&gt;VLOOKUP(A282, Master!$A$1:$AG$661, 24, FALSE), "+", "-")</f>
        <v>+</v>
      </c>
      <c r="F282" s="51" t="str">
        <f>IF(VLOOKUP(A282, Master!$A$1:$AG$661, 30, FALSE)&gt;VLOOKUP(A282, Master!$A$1:$AG$661, 27, FALSE), "+", "-")</f>
        <v>+</v>
      </c>
      <c r="G282" s="51" t="str">
        <f>IF(VLOOKUP(A282, Master!$A$1:$AG$661, 33, FALSE)&gt;VLOOKUP(A282, Master!$A$1:$AG$661, 30, FALSE), "+", "-")</f>
        <v>+</v>
      </c>
      <c r="H282" s="51" t="str">
        <f t="shared" si="4"/>
        <v>N</v>
      </c>
    </row>
    <row r="283" spans="1:8" x14ac:dyDescent="0.2">
      <c r="A283" s="5" t="s">
        <v>643</v>
      </c>
      <c r="B283" s="5" t="s">
        <v>644</v>
      </c>
      <c r="C283" s="5" t="s">
        <v>62</v>
      </c>
      <c r="D283" s="51" t="str">
        <f>IF(VLOOKUP(A283, Master!$A$1:$AG$661, 24, FALSE)&gt;VLOOKUP(A283, Master!$A$1:$AG$661, 21, FALSE), "+", "-")</f>
        <v>+</v>
      </c>
      <c r="E283" s="51" t="str">
        <f>IF(VLOOKUP(A283, Master!$A$1:$AG$661, 27, FALSE)&gt;VLOOKUP(A283, Master!$A$1:$AG$661, 24, FALSE), "+", "-")</f>
        <v>+</v>
      </c>
      <c r="F283" s="51" t="str">
        <f>IF(VLOOKUP(A283, Master!$A$1:$AG$661, 30, FALSE)&gt;VLOOKUP(A283, Master!$A$1:$AG$661, 27, FALSE), "+", "-")</f>
        <v>+</v>
      </c>
      <c r="G283" s="51" t="str">
        <f>IF(VLOOKUP(A283, Master!$A$1:$AG$661, 33, FALSE)&gt;VLOOKUP(A283, Master!$A$1:$AG$661, 30, FALSE), "+", "-")</f>
        <v>+</v>
      </c>
      <c r="H283" s="51" t="str">
        <f t="shared" si="4"/>
        <v>+</v>
      </c>
    </row>
    <row r="284" spans="1:8" x14ac:dyDescent="0.2">
      <c r="A284" s="5" t="s">
        <v>645</v>
      </c>
      <c r="B284" s="5" t="s">
        <v>646</v>
      </c>
      <c r="C284" s="5" t="s">
        <v>62</v>
      </c>
      <c r="D284" s="51" t="str">
        <f>IF(VLOOKUP(A284, Master!$A$1:$AG$661, 24, FALSE)&gt;VLOOKUP(A284, Master!$A$1:$AG$661, 21, FALSE), "+", "-")</f>
        <v>+</v>
      </c>
      <c r="E284" s="51" t="str">
        <f>IF(VLOOKUP(A284, Master!$A$1:$AG$661, 27, FALSE)&gt;VLOOKUP(A284, Master!$A$1:$AG$661, 24, FALSE), "+", "-")</f>
        <v>+</v>
      </c>
      <c r="F284" s="51" t="str">
        <f>IF(VLOOKUP(A284, Master!$A$1:$AG$661, 30, FALSE)&gt;VLOOKUP(A284, Master!$A$1:$AG$661, 27, FALSE), "+", "-")</f>
        <v>+</v>
      </c>
      <c r="G284" s="51" t="str">
        <f>IF(VLOOKUP(A284, Master!$A$1:$AG$661, 33, FALSE)&gt;VLOOKUP(A284, Master!$A$1:$AG$661, 30, FALSE), "+", "-")</f>
        <v>-</v>
      </c>
      <c r="H284" s="51" t="str">
        <f t="shared" si="4"/>
        <v>+</v>
      </c>
    </row>
    <row r="285" spans="1:8" x14ac:dyDescent="0.2">
      <c r="A285" s="5" t="s">
        <v>647</v>
      </c>
      <c r="B285" s="5" t="s">
        <v>648</v>
      </c>
      <c r="C285" s="5" t="s">
        <v>25</v>
      </c>
      <c r="D285" s="51" t="str">
        <f>IF(VLOOKUP(A285, Master!$A$1:$AG$661, 24, FALSE)&gt;VLOOKUP(A285, Master!$A$1:$AG$661, 21, FALSE), "+", "-")</f>
        <v>+</v>
      </c>
      <c r="E285" s="51" t="str">
        <f>IF(VLOOKUP(A285, Master!$A$1:$AG$661, 27, FALSE)&gt;VLOOKUP(A285, Master!$A$1:$AG$661, 24, FALSE), "+", "-")</f>
        <v>+</v>
      </c>
      <c r="F285" s="51" t="str">
        <f>IF(VLOOKUP(A285, Master!$A$1:$AG$661, 30, FALSE)&gt;VLOOKUP(A285, Master!$A$1:$AG$661, 27, FALSE), "+", "-")</f>
        <v>+</v>
      </c>
      <c r="G285" s="51" t="str">
        <f>IF(VLOOKUP(A285, Master!$A$1:$AG$661, 33, FALSE)&gt;VLOOKUP(A285, Master!$A$1:$AG$661, 30, FALSE), "+", "-")</f>
        <v>+</v>
      </c>
      <c r="H285" s="51" t="str">
        <f t="shared" si="4"/>
        <v>+</v>
      </c>
    </row>
    <row r="286" spans="1:8" x14ac:dyDescent="0.2">
      <c r="A286" s="5" t="s">
        <v>649</v>
      </c>
      <c r="B286" s="5" t="s">
        <v>650</v>
      </c>
      <c r="C286" s="5" t="s">
        <v>25</v>
      </c>
      <c r="D286" s="51" t="str">
        <f>IF(VLOOKUP(A286, Master!$A$1:$AG$661, 24, FALSE)&gt;VLOOKUP(A286, Master!$A$1:$AG$661, 21, FALSE), "+", "-")</f>
        <v>+</v>
      </c>
      <c r="E286" s="51" t="str">
        <f>IF(VLOOKUP(A286, Master!$A$1:$AG$661, 27, FALSE)&gt;VLOOKUP(A286, Master!$A$1:$AG$661, 24, FALSE), "+", "-")</f>
        <v>-</v>
      </c>
      <c r="F286" s="51" t="str">
        <f>IF(VLOOKUP(A286, Master!$A$1:$AG$661, 30, FALSE)&gt;VLOOKUP(A286, Master!$A$1:$AG$661, 27, FALSE), "+", "-")</f>
        <v>+</v>
      </c>
      <c r="G286" s="51" t="str">
        <f>IF(VLOOKUP(A286, Master!$A$1:$AG$661, 33, FALSE)&gt;VLOOKUP(A286, Master!$A$1:$AG$661, 30, FALSE), "+", "-")</f>
        <v>+</v>
      </c>
      <c r="H286" s="51" t="str">
        <f t="shared" si="4"/>
        <v>N</v>
      </c>
    </row>
    <row r="287" spans="1:8" x14ac:dyDescent="0.2">
      <c r="A287" s="5" t="s">
        <v>651</v>
      </c>
      <c r="B287" s="5" t="s">
        <v>652</v>
      </c>
      <c r="C287" s="5" t="s">
        <v>25</v>
      </c>
      <c r="D287" s="51" t="str">
        <f>IF(VLOOKUP(A287, Master!$A$1:$AG$661, 24, FALSE)&gt;VLOOKUP(A287, Master!$A$1:$AG$661, 21, FALSE), "+", "-")</f>
        <v>-</v>
      </c>
      <c r="E287" s="51" t="str">
        <f>IF(VLOOKUP(A287, Master!$A$1:$AG$661, 27, FALSE)&gt;VLOOKUP(A287, Master!$A$1:$AG$661, 24, FALSE), "+", "-")</f>
        <v>-</v>
      </c>
      <c r="F287" s="51" t="str">
        <f>IF(VLOOKUP(A287, Master!$A$1:$AG$661, 30, FALSE)&gt;VLOOKUP(A287, Master!$A$1:$AG$661, 27, FALSE), "+", "-")</f>
        <v>-</v>
      </c>
      <c r="G287" s="51" t="str">
        <f>IF(VLOOKUP(A287, Master!$A$1:$AG$661, 33, FALSE)&gt;VLOOKUP(A287, Master!$A$1:$AG$661, 30, FALSE), "+", "-")</f>
        <v>-</v>
      </c>
      <c r="H287" s="51" t="str">
        <f t="shared" si="4"/>
        <v>-</v>
      </c>
    </row>
    <row r="288" spans="1:8" x14ac:dyDescent="0.2">
      <c r="A288" s="5" t="s">
        <v>653</v>
      </c>
      <c r="B288" s="5" t="s">
        <v>654</v>
      </c>
      <c r="C288" s="5" t="s">
        <v>25</v>
      </c>
      <c r="D288" s="51" t="str">
        <f>IF(VLOOKUP(A288, Master!$A$1:$AG$661, 24, FALSE)&gt;VLOOKUP(A288, Master!$A$1:$AG$661, 21, FALSE), "+", "-")</f>
        <v>-</v>
      </c>
      <c r="E288" s="51" t="str">
        <f>IF(VLOOKUP(A288, Master!$A$1:$AG$661, 27, FALSE)&gt;VLOOKUP(A288, Master!$A$1:$AG$661, 24, FALSE), "+", "-")</f>
        <v>-</v>
      </c>
      <c r="F288" s="51" t="str">
        <f>IF(VLOOKUP(A288, Master!$A$1:$AG$661, 30, FALSE)&gt;VLOOKUP(A288, Master!$A$1:$AG$661, 27, FALSE), "+", "-")</f>
        <v>-</v>
      </c>
      <c r="G288" s="51" t="str">
        <f>IF(VLOOKUP(A288, Master!$A$1:$AG$661, 33, FALSE)&gt;VLOOKUP(A288, Master!$A$1:$AG$661, 30, FALSE), "+", "-")</f>
        <v>+</v>
      </c>
      <c r="H288" s="51" t="str">
        <f t="shared" si="4"/>
        <v>-</v>
      </c>
    </row>
    <row r="289" spans="1:8" x14ac:dyDescent="0.2">
      <c r="A289" s="5" t="s">
        <v>655</v>
      </c>
      <c r="B289" s="5" t="s">
        <v>656</v>
      </c>
      <c r="C289" s="5" t="s">
        <v>25</v>
      </c>
      <c r="D289" s="51" t="str">
        <f>IF(VLOOKUP(A289, Master!$A$1:$AG$661, 24, FALSE)&gt;VLOOKUP(A289, Master!$A$1:$AG$661, 21, FALSE), "+", "-")</f>
        <v>-</v>
      </c>
      <c r="E289" s="51" t="str">
        <f>IF(VLOOKUP(A289, Master!$A$1:$AG$661, 27, FALSE)&gt;VLOOKUP(A289, Master!$A$1:$AG$661, 24, FALSE), "+", "-")</f>
        <v>+</v>
      </c>
      <c r="F289" s="51" t="str">
        <f>IF(VLOOKUP(A289, Master!$A$1:$AG$661, 30, FALSE)&gt;VLOOKUP(A289, Master!$A$1:$AG$661, 27, FALSE), "+", "-")</f>
        <v>+</v>
      </c>
      <c r="G289" s="51" t="str">
        <f>IF(VLOOKUP(A289, Master!$A$1:$AG$661, 33, FALSE)&gt;VLOOKUP(A289, Master!$A$1:$AG$661, 30, FALSE), "+", "-")</f>
        <v>+</v>
      </c>
      <c r="H289" s="51" t="str">
        <f t="shared" si="4"/>
        <v>N</v>
      </c>
    </row>
    <row r="290" spans="1:8" x14ac:dyDescent="0.2">
      <c r="A290" s="5" t="s">
        <v>657</v>
      </c>
      <c r="B290" s="5" t="s">
        <v>658</v>
      </c>
      <c r="C290" s="5" t="s">
        <v>25</v>
      </c>
      <c r="D290" s="51" t="str">
        <f>IF(VLOOKUP(A290, Master!$A$1:$AG$661, 24, FALSE)&gt;VLOOKUP(A290, Master!$A$1:$AG$661, 21, FALSE), "+", "-")</f>
        <v>-</v>
      </c>
      <c r="E290" s="51" t="str">
        <f>IF(VLOOKUP(A290, Master!$A$1:$AG$661, 27, FALSE)&gt;VLOOKUP(A290, Master!$A$1:$AG$661, 24, FALSE), "+", "-")</f>
        <v>-</v>
      </c>
      <c r="F290" s="51" t="str">
        <f>IF(VLOOKUP(A290, Master!$A$1:$AG$661, 30, FALSE)&gt;VLOOKUP(A290, Master!$A$1:$AG$661, 27, FALSE), "+", "-")</f>
        <v>-</v>
      </c>
      <c r="G290" s="51" t="str">
        <f>IF(VLOOKUP(A290, Master!$A$1:$AG$661, 33, FALSE)&gt;VLOOKUP(A290, Master!$A$1:$AG$661, 30, FALSE), "+", "-")</f>
        <v>+</v>
      </c>
      <c r="H290" s="51" t="str">
        <f t="shared" si="4"/>
        <v>-</v>
      </c>
    </row>
    <row r="291" spans="1:8" x14ac:dyDescent="0.2">
      <c r="A291" s="5" t="s">
        <v>659</v>
      </c>
      <c r="B291" s="5" t="s">
        <v>660</v>
      </c>
      <c r="C291" s="5" t="s">
        <v>165</v>
      </c>
      <c r="D291" s="51" t="str">
        <f>IF(VLOOKUP(A291, Master!$A$1:$AG$661, 24, FALSE)&gt;VLOOKUP(A291, Master!$A$1:$AG$661, 21, FALSE), "+", "-")</f>
        <v>-</v>
      </c>
      <c r="E291" s="51" t="str">
        <f>IF(VLOOKUP(A291, Master!$A$1:$AG$661, 27, FALSE)&gt;VLOOKUP(A291, Master!$A$1:$AG$661, 24, FALSE), "+", "-")</f>
        <v>-</v>
      </c>
      <c r="F291" s="51" t="str">
        <f>IF(VLOOKUP(A291, Master!$A$1:$AG$661, 30, FALSE)&gt;VLOOKUP(A291, Master!$A$1:$AG$661, 27, FALSE), "+", "-")</f>
        <v>+</v>
      </c>
      <c r="G291" s="51" t="str">
        <f>IF(VLOOKUP(A291, Master!$A$1:$AG$661, 33, FALSE)&gt;VLOOKUP(A291, Master!$A$1:$AG$661, 30, FALSE), "+", "-")</f>
        <v>-</v>
      </c>
      <c r="H291" s="51" t="str">
        <f t="shared" si="4"/>
        <v>-</v>
      </c>
    </row>
    <row r="292" spans="1:8" x14ac:dyDescent="0.2">
      <c r="A292" s="5" t="s">
        <v>661</v>
      </c>
      <c r="B292" s="5" t="s">
        <v>662</v>
      </c>
      <c r="C292" s="5" t="s">
        <v>165</v>
      </c>
      <c r="D292" s="51" t="str">
        <f>IF(VLOOKUP(A292, Master!$A$1:$AG$661, 24, FALSE)&gt;VLOOKUP(A292, Master!$A$1:$AG$661, 21, FALSE), "+", "-")</f>
        <v>+</v>
      </c>
      <c r="E292" s="51" t="str">
        <f>IF(VLOOKUP(A292, Master!$A$1:$AG$661, 27, FALSE)&gt;VLOOKUP(A292, Master!$A$1:$AG$661, 24, FALSE), "+", "-")</f>
        <v>+</v>
      </c>
      <c r="F292" s="51" t="str">
        <f>IF(VLOOKUP(A292, Master!$A$1:$AG$661, 30, FALSE)&gt;VLOOKUP(A292, Master!$A$1:$AG$661, 27, FALSE), "+", "-")</f>
        <v>-</v>
      </c>
      <c r="G292" s="51" t="str">
        <f>IF(VLOOKUP(A292, Master!$A$1:$AG$661, 33, FALSE)&gt;VLOOKUP(A292, Master!$A$1:$AG$661, 30, FALSE), "+", "-")</f>
        <v>+</v>
      </c>
      <c r="H292" s="51" t="str">
        <f t="shared" si="4"/>
        <v>N</v>
      </c>
    </row>
    <row r="293" spans="1:8" x14ac:dyDescent="0.2">
      <c r="A293" s="5" t="s">
        <v>663</v>
      </c>
      <c r="B293" s="5" t="s">
        <v>664</v>
      </c>
      <c r="C293" s="5" t="s">
        <v>165</v>
      </c>
      <c r="D293" s="51" t="str">
        <f>IF(VLOOKUP(A293, Master!$A$1:$AG$661, 24, FALSE)&gt;VLOOKUP(A293, Master!$A$1:$AG$661, 21, FALSE), "+", "-")</f>
        <v>+</v>
      </c>
      <c r="E293" s="51" t="str">
        <f>IF(VLOOKUP(A293, Master!$A$1:$AG$661, 27, FALSE)&gt;VLOOKUP(A293, Master!$A$1:$AG$661, 24, FALSE), "+", "-")</f>
        <v>+</v>
      </c>
      <c r="F293" s="51" t="str">
        <f>IF(VLOOKUP(A293, Master!$A$1:$AG$661, 30, FALSE)&gt;VLOOKUP(A293, Master!$A$1:$AG$661, 27, FALSE), "+", "-")</f>
        <v>+</v>
      </c>
      <c r="G293" s="51" t="str">
        <f>IF(VLOOKUP(A293, Master!$A$1:$AG$661, 33, FALSE)&gt;VLOOKUP(A293, Master!$A$1:$AG$661, 30, FALSE), "+", "-")</f>
        <v>-</v>
      </c>
      <c r="H293" s="51" t="str">
        <f t="shared" si="4"/>
        <v>+</v>
      </c>
    </row>
    <row r="294" spans="1:8" x14ac:dyDescent="0.2">
      <c r="A294" s="5" t="s">
        <v>665</v>
      </c>
      <c r="B294" s="5" t="s">
        <v>666</v>
      </c>
      <c r="C294" s="5" t="s">
        <v>165</v>
      </c>
      <c r="D294" s="51" t="str">
        <f>IF(VLOOKUP(A294, Master!$A$1:$AG$661, 24, FALSE)&gt;VLOOKUP(A294, Master!$A$1:$AG$661, 21, FALSE), "+", "-")</f>
        <v>+</v>
      </c>
      <c r="E294" s="51" t="str">
        <f>IF(VLOOKUP(A294, Master!$A$1:$AG$661, 27, FALSE)&gt;VLOOKUP(A294, Master!$A$1:$AG$661, 24, FALSE), "+", "-")</f>
        <v>-</v>
      </c>
      <c r="F294" s="51" t="str">
        <f>IF(VLOOKUP(A294, Master!$A$1:$AG$661, 30, FALSE)&gt;VLOOKUP(A294, Master!$A$1:$AG$661, 27, FALSE), "+", "-")</f>
        <v>-</v>
      </c>
      <c r="G294" s="51" t="str">
        <f>IF(VLOOKUP(A294, Master!$A$1:$AG$661, 33, FALSE)&gt;VLOOKUP(A294, Master!$A$1:$AG$661, 30, FALSE), "+", "-")</f>
        <v>+</v>
      </c>
      <c r="H294" s="51" t="str">
        <f t="shared" si="4"/>
        <v>-</v>
      </c>
    </row>
    <row r="295" spans="1:8" x14ac:dyDescent="0.2">
      <c r="A295" s="5" t="s">
        <v>667</v>
      </c>
      <c r="B295" s="5" t="s">
        <v>668</v>
      </c>
      <c r="C295" s="5" t="s">
        <v>165</v>
      </c>
      <c r="D295" s="51" t="str">
        <f>IF(VLOOKUP(A295, Master!$A$1:$AG$661, 24, FALSE)&gt;VLOOKUP(A295, Master!$A$1:$AG$661, 21, FALSE), "+", "-")</f>
        <v>+</v>
      </c>
      <c r="E295" s="51" t="str">
        <f>IF(VLOOKUP(A295, Master!$A$1:$AG$661, 27, FALSE)&gt;VLOOKUP(A295, Master!$A$1:$AG$661, 24, FALSE), "+", "-")</f>
        <v>+</v>
      </c>
      <c r="F295" s="51" t="str">
        <f>IF(VLOOKUP(A295, Master!$A$1:$AG$661, 30, FALSE)&gt;VLOOKUP(A295, Master!$A$1:$AG$661, 27, FALSE), "+", "-")</f>
        <v>+</v>
      </c>
      <c r="G295" s="51" t="str">
        <f>IF(VLOOKUP(A295, Master!$A$1:$AG$661, 33, FALSE)&gt;VLOOKUP(A295, Master!$A$1:$AG$661, 30, FALSE), "+", "-")</f>
        <v>+</v>
      </c>
      <c r="H295" s="51" t="str">
        <f t="shared" si="4"/>
        <v>+</v>
      </c>
    </row>
    <row r="296" spans="1:8" x14ac:dyDescent="0.2">
      <c r="A296" s="5" t="s">
        <v>669</v>
      </c>
      <c r="B296" s="5" t="s">
        <v>670</v>
      </c>
      <c r="C296" s="5" t="s">
        <v>108</v>
      </c>
      <c r="D296" s="51" t="str">
        <f>IF(VLOOKUP(A296, Master!$A$1:$AG$661, 24, FALSE)&gt;VLOOKUP(A296, Master!$A$1:$AG$661, 21, FALSE), "+", "-")</f>
        <v>+</v>
      </c>
      <c r="E296" s="51" t="str">
        <f>IF(VLOOKUP(A296, Master!$A$1:$AG$661, 27, FALSE)&gt;VLOOKUP(A296, Master!$A$1:$AG$661, 24, FALSE), "+", "-")</f>
        <v>-</v>
      </c>
      <c r="F296" s="51" t="str">
        <f>IF(VLOOKUP(A296, Master!$A$1:$AG$661, 30, FALSE)&gt;VLOOKUP(A296, Master!$A$1:$AG$661, 27, FALSE), "+", "-")</f>
        <v>-</v>
      </c>
      <c r="G296" s="51" t="str">
        <f>IF(VLOOKUP(A296, Master!$A$1:$AG$661, 33, FALSE)&gt;VLOOKUP(A296, Master!$A$1:$AG$661, 30, FALSE), "+", "-")</f>
        <v>-</v>
      </c>
      <c r="H296" s="51" t="str">
        <f t="shared" si="4"/>
        <v>-</v>
      </c>
    </row>
    <row r="297" spans="1:8" x14ac:dyDescent="0.2">
      <c r="A297" s="5" t="s">
        <v>671</v>
      </c>
      <c r="B297" s="5" t="s">
        <v>672</v>
      </c>
      <c r="C297" s="5" t="s">
        <v>108</v>
      </c>
      <c r="D297" s="51" t="str">
        <f>IF(VLOOKUP(A297, Master!$A$1:$AG$661, 24, FALSE)&gt;VLOOKUP(A297, Master!$A$1:$AG$661, 21, FALSE), "+", "-")</f>
        <v>+</v>
      </c>
      <c r="E297" s="51" t="str">
        <f>IF(VLOOKUP(A297, Master!$A$1:$AG$661, 27, FALSE)&gt;VLOOKUP(A297, Master!$A$1:$AG$661, 24, FALSE), "+", "-")</f>
        <v>-</v>
      </c>
      <c r="F297" s="51" t="str">
        <f>IF(VLOOKUP(A297, Master!$A$1:$AG$661, 30, FALSE)&gt;VLOOKUP(A297, Master!$A$1:$AG$661, 27, FALSE), "+", "-")</f>
        <v>+</v>
      </c>
      <c r="G297" s="51" t="str">
        <f>IF(VLOOKUP(A297, Master!$A$1:$AG$661, 33, FALSE)&gt;VLOOKUP(A297, Master!$A$1:$AG$661, 30, FALSE), "+", "-")</f>
        <v>-</v>
      </c>
      <c r="H297" s="51" t="str">
        <f t="shared" si="4"/>
        <v>N</v>
      </c>
    </row>
    <row r="298" spans="1:8" x14ac:dyDescent="0.2">
      <c r="A298" s="5" t="s">
        <v>673</v>
      </c>
      <c r="B298" s="5" t="s">
        <v>602</v>
      </c>
      <c r="C298" s="5" t="s">
        <v>108</v>
      </c>
      <c r="D298" s="51" t="str">
        <f>IF(VLOOKUP(A298, Master!$A$1:$AG$661, 24, FALSE)&gt;VLOOKUP(A298, Master!$A$1:$AG$661, 21, FALSE), "+", "-")</f>
        <v>+</v>
      </c>
      <c r="E298" s="51" t="str">
        <f>IF(VLOOKUP(A298, Master!$A$1:$AG$661, 27, FALSE)&gt;VLOOKUP(A298, Master!$A$1:$AG$661, 24, FALSE), "+", "-")</f>
        <v>+</v>
      </c>
      <c r="F298" s="51" t="str">
        <f>IF(VLOOKUP(A298, Master!$A$1:$AG$661, 30, FALSE)&gt;VLOOKUP(A298, Master!$A$1:$AG$661, 27, FALSE), "+", "-")</f>
        <v>-</v>
      </c>
      <c r="G298" s="51" t="str">
        <f>IF(VLOOKUP(A298, Master!$A$1:$AG$661, 33, FALSE)&gt;VLOOKUP(A298, Master!$A$1:$AG$661, 30, FALSE), "+", "-")</f>
        <v>+</v>
      </c>
      <c r="H298" s="51" t="str">
        <f t="shared" si="4"/>
        <v>N</v>
      </c>
    </row>
    <row r="299" spans="1:8" x14ac:dyDescent="0.2">
      <c r="A299" s="5" t="s">
        <v>674</v>
      </c>
      <c r="B299" s="5" t="s">
        <v>675</v>
      </c>
      <c r="C299" s="5" t="s">
        <v>111</v>
      </c>
      <c r="D299" s="51" t="str">
        <f>IF(VLOOKUP(A299, Master!$A$1:$AG$661, 24, FALSE)&gt;VLOOKUP(A299, Master!$A$1:$AG$661, 21, FALSE), "+", "-")</f>
        <v>+</v>
      </c>
      <c r="E299" s="51" t="str">
        <f>IF(VLOOKUP(A299, Master!$A$1:$AG$661, 27, FALSE)&gt;VLOOKUP(A299, Master!$A$1:$AG$661, 24, FALSE), "+", "-")</f>
        <v>-</v>
      </c>
      <c r="F299" s="51" t="str">
        <f>IF(VLOOKUP(A299, Master!$A$1:$AG$661, 30, FALSE)&gt;VLOOKUP(A299, Master!$A$1:$AG$661, 27, FALSE), "+", "-")</f>
        <v>+</v>
      </c>
      <c r="G299" s="51" t="str">
        <f>IF(VLOOKUP(A299, Master!$A$1:$AG$661, 33, FALSE)&gt;VLOOKUP(A299, Master!$A$1:$AG$661, 30, FALSE), "+", "-")</f>
        <v>-</v>
      </c>
      <c r="H299" s="51" t="str">
        <f t="shared" si="4"/>
        <v>N</v>
      </c>
    </row>
    <row r="300" spans="1:8" x14ac:dyDescent="0.2">
      <c r="A300" s="5" t="s">
        <v>676</v>
      </c>
      <c r="B300" s="5" t="s">
        <v>677</v>
      </c>
      <c r="C300" s="5" t="s">
        <v>111</v>
      </c>
      <c r="D300" s="51" t="str">
        <f>IF(VLOOKUP(A300, Master!$A$1:$AG$661, 24, FALSE)&gt;VLOOKUP(A300, Master!$A$1:$AG$661, 21, FALSE), "+", "-")</f>
        <v>+</v>
      </c>
      <c r="E300" s="51" t="str">
        <f>IF(VLOOKUP(A300, Master!$A$1:$AG$661, 27, FALSE)&gt;VLOOKUP(A300, Master!$A$1:$AG$661, 24, FALSE), "+", "-")</f>
        <v>+</v>
      </c>
      <c r="F300" s="51" t="str">
        <f>IF(VLOOKUP(A300, Master!$A$1:$AG$661, 30, FALSE)&gt;VLOOKUP(A300, Master!$A$1:$AG$661, 27, FALSE), "+", "-")</f>
        <v>+</v>
      </c>
      <c r="G300" s="51" t="str">
        <f>IF(VLOOKUP(A300, Master!$A$1:$AG$661, 33, FALSE)&gt;VLOOKUP(A300, Master!$A$1:$AG$661, 30, FALSE), "+", "-")</f>
        <v>+</v>
      </c>
      <c r="H300" s="51" t="str">
        <f t="shared" si="4"/>
        <v>+</v>
      </c>
    </row>
    <row r="301" spans="1:8" x14ac:dyDescent="0.2">
      <c r="A301" s="5" t="s">
        <v>678</v>
      </c>
      <c r="B301" s="5" t="s">
        <v>679</v>
      </c>
      <c r="C301" s="5" t="s">
        <v>111</v>
      </c>
      <c r="D301" s="51" t="str">
        <f>IF(VLOOKUP(A301, Master!$A$1:$AG$661, 24, FALSE)&gt;VLOOKUP(A301, Master!$A$1:$AG$661, 21, FALSE), "+", "-")</f>
        <v>+</v>
      </c>
      <c r="E301" s="51" t="str">
        <f>IF(VLOOKUP(A301, Master!$A$1:$AG$661, 27, FALSE)&gt;VLOOKUP(A301, Master!$A$1:$AG$661, 24, FALSE), "+", "-")</f>
        <v>+</v>
      </c>
      <c r="F301" s="51" t="str">
        <f>IF(VLOOKUP(A301, Master!$A$1:$AG$661, 30, FALSE)&gt;VLOOKUP(A301, Master!$A$1:$AG$661, 27, FALSE), "+", "-")</f>
        <v>-</v>
      </c>
      <c r="G301" s="51" t="str">
        <f>IF(VLOOKUP(A301, Master!$A$1:$AG$661, 33, FALSE)&gt;VLOOKUP(A301, Master!$A$1:$AG$661, 30, FALSE), "+", "-")</f>
        <v>-</v>
      </c>
      <c r="H301" s="51" t="str">
        <f t="shared" si="4"/>
        <v>N</v>
      </c>
    </row>
    <row r="302" spans="1:8" x14ac:dyDescent="0.2">
      <c r="A302" s="5" t="s">
        <v>680</v>
      </c>
      <c r="B302" s="5" t="s">
        <v>681</v>
      </c>
      <c r="C302" s="5" t="s">
        <v>177</v>
      </c>
      <c r="D302" s="51" t="str">
        <f>IF(VLOOKUP(A302, Master!$A$1:$AG$661, 24, FALSE)&gt;VLOOKUP(A302, Master!$A$1:$AG$661, 21, FALSE), "+", "-")</f>
        <v>+</v>
      </c>
      <c r="E302" s="51" t="str">
        <f>IF(VLOOKUP(A302, Master!$A$1:$AG$661, 27, FALSE)&gt;VLOOKUP(A302, Master!$A$1:$AG$661, 24, FALSE), "+", "-")</f>
        <v>+</v>
      </c>
      <c r="F302" s="51" t="str">
        <f>IF(VLOOKUP(A302, Master!$A$1:$AG$661, 30, FALSE)&gt;VLOOKUP(A302, Master!$A$1:$AG$661, 27, FALSE), "+", "-")</f>
        <v>-</v>
      </c>
      <c r="G302" s="51" t="str">
        <f>IF(VLOOKUP(A302, Master!$A$1:$AG$661, 33, FALSE)&gt;VLOOKUP(A302, Master!$A$1:$AG$661, 30, FALSE), "+", "-")</f>
        <v>+</v>
      </c>
      <c r="H302" s="51" t="str">
        <f t="shared" si="4"/>
        <v>N</v>
      </c>
    </row>
    <row r="303" spans="1:8" x14ac:dyDescent="0.2">
      <c r="A303" s="5" t="s">
        <v>684</v>
      </c>
      <c r="B303" s="5" t="s">
        <v>685</v>
      </c>
      <c r="C303" s="5" t="s">
        <v>177</v>
      </c>
      <c r="D303" s="51" t="str">
        <f>IF(VLOOKUP(A303, Master!$A$1:$AG$661, 24, FALSE)&gt;VLOOKUP(A303, Master!$A$1:$AG$661, 21, FALSE), "+", "-")</f>
        <v>-</v>
      </c>
      <c r="E303" s="51" t="str">
        <f>IF(VLOOKUP(A303, Master!$A$1:$AG$661, 27, FALSE)&gt;VLOOKUP(A303, Master!$A$1:$AG$661, 24, FALSE), "+", "-")</f>
        <v>-</v>
      </c>
      <c r="F303" s="51" t="str">
        <f>IF(VLOOKUP(A303, Master!$A$1:$AG$661, 30, FALSE)&gt;VLOOKUP(A303, Master!$A$1:$AG$661, 27, FALSE), "+", "-")</f>
        <v>-</v>
      </c>
      <c r="G303" s="51" t="str">
        <f>IF(VLOOKUP(A303, Master!$A$1:$AG$661, 33, FALSE)&gt;VLOOKUP(A303, Master!$A$1:$AG$661, 30, FALSE), "+", "-")</f>
        <v>+</v>
      </c>
      <c r="H303" s="51" t="str">
        <f t="shared" si="4"/>
        <v>-</v>
      </c>
    </row>
    <row r="304" spans="1:8" x14ac:dyDescent="0.2">
      <c r="A304" s="5" t="s">
        <v>686</v>
      </c>
      <c r="B304" s="5" t="s">
        <v>687</v>
      </c>
      <c r="C304" s="5" t="s">
        <v>177</v>
      </c>
      <c r="D304" s="51" t="str">
        <f>IF(VLOOKUP(A304, Master!$A$1:$AG$661, 24, FALSE)&gt;VLOOKUP(A304, Master!$A$1:$AG$661, 21, FALSE), "+", "-")</f>
        <v>+</v>
      </c>
      <c r="E304" s="51" t="str">
        <f>IF(VLOOKUP(A304, Master!$A$1:$AG$661, 27, FALSE)&gt;VLOOKUP(A304, Master!$A$1:$AG$661, 24, FALSE), "+", "-")</f>
        <v>+</v>
      </c>
      <c r="F304" s="51" t="str">
        <f>IF(VLOOKUP(A304, Master!$A$1:$AG$661, 30, FALSE)&gt;VLOOKUP(A304, Master!$A$1:$AG$661, 27, FALSE), "+", "-")</f>
        <v>+</v>
      </c>
      <c r="G304" s="51" t="str">
        <f>IF(VLOOKUP(A304, Master!$A$1:$AG$661, 33, FALSE)&gt;VLOOKUP(A304, Master!$A$1:$AG$661, 30, FALSE), "+", "-")</f>
        <v>+</v>
      </c>
      <c r="H304" s="51" t="str">
        <f t="shared" si="4"/>
        <v>+</v>
      </c>
    </row>
    <row r="305" spans="1:8" x14ac:dyDescent="0.2">
      <c r="A305" s="5" t="s">
        <v>688</v>
      </c>
      <c r="B305" s="5" t="s">
        <v>689</v>
      </c>
      <c r="C305" s="5" t="s">
        <v>177</v>
      </c>
      <c r="D305" s="51" t="str">
        <f>IF(VLOOKUP(A305, Master!$A$1:$AG$661, 24, FALSE)&gt;VLOOKUP(A305, Master!$A$1:$AG$661, 21, FALSE), "+", "-")</f>
        <v>-</v>
      </c>
      <c r="E305" s="51" t="str">
        <f>IF(VLOOKUP(A305, Master!$A$1:$AG$661, 27, FALSE)&gt;VLOOKUP(A305, Master!$A$1:$AG$661, 24, FALSE), "+", "-")</f>
        <v>+</v>
      </c>
      <c r="F305" s="51" t="str">
        <f>IF(VLOOKUP(A305, Master!$A$1:$AG$661, 30, FALSE)&gt;VLOOKUP(A305, Master!$A$1:$AG$661, 27, FALSE), "+", "-")</f>
        <v>+</v>
      </c>
      <c r="G305" s="51" t="str">
        <f>IF(VLOOKUP(A305, Master!$A$1:$AG$661, 33, FALSE)&gt;VLOOKUP(A305, Master!$A$1:$AG$661, 30, FALSE), "+", "-")</f>
        <v>-</v>
      </c>
      <c r="H305" s="51" t="str">
        <f t="shared" si="4"/>
        <v>N</v>
      </c>
    </row>
    <row r="306" spans="1:8" x14ac:dyDescent="0.2">
      <c r="A306" s="5" t="s">
        <v>690</v>
      </c>
      <c r="B306" s="5" t="s">
        <v>691</v>
      </c>
      <c r="C306" s="5" t="s">
        <v>196</v>
      </c>
      <c r="D306" s="51" t="str">
        <f>IF(VLOOKUP(A306, Master!$A$1:$AG$661, 24, FALSE)&gt;VLOOKUP(A306, Master!$A$1:$AG$661, 21, FALSE), "+", "-")</f>
        <v>-</v>
      </c>
      <c r="E306" s="51" t="str">
        <f>IF(VLOOKUP(A306, Master!$A$1:$AG$661, 27, FALSE)&gt;VLOOKUP(A306, Master!$A$1:$AG$661, 24, FALSE), "+", "-")</f>
        <v>-</v>
      </c>
      <c r="F306" s="51" t="str">
        <f>IF(VLOOKUP(A306, Master!$A$1:$AG$661, 30, FALSE)&gt;VLOOKUP(A306, Master!$A$1:$AG$661, 27, FALSE), "+", "-")</f>
        <v>-</v>
      </c>
      <c r="G306" s="51" t="str">
        <f>IF(VLOOKUP(A306, Master!$A$1:$AG$661, 33, FALSE)&gt;VLOOKUP(A306, Master!$A$1:$AG$661, 30, FALSE), "+", "-")</f>
        <v>-</v>
      </c>
      <c r="H306" s="51" t="str">
        <f t="shared" si="4"/>
        <v>-</v>
      </c>
    </row>
    <row r="307" spans="1:8" x14ac:dyDescent="0.2">
      <c r="A307" s="5" t="s">
        <v>692</v>
      </c>
      <c r="B307" s="5" t="s">
        <v>693</v>
      </c>
      <c r="C307" s="5" t="s">
        <v>196</v>
      </c>
      <c r="D307" s="51" t="str">
        <f>IF(VLOOKUP(A307, Master!$A$1:$AG$661, 24, FALSE)&gt;VLOOKUP(A307, Master!$A$1:$AG$661, 21, FALSE), "+", "-")</f>
        <v>-</v>
      </c>
      <c r="E307" s="51" t="str">
        <f>IF(VLOOKUP(A307, Master!$A$1:$AG$661, 27, FALSE)&gt;VLOOKUP(A307, Master!$A$1:$AG$661, 24, FALSE), "+", "-")</f>
        <v>+</v>
      </c>
      <c r="F307" s="51" t="str">
        <f>IF(VLOOKUP(A307, Master!$A$1:$AG$661, 30, FALSE)&gt;VLOOKUP(A307, Master!$A$1:$AG$661, 27, FALSE), "+", "-")</f>
        <v>-</v>
      </c>
      <c r="G307" s="51" t="str">
        <f>IF(VLOOKUP(A307, Master!$A$1:$AG$661, 33, FALSE)&gt;VLOOKUP(A307, Master!$A$1:$AG$661, 30, FALSE), "+", "-")</f>
        <v>+</v>
      </c>
      <c r="H307" s="51" t="str">
        <f t="shared" si="4"/>
        <v>-</v>
      </c>
    </row>
    <row r="308" spans="1:8" x14ac:dyDescent="0.2">
      <c r="A308" s="5" t="s">
        <v>694</v>
      </c>
      <c r="B308" s="5" t="s">
        <v>695</v>
      </c>
      <c r="C308" s="5" t="s">
        <v>196</v>
      </c>
      <c r="D308" s="51" t="str">
        <f>IF(VLOOKUP(A308, Master!$A$1:$AG$661, 24, FALSE)&gt;VLOOKUP(A308, Master!$A$1:$AG$661, 21, FALSE), "+", "-")</f>
        <v>+</v>
      </c>
      <c r="E308" s="51" t="str">
        <f>IF(VLOOKUP(A308, Master!$A$1:$AG$661, 27, FALSE)&gt;VLOOKUP(A308, Master!$A$1:$AG$661, 24, FALSE), "+", "-")</f>
        <v>-</v>
      </c>
      <c r="F308" s="51" t="str">
        <f>IF(VLOOKUP(A308, Master!$A$1:$AG$661, 30, FALSE)&gt;VLOOKUP(A308, Master!$A$1:$AG$661, 27, FALSE), "+", "-")</f>
        <v>-</v>
      </c>
      <c r="G308" s="51" t="str">
        <f>IF(VLOOKUP(A308, Master!$A$1:$AG$661, 33, FALSE)&gt;VLOOKUP(A308, Master!$A$1:$AG$661, 30, FALSE), "+", "-")</f>
        <v>+</v>
      </c>
      <c r="H308" s="51" t="str">
        <f t="shared" si="4"/>
        <v>-</v>
      </c>
    </row>
    <row r="309" spans="1:8" x14ac:dyDescent="0.2">
      <c r="A309" s="5" t="s">
        <v>696</v>
      </c>
      <c r="B309" s="5" t="s">
        <v>697</v>
      </c>
      <c r="C309" s="5" t="s">
        <v>196</v>
      </c>
      <c r="D309" s="51" t="str">
        <f>IF(VLOOKUP(A309, Master!$A$1:$AG$661, 24, FALSE)&gt;VLOOKUP(A309, Master!$A$1:$AG$661, 21, FALSE), "+", "-")</f>
        <v>-</v>
      </c>
      <c r="E309" s="51" t="str">
        <f>IF(VLOOKUP(A309, Master!$A$1:$AG$661, 27, FALSE)&gt;VLOOKUP(A309, Master!$A$1:$AG$661, 24, FALSE), "+", "-")</f>
        <v>+</v>
      </c>
      <c r="F309" s="51" t="str">
        <f>IF(VLOOKUP(A309, Master!$A$1:$AG$661, 30, FALSE)&gt;VLOOKUP(A309, Master!$A$1:$AG$661, 27, FALSE), "+", "-")</f>
        <v>-</v>
      </c>
      <c r="G309" s="51" t="str">
        <f>IF(VLOOKUP(A309, Master!$A$1:$AG$661, 33, FALSE)&gt;VLOOKUP(A309, Master!$A$1:$AG$661, 30, FALSE), "+", "-")</f>
        <v>+</v>
      </c>
      <c r="H309" s="51" t="str">
        <f t="shared" si="4"/>
        <v>-</v>
      </c>
    </row>
    <row r="310" spans="1:8" x14ac:dyDescent="0.2">
      <c r="A310" s="5" t="s">
        <v>698</v>
      </c>
      <c r="B310" s="5" t="s">
        <v>699</v>
      </c>
      <c r="C310" s="5" t="s">
        <v>196</v>
      </c>
      <c r="D310" s="51" t="str">
        <f>IF(VLOOKUP(A310, Master!$A$1:$AG$661, 24, FALSE)&gt;VLOOKUP(A310, Master!$A$1:$AG$661, 21, FALSE), "+", "-")</f>
        <v>+</v>
      </c>
      <c r="E310" s="51" t="str">
        <f>IF(VLOOKUP(A310, Master!$A$1:$AG$661, 27, FALSE)&gt;VLOOKUP(A310, Master!$A$1:$AG$661, 24, FALSE), "+", "-")</f>
        <v>-</v>
      </c>
      <c r="F310" s="51" t="str">
        <f>IF(VLOOKUP(A310, Master!$A$1:$AG$661, 30, FALSE)&gt;VLOOKUP(A310, Master!$A$1:$AG$661, 27, FALSE), "+", "-")</f>
        <v>+</v>
      </c>
      <c r="G310" s="51" t="str">
        <f>IF(VLOOKUP(A310, Master!$A$1:$AG$661, 33, FALSE)&gt;VLOOKUP(A310, Master!$A$1:$AG$661, 30, FALSE), "+", "-")</f>
        <v>-</v>
      </c>
      <c r="H310" s="51" t="str">
        <f t="shared" si="4"/>
        <v>N</v>
      </c>
    </row>
    <row r="311" spans="1:8" x14ac:dyDescent="0.2">
      <c r="A311" s="5" t="s">
        <v>700</v>
      </c>
      <c r="B311" s="5" t="s">
        <v>701</v>
      </c>
      <c r="C311" s="5" t="s">
        <v>196</v>
      </c>
      <c r="D311" s="51" t="str">
        <f>IF(VLOOKUP(A311, Master!$A$1:$AG$661, 24, FALSE)&gt;VLOOKUP(A311, Master!$A$1:$AG$661, 21, FALSE), "+", "-")</f>
        <v>+</v>
      </c>
      <c r="E311" s="51" t="str">
        <f>IF(VLOOKUP(A311, Master!$A$1:$AG$661, 27, FALSE)&gt;VLOOKUP(A311, Master!$A$1:$AG$661, 24, FALSE), "+", "-")</f>
        <v>-</v>
      </c>
      <c r="F311" s="51" t="str">
        <f>IF(VLOOKUP(A311, Master!$A$1:$AG$661, 30, FALSE)&gt;VLOOKUP(A311, Master!$A$1:$AG$661, 27, FALSE), "+", "-")</f>
        <v>+</v>
      </c>
      <c r="G311" s="51" t="str">
        <f>IF(VLOOKUP(A311, Master!$A$1:$AG$661, 33, FALSE)&gt;VLOOKUP(A311, Master!$A$1:$AG$661, 30, FALSE), "+", "-")</f>
        <v>-</v>
      </c>
      <c r="H311" s="51" t="str">
        <f t="shared" si="4"/>
        <v>N</v>
      </c>
    </row>
    <row r="312" spans="1:8" x14ac:dyDescent="0.2">
      <c r="A312" s="5" t="s">
        <v>702</v>
      </c>
      <c r="B312" s="5" t="s">
        <v>703</v>
      </c>
      <c r="C312" s="5" t="s">
        <v>196</v>
      </c>
      <c r="D312" s="51" t="str">
        <f>IF(VLOOKUP(A312, Master!$A$1:$AG$661, 24, FALSE)&gt;VLOOKUP(A312, Master!$A$1:$AG$661, 21, FALSE), "+", "-")</f>
        <v>+</v>
      </c>
      <c r="E312" s="51" t="str">
        <f>IF(VLOOKUP(A312, Master!$A$1:$AG$661, 27, FALSE)&gt;VLOOKUP(A312, Master!$A$1:$AG$661, 24, FALSE), "+", "-")</f>
        <v>+</v>
      </c>
      <c r="F312" s="51" t="str">
        <f>IF(VLOOKUP(A312, Master!$A$1:$AG$661, 30, FALSE)&gt;VLOOKUP(A312, Master!$A$1:$AG$661, 27, FALSE), "+", "-")</f>
        <v>-</v>
      </c>
      <c r="G312" s="51" t="str">
        <f>IF(VLOOKUP(A312, Master!$A$1:$AG$661, 33, FALSE)&gt;VLOOKUP(A312, Master!$A$1:$AG$661, 30, FALSE), "+", "-")</f>
        <v>-</v>
      </c>
      <c r="H312" s="51" t="str">
        <f t="shared" si="4"/>
        <v>N</v>
      </c>
    </row>
    <row r="313" spans="1:8" x14ac:dyDescent="0.2">
      <c r="A313" s="5" t="s">
        <v>704</v>
      </c>
      <c r="B313" s="5" t="s">
        <v>705</v>
      </c>
      <c r="C313" s="5" t="s">
        <v>378</v>
      </c>
      <c r="D313" s="51" t="str">
        <f>IF(VLOOKUP(A313, Master!$A$1:$AG$661, 24, FALSE)&gt;VLOOKUP(A313, Master!$A$1:$AG$661, 21, FALSE), "+", "-")</f>
        <v>-</v>
      </c>
      <c r="E313" s="51" t="str">
        <f>IF(VLOOKUP(A313, Master!$A$1:$AG$661, 27, FALSE)&gt;VLOOKUP(A313, Master!$A$1:$AG$661, 24, FALSE), "+", "-")</f>
        <v>+</v>
      </c>
      <c r="F313" s="51" t="str">
        <f>IF(VLOOKUP(A313, Master!$A$1:$AG$661, 30, FALSE)&gt;VLOOKUP(A313, Master!$A$1:$AG$661, 27, FALSE), "+", "-")</f>
        <v>+</v>
      </c>
      <c r="G313" s="51" t="str">
        <f>IF(VLOOKUP(A313, Master!$A$1:$AG$661, 33, FALSE)&gt;VLOOKUP(A313, Master!$A$1:$AG$661, 30, FALSE), "+", "-")</f>
        <v>+</v>
      </c>
      <c r="H313" s="51" t="str">
        <f t="shared" si="4"/>
        <v>N</v>
      </c>
    </row>
    <row r="314" spans="1:8" x14ac:dyDescent="0.2">
      <c r="A314" s="5" t="s">
        <v>706</v>
      </c>
      <c r="B314" s="5" t="s">
        <v>707</v>
      </c>
      <c r="C314" s="5" t="s">
        <v>46</v>
      </c>
      <c r="D314" s="51" t="str">
        <f>IF(VLOOKUP(A314, Master!$A$1:$AG$661, 24, FALSE)&gt;VLOOKUP(A314, Master!$A$1:$AG$661, 21, FALSE), "+", "-")</f>
        <v>-</v>
      </c>
      <c r="E314" s="51" t="str">
        <f>IF(VLOOKUP(A314, Master!$A$1:$AG$661, 27, FALSE)&gt;VLOOKUP(A314, Master!$A$1:$AG$661, 24, FALSE), "+", "-")</f>
        <v>+</v>
      </c>
      <c r="F314" s="51" t="str">
        <f>IF(VLOOKUP(A314, Master!$A$1:$AG$661, 30, FALSE)&gt;VLOOKUP(A314, Master!$A$1:$AG$661, 27, FALSE), "+", "-")</f>
        <v>+</v>
      </c>
      <c r="G314" s="51" t="str">
        <f>IF(VLOOKUP(A314, Master!$A$1:$AG$661, 33, FALSE)&gt;VLOOKUP(A314, Master!$A$1:$AG$661, 30, FALSE), "+", "-")</f>
        <v>+</v>
      </c>
      <c r="H314" s="51" t="str">
        <f t="shared" si="4"/>
        <v>N</v>
      </c>
    </row>
    <row r="315" spans="1:8" x14ac:dyDescent="0.2">
      <c r="A315" s="5" t="s">
        <v>708</v>
      </c>
      <c r="B315" s="5" t="s">
        <v>709</v>
      </c>
      <c r="C315" s="5" t="s">
        <v>46</v>
      </c>
      <c r="D315" s="51" t="str">
        <f>IF(VLOOKUP(A315, Master!$A$1:$AG$661, 24, FALSE)&gt;VLOOKUP(A315, Master!$A$1:$AG$661, 21, FALSE), "+", "-")</f>
        <v>+</v>
      </c>
      <c r="E315" s="51" t="str">
        <f>IF(VLOOKUP(A315, Master!$A$1:$AG$661, 27, FALSE)&gt;VLOOKUP(A315, Master!$A$1:$AG$661, 24, FALSE), "+", "-")</f>
        <v>+</v>
      </c>
      <c r="F315" s="51" t="str">
        <f>IF(VLOOKUP(A315, Master!$A$1:$AG$661, 30, FALSE)&gt;VLOOKUP(A315, Master!$A$1:$AG$661, 27, FALSE), "+", "-")</f>
        <v>+</v>
      </c>
      <c r="G315" s="51" t="str">
        <f>IF(VLOOKUP(A315, Master!$A$1:$AG$661, 33, FALSE)&gt;VLOOKUP(A315, Master!$A$1:$AG$661, 30, FALSE), "+", "-")</f>
        <v>+</v>
      </c>
      <c r="H315" s="51" t="str">
        <f t="shared" si="4"/>
        <v>+</v>
      </c>
    </row>
    <row r="316" spans="1:8" x14ac:dyDescent="0.2">
      <c r="A316" s="5" t="s">
        <v>710</v>
      </c>
      <c r="B316" s="5" t="s">
        <v>711</v>
      </c>
      <c r="C316" s="5" t="s">
        <v>46</v>
      </c>
      <c r="D316" s="51" t="str">
        <f>IF(VLOOKUP(A316, Master!$A$1:$AG$661, 24, FALSE)&gt;VLOOKUP(A316, Master!$A$1:$AG$661, 21, FALSE), "+", "-")</f>
        <v>-</v>
      </c>
      <c r="E316" s="51" t="str">
        <f>IF(VLOOKUP(A316, Master!$A$1:$AG$661, 27, FALSE)&gt;VLOOKUP(A316, Master!$A$1:$AG$661, 24, FALSE), "+", "-")</f>
        <v>+</v>
      </c>
      <c r="F316" s="51" t="str">
        <f>IF(VLOOKUP(A316, Master!$A$1:$AG$661, 30, FALSE)&gt;VLOOKUP(A316, Master!$A$1:$AG$661, 27, FALSE), "+", "-")</f>
        <v>+</v>
      </c>
      <c r="G316" s="51" t="str">
        <f>IF(VLOOKUP(A316, Master!$A$1:$AG$661, 33, FALSE)&gt;VLOOKUP(A316, Master!$A$1:$AG$661, 30, FALSE), "+", "-")</f>
        <v>+</v>
      </c>
      <c r="H316" s="51" t="str">
        <f t="shared" si="4"/>
        <v>N</v>
      </c>
    </row>
    <row r="317" spans="1:8" x14ac:dyDescent="0.2">
      <c r="A317" s="5" t="s">
        <v>712</v>
      </c>
      <c r="B317" s="5" t="s">
        <v>713</v>
      </c>
      <c r="C317" s="5" t="s">
        <v>46</v>
      </c>
      <c r="D317" s="51" t="str">
        <f>IF(VLOOKUP(A317, Master!$A$1:$AG$661, 24, FALSE)&gt;VLOOKUP(A317, Master!$A$1:$AG$661, 21, FALSE), "+", "-")</f>
        <v>+</v>
      </c>
      <c r="E317" s="51" t="str">
        <f>IF(VLOOKUP(A317, Master!$A$1:$AG$661, 27, FALSE)&gt;VLOOKUP(A317, Master!$A$1:$AG$661, 24, FALSE), "+", "-")</f>
        <v>+</v>
      </c>
      <c r="F317" s="51" t="str">
        <f>IF(VLOOKUP(A317, Master!$A$1:$AG$661, 30, FALSE)&gt;VLOOKUP(A317, Master!$A$1:$AG$661, 27, FALSE), "+", "-")</f>
        <v>+</v>
      </c>
      <c r="G317" s="51" t="str">
        <f>IF(VLOOKUP(A317, Master!$A$1:$AG$661, 33, FALSE)&gt;VLOOKUP(A317, Master!$A$1:$AG$661, 30, FALSE), "+", "-")</f>
        <v>+</v>
      </c>
      <c r="H317" s="51" t="str">
        <f t="shared" si="4"/>
        <v>+</v>
      </c>
    </row>
    <row r="318" spans="1:8" x14ac:dyDescent="0.2">
      <c r="A318" s="5" t="s">
        <v>714</v>
      </c>
      <c r="B318" s="5" t="s">
        <v>715</v>
      </c>
      <c r="C318" s="5" t="s">
        <v>46</v>
      </c>
      <c r="D318" s="51" t="str">
        <f>IF(VLOOKUP(A318, Master!$A$1:$AG$661, 24, FALSE)&gt;VLOOKUP(A318, Master!$A$1:$AG$661, 21, FALSE), "+", "-")</f>
        <v>+</v>
      </c>
      <c r="E318" s="51" t="str">
        <f>IF(VLOOKUP(A318, Master!$A$1:$AG$661, 27, FALSE)&gt;VLOOKUP(A318, Master!$A$1:$AG$661, 24, FALSE), "+", "-")</f>
        <v>-</v>
      </c>
      <c r="F318" s="51" t="str">
        <f>IF(VLOOKUP(A318, Master!$A$1:$AG$661, 30, FALSE)&gt;VLOOKUP(A318, Master!$A$1:$AG$661, 27, FALSE), "+", "-")</f>
        <v>+</v>
      </c>
      <c r="G318" s="51" t="str">
        <f>IF(VLOOKUP(A318, Master!$A$1:$AG$661, 33, FALSE)&gt;VLOOKUP(A318, Master!$A$1:$AG$661, 30, FALSE), "+", "-")</f>
        <v>+</v>
      </c>
      <c r="H318" s="51" t="str">
        <f t="shared" si="4"/>
        <v>N</v>
      </c>
    </row>
    <row r="319" spans="1:8" x14ac:dyDescent="0.2">
      <c r="A319" s="5" t="s">
        <v>716</v>
      </c>
      <c r="B319" s="5" t="s">
        <v>717</v>
      </c>
      <c r="C319" s="5" t="s">
        <v>46</v>
      </c>
      <c r="D319" s="51" t="str">
        <f>IF(VLOOKUP(A319, Master!$A$1:$AG$661, 24, FALSE)&gt;VLOOKUP(A319, Master!$A$1:$AG$661, 21, FALSE), "+", "-")</f>
        <v>+</v>
      </c>
      <c r="E319" s="51" t="str">
        <f>IF(VLOOKUP(A319, Master!$A$1:$AG$661, 27, FALSE)&gt;VLOOKUP(A319, Master!$A$1:$AG$661, 24, FALSE), "+", "-")</f>
        <v>+</v>
      </c>
      <c r="F319" s="51" t="str">
        <f>IF(VLOOKUP(A319, Master!$A$1:$AG$661, 30, FALSE)&gt;VLOOKUP(A319, Master!$A$1:$AG$661, 27, FALSE), "+", "-")</f>
        <v>+</v>
      </c>
      <c r="G319" s="51" t="str">
        <f>IF(VLOOKUP(A319, Master!$A$1:$AG$661, 33, FALSE)&gt;VLOOKUP(A319, Master!$A$1:$AG$661, 30, FALSE), "+", "-")</f>
        <v>-</v>
      </c>
      <c r="H319" s="51" t="str">
        <f t="shared" si="4"/>
        <v>+</v>
      </c>
    </row>
    <row r="320" spans="1:8" x14ac:dyDescent="0.2">
      <c r="A320" s="5" t="s">
        <v>718</v>
      </c>
      <c r="B320" s="5" t="s">
        <v>719</v>
      </c>
      <c r="C320" s="5" t="s">
        <v>46</v>
      </c>
      <c r="D320" s="51" t="str">
        <f>IF(VLOOKUP(A320, Master!$A$1:$AG$661, 24, FALSE)&gt;VLOOKUP(A320, Master!$A$1:$AG$661, 21, FALSE), "+", "-")</f>
        <v>+</v>
      </c>
      <c r="E320" s="51" t="str">
        <f>IF(VLOOKUP(A320, Master!$A$1:$AG$661, 27, FALSE)&gt;VLOOKUP(A320, Master!$A$1:$AG$661, 24, FALSE), "+", "-")</f>
        <v>+</v>
      </c>
      <c r="F320" s="51" t="str">
        <f>IF(VLOOKUP(A320, Master!$A$1:$AG$661, 30, FALSE)&gt;VLOOKUP(A320, Master!$A$1:$AG$661, 27, FALSE), "+", "-")</f>
        <v>+</v>
      </c>
      <c r="G320" s="51" t="str">
        <f>IF(VLOOKUP(A320, Master!$A$1:$AG$661, 33, FALSE)&gt;VLOOKUP(A320, Master!$A$1:$AG$661, 30, FALSE), "+", "-")</f>
        <v>+</v>
      </c>
      <c r="H320" s="51" t="str">
        <f t="shared" si="4"/>
        <v>+</v>
      </c>
    </row>
    <row r="321" spans="1:8" x14ac:dyDescent="0.2">
      <c r="A321" s="5" t="s">
        <v>720</v>
      </c>
      <c r="B321" s="5" t="s">
        <v>721</v>
      </c>
      <c r="C321" s="5" t="s">
        <v>46</v>
      </c>
      <c r="D321" s="51" t="str">
        <f>IF(VLOOKUP(A321, Master!$A$1:$AG$661, 24, FALSE)&gt;VLOOKUP(A321, Master!$A$1:$AG$661, 21, FALSE), "+", "-")</f>
        <v>-</v>
      </c>
      <c r="E321" s="51" t="str">
        <f>IF(VLOOKUP(A321, Master!$A$1:$AG$661, 27, FALSE)&gt;VLOOKUP(A321, Master!$A$1:$AG$661, 24, FALSE), "+", "-")</f>
        <v>+</v>
      </c>
      <c r="F321" s="51" t="str">
        <f>IF(VLOOKUP(A321, Master!$A$1:$AG$661, 30, FALSE)&gt;VLOOKUP(A321, Master!$A$1:$AG$661, 27, FALSE), "+", "-")</f>
        <v>+</v>
      </c>
      <c r="G321" s="51" t="str">
        <f>IF(VLOOKUP(A321, Master!$A$1:$AG$661, 33, FALSE)&gt;VLOOKUP(A321, Master!$A$1:$AG$661, 30, FALSE), "+", "-")</f>
        <v>+</v>
      </c>
      <c r="H321" s="51" t="str">
        <f t="shared" si="4"/>
        <v>N</v>
      </c>
    </row>
    <row r="322" spans="1:8" x14ac:dyDescent="0.2">
      <c r="A322" s="5" t="s">
        <v>722</v>
      </c>
      <c r="B322" s="5" t="s">
        <v>723</v>
      </c>
      <c r="C322" s="5" t="s">
        <v>516</v>
      </c>
      <c r="D322" s="51" t="str">
        <f>IF(VLOOKUP(A322, Master!$A$1:$AG$661, 24, FALSE)&gt;VLOOKUP(A322, Master!$A$1:$AG$661, 21, FALSE), "+", "-")</f>
        <v>+</v>
      </c>
      <c r="E322" s="51" t="str">
        <f>IF(VLOOKUP(A322, Master!$A$1:$AG$661, 27, FALSE)&gt;VLOOKUP(A322, Master!$A$1:$AG$661, 24, FALSE), "+", "-")</f>
        <v>-</v>
      </c>
      <c r="F322" s="51" t="str">
        <f>IF(VLOOKUP(A322, Master!$A$1:$AG$661, 30, FALSE)&gt;VLOOKUP(A322, Master!$A$1:$AG$661, 27, FALSE), "+", "-")</f>
        <v>-</v>
      </c>
      <c r="G322" s="51" t="str">
        <f>IF(VLOOKUP(A322, Master!$A$1:$AG$661, 33, FALSE)&gt;VLOOKUP(A322, Master!$A$1:$AG$661, 30, FALSE), "+", "-")</f>
        <v>-</v>
      </c>
      <c r="H322" s="51" t="str">
        <f t="shared" ref="H322:H384" si="5">IF(COUNTIF(D322:F322,"+")&gt;2,"+", IF(COUNTIF(D322:F322,"+")=2,"N", "-"))</f>
        <v>-</v>
      </c>
    </row>
    <row r="323" spans="1:8" x14ac:dyDescent="0.2">
      <c r="A323" s="6" t="s">
        <v>724</v>
      </c>
      <c r="B323" s="5" t="s">
        <v>725</v>
      </c>
      <c r="C323" s="5" t="s">
        <v>516</v>
      </c>
      <c r="D323" s="51" t="str">
        <f>IF(VLOOKUP(A323, Master!$A$1:$AG$661, 24, FALSE)&gt;VLOOKUP(A323, Master!$A$1:$AG$661, 21, FALSE), "+", "-")</f>
        <v>+</v>
      </c>
      <c r="E323" s="51" t="str">
        <f>IF(VLOOKUP(A323, Master!$A$1:$AG$661, 27, FALSE)&gt;VLOOKUP(A323, Master!$A$1:$AG$661, 24, FALSE), "+", "-")</f>
        <v>+</v>
      </c>
      <c r="F323" s="51" t="str">
        <f>IF(VLOOKUP(A323, Master!$A$1:$AG$661, 30, FALSE)&gt;VLOOKUP(A323, Master!$A$1:$AG$661, 27, FALSE), "+", "-")</f>
        <v>-</v>
      </c>
      <c r="G323" s="51" t="str">
        <f>IF(VLOOKUP(A323, Master!$A$1:$AG$661, 33, FALSE)&gt;VLOOKUP(A323, Master!$A$1:$AG$661, 30, FALSE), "+", "-")</f>
        <v>+</v>
      </c>
      <c r="H323" s="51" t="str">
        <f t="shared" si="5"/>
        <v>N</v>
      </c>
    </row>
    <row r="324" spans="1:8" x14ac:dyDescent="0.2">
      <c r="A324" s="5" t="s">
        <v>726</v>
      </c>
      <c r="B324" s="5" t="s">
        <v>727</v>
      </c>
      <c r="C324" s="5" t="s">
        <v>516</v>
      </c>
      <c r="D324" s="51" t="str">
        <f>IF(VLOOKUP(A324, Master!$A$1:$AG$661, 24, FALSE)&gt;VLOOKUP(A324, Master!$A$1:$AG$661, 21, FALSE), "+", "-")</f>
        <v>-</v>
      </c>
      <c r="E324" s="51" t="str">
        <f>IF(VLOOKUP(A324, Master!$A$1:$AG$661, 27, FALSE)&gt;VLOOKUP(A324, Master!$A$1:$AG$661, 24, FALSE), "+", "-")</f>
        <v>-</v>
      </c>
      <c r="F324" s="51" t="str">
        <f>IF(VLOOKUP(A324, Master!$A$1:$AG$661, 30, FALSE)&gt;VLOOKUP(A324, Master!$A$1:$AG$661, 27, FALSE), "+", "-")</f>
        <v>+</v>
      </c>
      <c r="G324" s="51" t="str">
        <f>IF(VLOOKUP(A324, Master!$A$1:$AG$661, 33, FALSE)&gt;VLOOKUP(A324, Master!$A$1:$AG$661, 30, FALSE), "+", "-")</f>
        <v>-</v>
      </c>
      <c r="H324" s="51" t="str">
        <f t="shared" si="5"/>
        <v>-</v>
      </c>
    </row>
    <row r="325" spans="1:8" x14ac:dyDescent="0.2">
      <c r="A325" s="5" t="s">
        <v>728</v>
      </c>
      <c r="B325" s="5" t="s">
        <v>729</v>
      </c>
      <c r="C325" s="5" t="s">
        <v>516</v>
      </c>
      <c r="D325" s="51" t="str">
        <f>IF(VLOOKUP(A325, Master!$A$1:$AG$661, 24, FALSE)&gt;VLOOKUP(A325, Master!$A$1:$AG$661, 21, FALSE), "+", "-")</f>
        <v>+</v>
      </c>
      <c r="E325" s="51" t="e">
        <f>IF(VLOOKUP(A325, Master!$A$1:$AG$661, 27, FALSE)&gt;VLOOKUP(A325, Master!$A$1:$AG$661, 24, FALSE), "+", "-")</f>
        <v>#N/A</v>
      </c>
      <c r="F325" s="51" t="e">
        <f>IF(VLOOKUP(A325, Master!$A$1:$AG$661, 30, FALSE)&gt;VLOOKUP(A325, Master!$A$1:$AG$661, 27, FALSE), "+", "-")</f>
        <v>#N/A</v>
      </c>
      <c r="G325" s="51" t="str">
        <f>IF(VLOOKUP(A325, Master!$A$1:$AG$661, 33, FALSE)&gt;VLOOKUP(A325, Master!$A$1:$AG$661, 30, FALSE), "+", "-")</f>
        <v>+</v>
      </c>
      <c r="H325" s="51" t="str">
        <f t="shared" si="5"/>
        <v>-</v>
      </c>
    </row>
    <row r="326" spans="1:8" x14ac:dyDescent="0.2">
      <c r="A326" s="5" t="s">
        <v>730</v>
      </c>
      <c r="B326" s="5" t="s">
        <v>731</v>
      </c>
      <c r="C326" s="5" t="s">
        <v>516</v>
      </c>
      <c r="D326" s="51" t="str">
        <f>IF(VLOOKUP(A326, Master!$A$1:$AG$661, 24, FALSE)&gt;VLOOKUP(A326, Master!$A$1:$AG$661, 21, FALSE), "+", "-")</f>
        <v>+</v>
      </c>
      <c r="E326" s="51" t="str">
        <f>IF(VLOOKUP(A326, Master!$A$1:$AG$661, 27, FALSE)&gt;VLOOKUP(A326, Master!$A$1:$AG$661, 24, FALSE), "+", "-")</f>
        <v>-</v>
      </c>
      <c r="F326" s="51" t="str">
        <f>IF(VLOOKUP(A326, Master!$A$1:$AG$661, 30, FALSE)&gt;VLOOKUP(A326, Master!$A$1:$AG$661, 27, FALSE), "+", "-")</f>
        <v>-</v>
      </c>
      <c r="G326" s="51" t="str">
        <f>IF(VLOOKUP(A326, Master!$A$1:$AG$661, 33, FALSE)&gt;VLOOKUP(A326, Master!$A$1:$AG$661, 30, FALSE), "+", "-")</f>
        <v>-</v>
      </c>
      <c r="H326" s="51" t="str">
        <f t="shared" si="5"/>
        <v>-</v>
      </c>
    </row>
    <row r="327" spans="1:8" x14ac:dyDescent="0.2">
      <c r="A327" s="5" t="s">
        <v>732</v>
      </c>
      <c r="B327" s="5" t="s">
        <v>733</v>
      </c>
      <c r="C327" s="5" t="s">
        <v>516</v>
      </c>
      <c r="D327" s="51" t="str">
        <f>IF(VLOOKUP(A327, Master!$A$1:$AG$661, 24, FALSE)&gt;VLOOKUP(A327, Master!$A$1:$AG$661, 21, FALSE), "+", "-")</f>
        <v>-</v>
      </c>
      <c r="E327" s="51" t="str">
        <f>IF(VLOOKUP(A327, Master!$A$1:$AG$661, 27, FALSE)&gt;VLOOKUP(A327, Master!$A$1:$AG$661, 24, FALSE), "+", "-")</f>
        <v>+</v>
      </c>
      <c r="F327" s="51" t="str">
        <f>IF(VLOOKUP(A327, Master!$A$1:$AG$661, 30, FALSE)&gt;VLOOKUP(A327, Master!$A$1:$AG$661, 27, FALSE), "+", "-")</f>
        <v>+</v>
      </c>
      <c r="G327" s="51" t="str">
        <f>IF(VLOOKUP(A327, Master!$A$1:$AG$661, 33, FALSE)&gt;VLOOKUP(A327, Master!$A$1:$AG$661, 30, FALSE), "+", "-")</f>
        <v>-</v>
      </c>
      <c r="H327" s="51" t="str">
        <f t="shared" si="5"/>
        <v>N</v>
      </c>
    </row>
    <row r="328" spans="1:8" x14ac:dyDescent="0.2">
      <c r="A328" s="5" t="s">
        <v>734</v>
      </c>
      <c r="B328" s="5" t="s">
        <v>735</v>
      </c>
      <c r="C328" s="5" t="s">
        <v>736</v>
      </c>
      <c r="D328" s="51" t="str">
        <f>IF(VLOOKUP(A328, Master!$A$1:$AG$661, 24, FALSE)&gt;VLOOKUP(A328, Master!$A$1:$AG$661, 21, FALSE), "+", "-")</f>
        <v>+</v>
      </c>
      <c r="E328" s="51" t="str">
        <f>IF(VLOOKUP(A328, Master!$A$1:$AG$661, 27, FALSE)&gt;VLOOKUP(A328, Master!$A$1:$AG$661, 24, FALSE), "+", "-")</f>
        <v>+</v>
      </c>
      <c r="F328" s="51" t="str">
        <f>IF(VLOOKUP(A328, Master!$A$1:$AG$661, 30, FALSE)&gt;VLOOKUP(A328, Master!$A$1:$AG$661, 27, FALSE), "+", "-")</f>
        <v>-</v>
      </c>
      <c r="G328" s="51" t="str">
        <f>IF(VLOOKUP(A328, Master!$A$1:$AG$661, 33, FALSE)&gt;VLOOKUP(A328, Master!$A$1:$AG$661, 30, FALSE), "+", "-")</f>
        <v>+</v>
      </c>
      <c r="H328" s="51" t="str">
        <f t="shared" si="5"/>
        <v>N</v>
      </c>
    </row>
    <row r="329" spans="1:8" x14ac:dyDescent="0.2">
      <c r="A329" s="5" t="s">
        <v>737</v>
      </c>
      <c r="B329" s="5" t="s">
        <v>738</v>
      </c>
      <c r="C329" s="5" t="s">
        <v>736</v>
      </c>
      <c r="D329" s="51" t="str">
        <f>IF(VLOOKUP(A329, Master!$A$1:$AG$661, 24, FALSE)&gt;VLOOKUP(A329, Master!$A$1:$AG$661, 21, FALSE), "+", "-")</f>
        <v>+</v>
      </c>
      <c r="E329" s="51" t="str">
        <f>IF(VLOOKUP(A329, Master!$A$1:$AG$661, 27, FALSE)&gt;VLOOKUP(A329, Master!$A$1:$AG$661, 24, FALSE), "+", "-")</f>
        <v>-</v>
      </c>
      <c r="F329" s="51" t="str">
        <f>IF(VLOOKUP(A329, Master!$A$1:$AG$661, 30, FALSE)&gt;VLOOKUP(A329, Master!$A$1:$AG$661, 27, FALSE), "+", "-")</f>
        <v>+</v>
      </c>
      <c r="G329" s="51" t="str">
        <f>IF(VLOOKUP(A329, Master!$A$1:$AG$661, 33, FALSE)&gt;VLOOKUP(A329, Master!$A$1:$AG$661, 30, FALSE), "+", "-")</f>
        <v>+</v>
      </c>
      <c r="H329" s="51" t="str">
        <f t="shared" si="5"/>
        <v>N</v>
      </c>
    </row>
    <row r="330" spans="1:8" x14ac:dyDescent="0.2">
      <c r="A330" s="5" t="s">
        <v>739</v>
      </c>
      <c r="B330" s="5" t="s">
        <v>740</v>
      </c>
      <c r="C330" s="5" t="s">
        <v>736</v>
      </c>
      <c r="D330" s="51" t="str">
        <f>IF(VLOOKUP(A330, Master!$A$1:$AG$661, 24, FALSE)&gt;VLOOKUP(A330, Master!$A$1:$AG$661, 21, FALSE), "+", "-")</f>
        <v>+</v>
      </c>
      <c r="E330" s="51" t="str">
        <f>IF(VLOOKUP(A330, Master!$A$1:$AG$661, 27, FALSE)&gt;VLOOKUP(A330, Master!$A$1:$AG$661, 24, FALSE), "+", "-")</f>
        <v>+</v>
      </c>
      <c r="F330" s="51" t="str">
        <f>IF(VLOOKUP(A330, Master!$A$1:$AG$661, 30, FALSE)&gt;VLOOKUP(A330, Master!$A$1:$AG$661, 27, FALSE), "+", "-")</f>
        <v>+</v>
      </c>
      <c r="G330" s="51" t="str">
        <f>IF(VLOOKUP(A330, Master!$A$1:$AG$661, 33, FALSE)&gt;VLOOKUP(A330, Master!$A$1:$AG$661, 30, FALSE), "+", "-")</f>
        <v>+</v>
      </c>
      <c r="H330" s="51" t="str">
        <f t="shared" si="5"/>
        <v>+</v>
      </c>
    </row>
    <row r="331" spans="1:8" x14ac:dyDescent="0.2">
      <c r="A331" s="5" t="s">
        <v>741</v>
      </c>
      <c r="B331" s="5" t="s">
        <v>742</v>
      </c>
      <c r="C331" s="5" t="s">
        <v>736</v>
      </c>
      <c r="D331" s="51" t="str">
        <f>IF(VLOOKUP(A331, Master!$A$1:$AG$661, 24, FALSE)&gt;VLOOKUP(A331, Master!$A$1:$AG$661, 21, FALSE), "+", "-")</f>
        <v>-</v>
      </c>
      <c r="E331" s="51" t="str">
        <f>IF(VLOOKUP(A331, Master!$A$1:$AG$661, 27, FALSE)&gt;VLOOKUP(A331, Master!$A$1:$AG$661, 24, FALSE), "+", "-")</f>
        <v>+</v>
      </c>
      <c r="F331" s="51" t="str">
        <f>IF(VLOOKUP(A331, Master!$A$1:$AG$661, 30, FALSE)&gt;VLOOKUP(A331, Master!$A$1:$AG$661, 27, FALSE), "+", "-")</f>
        <v>-</v>
      </c>
      <c r="G331" s="51" t="str">
        <f>IF(VLOOKUP(A331, Master!$A$1:$AG$661, 33, FALSE)&gt;VLOOKUP(A331, Master!$A$1:$AG$661, 30, FALSE), "+", "-")</f>
        <v>+</v>
      </c>
      <c r="H331" s="51" t="str">
        <f t="shared" si="5"/>
        <v>-</v>
      </c>
    </row>
    <row r="332" spans="1:8" x14ac:dyDescent="0.2">
      <c r="A332" s="5" t="s">
        <v>745</v>
      </c>
      <c r="B332" s="5" t="s">
        <v>746</v>
      </c>
      <c r="C332" s="5" t="s">
        <v>736</v>
      </c>
      <c r="D332" s="51" t="str">
        <f>IF(VLOOKUP(A332, Master!$A$1:$AG$661, 24, FALSE)&gt;VLOOKUP(A332, Master!$A$1:$AG$661, 21, FALSE), "+", "-")</f>
        <v>+</v>
      </c>
      <c r="E332" s="51" t="str">
        <f>IF(VLOOKUP(A332, Master!$A$1:$AG$661, 27, FALSE)&gt;VLOOKUP(A332, Master!$A$1:$AG$661, 24, FALSE), "+", "-")</f>
        <v>+</v>
      </c>
      <c r="F332" s="51" t="str">
        <f>IF(VLOOKUP(A332, Master!$A$1:$AG$661, 30, FALSE)&gt;VLOOKUP(A332, Master!$A$1:$AG$661, 27, FALSE), "+", "-")</f>
        <v>+</v>
      </c>
      <c r="G332" s="51" t="str">
        <f>IF(VLOOKUP(A332, Master!$A$1:$AG$661, 33, FALSE)&gt;VLOOKUP(A332, Master!$A$1:$AG$661, 30, FALSE), "+", "-")</f>
        <v>+</v>
      </c>
      <c r="H332" s="51" t="str">
        <f t="shared" si="5"/>
        <v>+</v>
      </c>
    </row>
    <row r="333" spans="1:8" x14ac:dyDescent="0.2">
      <c r="A333" s="5" t="s">
        <v>747</v>
      </c>
      <c r="B333" s="5" t="s">
        <v>748</v>
      </c>
      <c r="C333" s="5" t="s">
        <v>132</v>
      </c>
      <c r="D333" s="51" t="str">
        <f>IF(VLOOKUP(A333, Master!$A$1:$AG$661, 24, FALSE)&gt;VLOOKUP(A333, Master!$A$1:$AG$661, 21, FALSE), "+", "-")</f>
        <v>-</v>
      </c>
      <c r="E333" s="51" t="str">
        <f>IF(VLOOKUP(A333, Master!$A$1:$AG$661, 27, FALSE)&gt;VLOOKUP(A333, Master!$A$1:$AG$661, 24, FALSE), "+", "-")</f>
        <v>+</v>
      </c>
      <c r="F333" s="51" t="str">
        <f>IF(VLOOKUP(A333, Master!$A$1:$AG$661, 30, FALSE)&gt;VLOOKUP(A333, Master!$A$1:$AG$661, 27, FALSE), "+", "-")</f>
        <v>-</v>
      </c>
      <c r="G333" s="51" t="str">
        <f>IF(VLOOKUP(A333, Master!$A$1:$AG$661, 33, FALSE)&gt;VLOOKUP(A333, Master!$A$1:$AG$661, 30, FALSE), "+", "-")</f>
        <v>-</v>
      </c>
      <c r="H333" s="51" t="str">
        <f t="shared" si="5"/>
        <v>-</v>
      </c>
    </row>
    <row r="334" spans="1:8" x14ac:dyDescent="0.2">
      <c r="A334" s="5" t="s">
        <v>749</v>
      </c>
      <c r="B334" s="5" t="s">
        <v>750</v>
      </c>
      <c r="C334" s="5" t="s">
        <v>132</v>
      </c>
      <c r="D334" s="51" t="str">
        <f>IF(VLOOKUP(A334, Master!$A$1:$AG$661, 24, FALSE)&gt;VLOOKUP(A334, Master!$A$1:$AG$661, 21, FALSE), "+", "-")</f>
        <v>+</v>
      </c>
      <c r="E334" s="51" t="str">
        <f>IF(VLOOKUP(A334, Master!$A$1:$AG$661, 27, FALSE)&gt;VLOOKUP(A334, Master!$A$1:$AG$661, 24, FALSE), "+", "-")</f>
        <v>+</v>
      </c>
      <c r="F334" s="51" t="str">
        <f>IF(VLOOKUP(A334, Master!$A$1:$AG$661, 30, FALSE)&gt;VLOOKUP(A334, Master!$A$1:$AG$661, 27, FALSE), "+", "-")</f>
        <v>+</v>
      </c>
      <c r="G334" s="51" t="str">
        <f>IF(VLOOKUP(A334, Master!$A$1:$AG$661, 33, FALSE)&gt;VLOOKUP(A334, Master!$A$1:$AG$661, 30, FALSE), "+", "-")</f>
        <v>-</v>
      </c>
      <c r="H334" s="51" t="str">
        <f t="shared" si="5"/>
        <v>+</v>
      </c>
    </row>
    <row r="335" spans="1:8" x14ac:dyDescent="0.2">
      <c r="A335" s="5" t="s">
        <v>751</v>
      </c>
      <c r="B335" s="5" t="s">
        <v>752</v>
      </c>
      <c r="C335" s="5" t="s">
        <v>132</v>
      </c>
      <c r="D335" s="51" t="str">
        <f>IF(VLOOKUP(A335, Master!$A$1:$AG$661, 24, FALSE)&gt;VLOOKUP(A335, Master!$A$1:$AG$661, 21, FALSE), "+", "-")</f>
        <v>-</v>
      </c>
      <c r="E335" s="51" t="str">
        <f>IF(VLOOKUP(A335, Master!$A$1:$AG$661, 27, FALSE)&gt;VLOOKUP(A335, Master!$A$1:$AG$661, 24, FALSE), "+", "-")</f>
        <v>-</v>
      </c>
      <c r="F335" s="51" t="str">
        <f>IF(VLOOKUP(A335, Master!$A$1:$AG$661, 30, FALSE)&gt;VLOOKUP(A335, Master!$A$1:$AG$661, 27, FALSE), "+", "-")</f>
        <v>-</v>
      </c>
      <c r="G335" s="51" t="str">
        <f>IF(VLOOKUP(A335, Master!$A$1:$AG$661, 33, FALSE)&gt;VLOOKUP(A335, Master!$A$1:$AG$661, 30, FALSE), "+", "-")</f>
        <v>+</v>
      </c>
      <c r="H335" s="51" t="str">
        <f t="shared" si="5"/>
        <v>-</v>
      </c>
    </row>
    <row r="336" spans="1:8" x14ac:dyDescent="0.2">
      <c r="A336" s="5" t="s">
        <v>753</v>
      </c>
      <c r="B336" s="5" t="s">
        <v>754</v>
      </c>
      <c r="C336" s="5" t="s">
        <v>132</v>
      </c>
      <c r="D336" s="51" t="str">
        <f>IF(VLOOKUP(A336, Master!$A$1:$AG$661, 24, FALSE)&gt;VLOOKUP(A336, Master!$A$1:$AG$661, 21, FALSE), "+", "-")</f>
        <v>+</v>
      </c>
      <c r="E336" s="51" t="str">
        <f>IF(VLOOKUP(A336, Master!$A$1:$AG$661, 27, FALSE)&gt;VLOOKUP(A336, Master!$A$1:$AG$661, 24, FALSE), "+", "-")</f>
        <v>-</v>
      </c>
      <c r="F336" s="51" t="str">
        <f>IF(VLOOKUP(A336, Master!$A$1:$AG$661, 30, FALSE)&gt;VLOOKUP(A336, Master!$A$1:$AG$661, 27, FALSE), "+", "-")</f>
        <v>-</v>
      </c>
      <c r="G336" s="51" t="str">
        <f>IF(VLOOKUP(A336, Master!$A$1:$AG$661, 33, FALSE)&gt;VLOOKUP(A336, Master!$A$1:$AG$661, 30, FALSE), "+", "-")</f>
        <v>+</v>
      </c>
      <c r="H336" s="51" t="str">
        <f t="shared" si="5"/>
        <v>-</v>
      </c>
    </row>
    <row r="337" spans="1:8" x14ac:dyDescent="0.2">
      <c r="A337" s="5" t="s">
        <v>755</v>
      </c>
      <c r="B337" s="5" t="s">
        <v>756</v>
      </c>
      <c r="C337" s="5" t="s">
        <v>65</v>
      </c>
      <c r="D337" s="51" t="str">
        <f>IF(VLOOKUP(A337, Master!$A$1:$AG$661, 24, FALSE)&gt;VLOOKUP(A337, Master!$A$1:$AG$661, 21, FALSE), "+", "-")</f>
        <v>+</v>
      </c>
      <c r="E337" s="51" t="str">
        <f>IF(VLOOKUP(A337, Master!$A$1:$AG$661, 27, FALSE)&gt;VLOOKUP(A337, Master!$A$1:$AG$661, 24, FALSE), "+", "-")</f>
        <v>+</v>
      </c>
      <c r="F337" s="51" t="str">
        <f>IF(VLOOKUP(A337, Master!$A$1:$AG$661, 30, FALSE)&gt;VLOOKUP(A337, Master!$A$1:$AG$661, 27, FALSE), "+", "-")</f>
        <v>+</v>
      </c>
      <c r="G337" s="51" t="str">
        <f>IF(VLOOKUP(A337, Master!$A$1:$AG$661, 33, FALSE)&gt;VLOOKUP(A337, Master!$A$1:$AG$661, 30, FALSE), "+", "-")</f>
        <v>+</v>
      </c>
      <c r="H337" s="51" t="str">
        <f t="shared" si="5"/>
        <v>+</v>
      </c>
    </row>
    <row r="338" spans="1:8" x14ac:dyDescent="0.2">
      <c r="A338" s="5" t="s">
        <v>757</v>
      </c>
      <c r="B338" s="5" t="s">
        <v>758</v>
      </c>
      <c r="C338" s="5" t="s">
        <v>82</v>
      </c>
      <c r="D338" s="51" t="str">
        <f>IF(VLOOKUP(A338, Master!$A$1:$AG$661, 24, FALSE)&gt;VLOOKUP(A338, Master!$A$1:$AG$661, 21, FALSE), "+", "-")</f>
        <v>+</v>
      </c>
      <c r="E338" s="51" t="str">
        <f>IF(VLOOKUP(A338, Master!$A$1:$AG$661, 27, FALSE)&gt;VLOOKUP(A338, Master!$A$1:$AG$661, 24, FALSE), "+", "-")</f>
        <v>+</v>
      </c>
      <c r="F338" s="51" t="str">
        <f>IF(VLOOKUP(A338, Master!$A$1:$AG$661, 30, FALSE)&gt;VLOOKUP(A338, Master!$A$1:$AG$661, 27, FALSE), "+", "-")</f>
        <v>+</v>
      </c>
      <c r="G338" s="51" t="str">
        <f>IF(VLOOKUP(A338, Master!$A$1:$AG$661, 33, FALSE)&gt;VLOOKUP(A338, Master!$A$1:$AG$661, 30, FALSE), "+", "-")</f>
        <v>+</v>
      </c>
      <c r="H338" s="51" t="str">
        <f t="shared" si="5"/>
        <v>+</v>
      </c>
    </row>
    <row r="339" spans="1:8" x14ac:dyDescent="0.2">
      <c r="A339" s="5" t="s">
        <v>759</v>
      </c>
      <c r="B339" s="5" t="s">
        <v>760</v>
      </c>
      <c r="C339" s="5" t="s">
        <v>82</v>
      </c>
      <c r="D339" s="51" t="str">
        <f>IF(VLOOKUP(A339, Master!$A$1:$AG$661, 24, FALSE)&gt;VLOOKUP(A339, Master!$A$1:$AG$661, 21, FALSE), "+", "-")</f>
        <v>+</v>
      </c>
      <c r="E339" s="51" t="str">
        <f>IF(VLOOKUP(A339, Master!$A$1:$AG$661, 27, FALSE)&gt;VLOOKUP(A339, Master!$A$1:$AG$661, 24, FALSE), "+", "-")</f>
        <v>-</v>
      </c>
      <c r="F339" s="51" t="str">
        <f>IF(VLOOKUP(A339, Master!$A$1:$AG$661, 30, FALSE)&gt;VLOOKUP(A339, Master!$A$1:$AG$661, 27, FALSE), "+", "-")</f>
        <v>-</v>
      </c>
      <c r="G339" s="51" t="str">
        <f>IF(VLOOKUP(A339, Master!$A$1:$AG$661, 33, FALSE)&gt;VLOOKUP(A339, Master!$A$1:$AG$661, 30, FALSE), "+", "-")</f>
        <v>-</v>
      </c>
      <c r="H339" s="51" t="str">
        <f t="shared" si="5"/>
        <v>-</v>
      </c>
    </row>
    <row r="340" spans="1:8" x14ac:dyDescent="0.2">
      <c r="A340" s="5" t="s">
        <v>761</v>
      </c>
      <c r="B340" s="5" t="s">
        <v>762</v>
      </c>
      <c r="C340" s="5" t="s">
        <v>82</v>
      </c>
      <c r="D340" s="51" t="str">
        <f>IF(VLOOKUP(A340, Master!$A$1:$AG$661, 24, FALSE)&gt;VLOOKUP(A340, Master!$A$1:$AG$661, 21, FALSE), "+", "-")</f>
        <v>-</v>
      </c>
      <c r="E340" s="51" t="str">
        <f>IF(VLOOKUP(A340, Master!$A$1:$AG$661, 27, FALSE)&gt;VLOOKUP(A340, Master!$A$1:$AG$661, 24, FALSE), "+", "-")</f>
        <v>+</v>
      </c>
      <c r="F340" s="51" t="str">
        <f>IF(VLOOKUP(A340, Master!$A$1:$AG$661, 30, FALSE)&gt;VLOOKUP(A340, Master!$A$1:$AG$661, 27, FALSE), "+", "-")</f>
        <v>-</v>
      </c>
      <c r="G340" s="51" t="str">
        <f>IF(VLOOKUP(A340, Master!$A$1:$AG$661, 33, FALSE)&gt;VLOOKUP(A340, Master!$A$1:$AG$661, 30, FALSE), "+", "-")</f>
        <v>-</v>
      </c>
      <c r="H340" s="51" t="str">
        <f t="shared" si="5"/>
        <v>-</v>
      </c>
    </row>
    <row r="341" spans="1:8" x14ac:dyDescent="0.2">
      <c r="A341" s="5" t="s">
        <v>763</v>
      </c>
      <c r="B341" s="5" t="s">
        <v>764</v>
      </c>
      <c r="C341" s="5" t="s">
        <v>82</v>
      </c>
      <c r="D341" s="51" t="str">
        <f>IF(VLOOKUP(A341, Master!$A$1:$AG$661, 24, FALSE)&gt;VLOOKUP(A341, Master!$A$1:$AG$661, 21, FALSE), "+", "-")</f>
        <v>+</v>
      </c>
      <c r="E341" s="51" t="str">
        <f>IF(VLOOKUP(A341, Master!$A$1:$AG$661, 27, FALSE)&gt;VLOOKUP(A341, Master!$A$1:$AG$661, 24, FALSE), "+", "-")</f>
        <v>+</v>
      </c>
      <c r="F341" s="51" t="str">
        <f>IF(VLOOKUP(A341, Master!$A$1:$AG$661, 30, FALSE)&gt;VLOOKUP(A341, Master!$A$1:$AG$661, 27, FALSE), "+", "-")</f>
        <v>-</v>
      </c>
      <c r="G341" s="51" t="str">
        <f>IF(VLOOKUP(A341, Master!$A$1:$AG$661, 33, FALSE)&gt;VLOOKUP(A341, Master!$A$1:$AG$661, 30, FALSE), "+", "-")</f>
        <v>-</v>
      </c>
      <c r="H341" s="51" t="str">
        <f t="shared" si="5"/>
        <v>N</v>
      </c>
    </row>
    <row r="342" spans="1:8" x14ac:dyDescent="0.2">
      <c r="A342" s="5" t="s">
        <v>765</v>
      </c>
      <c r="B342" s="5" t="s">
        <v>766</v>
      </c>
      <c r="C342" s="5" t="s">
        <v>82</v>
      </c>
      <c r="D342" s="51" t="str">
        <f>IF(VLOOKUP(A342, Master!$A$1:$AG$661, 24, FALSE)&gt;VLOOKUP(A342, Master!$A$1:$AG$661, 21, FALSE), "+", "-")</f>
        <v>+</v>
      </c>
      <c r="E342" s="51" t="str">
        <f>IF(VLOOKUP(A342, Master!$A$1:$AG$661, 27, FALSE)&gt;VLOOKUP(A342, Master!$A$1:$AG$661, 24, FALSE), "+", "-")</f>
        <v>-</v>
      </c>
      <c r="F342" s="51" t="str">
        <f>IF(VLOOKUP(A342, Master!$A$1:$AG$661, 30, FALSE)&gt;VLOOKUP(A342, Master!$A$1:$AG$661, 27, FALSE), "+", "-")</f>
        <v>+</v>
      </c>
      <c r="G342" s="51" t="str">
        <f>IF(VLOOKUP(A342, Master!$A$1:$AG$661, 33, FALSE)&gt;VLOOKUP(A342, Master!$A$1:$AG$661, 30, FALSE), "+", "-")</f>
        <v>-</v>
      </c>
      <c r="H342" s="51" t="str">
        <f t="shared" si="5"/>
        <v>N</v>
      </c>
    </row>
    <row r="343" spans="1:8" x14ac:dyDescent="0.2">
      <c r="A343" s="5" t="s">
        <v>767</v>
      </c>
      <c r="B343" s="5" t="s">
        <v>768</v>
      </c>
      <c r="C343" s="5" t="s">
        <v>82</v>
      </c>
      <c r="D343" s="51" t="str">
        <f>IF(VLOOKUP(A343, Master!$A$1:$AG$661, 24, FALSE)&gt;VLOOKUP(A343, Master!$A$1:$AG$661, 21, FALSE), "+", "-")</f>
        <v>+</v>
      </c>
      <c r="E343" s="51" t="str">
        <f>IF(VLOOKUP(A343, Master!$A$1:$AG$661, 27, FALSE)&gt;VLOOKUP(A343, Master!$A$1:$AG$661, 24, FALSE), "+", "-")</f>
        <v>-</v>
      </c>
      <c r="F343" s="51" t="str">
        <f>IF(VLOOKUP(A343, Master!$A$1:$AG$661, 30, FALSE)&gt;VLOOKUP(A343, Master!$A$1:$AG$661, 27, FALSE), "+", "-")</f>
        <v>-</v>
      </c>
      <c r="G343" s="51" t="str">
        <f>IF(VLOOKUP(A343, Master!$A$1:$AG$661, 33, FALSE)&gt;VLOOKUP(A343, Master!$A$1:$AG$661, 30, FALSE), "+", "-")</f>
        <v>-</v>
      </c>
      <c r="H343" s="51" t="str">
        <f t="shared" si="5"/>
        <v>-</v>
      </c>
    </row>
    <row r="344" spans="1:8" x14ac:dyDescent="0.2">
      <c r="A344" s="5" t="s">
        <v>769</v>
      </c>
      <c r="B344" s="5" t="s">
        <v>770</v>
      </c>
      <c r="C344" s="5" t="s">
        <v>137</v>
      </c>
      <c r="D344" s="51" t="str">
        <f>IF(VLOOKUP(A344, Master!$A$1:$AG$661, 24, FALSE)&gt;VLOOKUP(A344, Master!$A$1:$AG$661, 21, FALSE), "+", "-")</f>
        <v>+</v>
      </c>
      <c r="E344" s="51" t="str">
        <f>IF(VLOOKUP(A344, Master!$A$1:$AG$661, 27, FALSE)&gt;VLOOKUP(A344, Master!$A$1:$AG$661, 24, FALSE), "+", "-")</f>
        <v>-</v>
      </c>
      <c r="F344" s="51" t="str">
        <f>IF(VLOOKUP(A344, Master!$A$1:$AG$661, 30, FALSE)&gt;VLOOKUP(A344, Master!$A$1:$AG$661, 27, FALSE), "+", "-")</f>
        <v>+</v>
      </c>
      <c r="G344" s="51" t="str">
        <f>IF(VLOOKUP(A344, Master!$A$1:$AG$661, 33, FALSE)&gt;VLOOKUP(A344, Master!$A$1:$AG$661, 30, FALSE), "+", "-")</f>
        <v>-</v>
      </c>
      <c r="H344" s="51" t="str">
        <f t="shared" si="5"/>
        <v>N</v>
      </c>
    </row>
    <row r="345" spans="1:8" x14ac:dyDescent="0.2">
      <c r="A345" s="5" t="s">
        <v>771</v>
      </c>
      <c r="B345" s="5" t="s">
        <v>772</v>
      </c>
      <c r="C345" s="5" t="s">
        <v>137</v>
      </c>
      <c r="D345" s="51" t="str">
        <f>IF(VLOOKUP(A345, Master!$A$1:$AG$661, 24, FALSE)&gt;VLOOKUP(A345, Master!$A$1:$AG$661, 21, FALSE), "+", "-")</f>
        <v>+</v>
      </c>
      <c r="E345" s="51" t="str">
        <f>IF(VLOOKUP(A345, Master!$A$1:$AG$661, 27, FALSE)&gt;VLOOKUP(A345, Master!$A$1:$AG$661, 24, FALSE), "+", "-")</f>
        <v>-</v>
      </c>
      <c r="F345" s="51" t="str">
        <f>IF(VLOOKUP(A345, Master!$A$1:$AG$661, 30, FALSE)&gt;VLOOKUP(A345, Master!$A$1:$AG$661, 27, FALSE), "+", "-")</f>
        <v>+</v>
      </c>
      <c r="G345" s="51" t="str">
        <f>IF(VLOOKUP(A345, Master!$A$1:$AG$661, 33, FALSE)&gt;VLOOKUP(A345, Master!$A$1:$AG$661, 30, FALSE), "+", "-")</f>
        <v>+</v>
      </c>
      <c r="H345" s="51" t="str">
        <f t="shared" si="5"/>
        <v>N</v>
      </c>
    </row>
    <row r="346" spans="1:8" x14ac:dyDescent="0.2">
      <c r="A346" s="5" t="s">
        <v>773</v>
      </c>
      <c r="B346" s="5" t="s">
        <v>774</v>
      </c>
      <c r="C346" s="5" t="s">
        <v>137</v>
      </c>
      <c r="D346" s="51" t="str">
        <f>IF(VLOOKUP(A346, Master!$A$1:$AG$661, 24, FALSE)&gt;VLOOKUP(A346, Master!$A$1:$AG$661, 21, FALSE), "+", "-")</f>
        <v>+</v>
      </c>
      <c r="E346" s="51" t="str">
        <f>IF(VLOOKUP(A346, Master!$A$1:$AG$661, 27, FALSE)&gt;VLOOKUP(A346, Master!$A$1:$AG$661, 24, FALSE), "+", "-")</f>
        <v>+</v>
      </c>
      <c r="F346" s="51" t="str">
        <f>IF(VLOOKUP(A346, Master!$A$1:$AG$661, 30, FALSE)&gt;VLOOKUP(A346, Master!$A$1:$AG$661, 27, FALSE), "+", "-")</f>
        <v>-</v>
      </c>
      <c r="G346" s="51" t="str">
        <f>IF(VLOOKUP(A346, Master!$A$1:$AG$661, 33, FALSE)&gt;VLOOKUP(A346, Master!$A$1:$AG$661, 30, FALSE), "+", "-")</f>
        <v>-</v>
      </c>
      <c r="H346" s="51" t="str">
        <f t="shared" si="5"/>
        <v>N</v>
      </c>
    </row>
    <row r="347" spans="1:8" x14ac:dyDescent="0.2">
      <c r="A347" s="5" t="s">
        <v>775</v>
      </c>
      <c r="B347" s="5" t="s">
        <v>776</v>
      </c>
      <c r="C347" s="5" t="s">
        <v>137</v>
      </c>
      <c r="D347" s="51" t="str">
        <f>IF(VLOOKUP(A347, Master!$A$1:$AG$661, 24, FALSE)&gt;VLOOKUP(A347, Master!$A$1:$AG$661, 21, FALSE), "+", "-")</f>
        <v>-</v>
      </c>
      <c r="E347" s="51" t="str">
        <f>IF(VLOOKUP(A347, Master!$A$1:$AG$661, 27, FALSE)&gt;VLOOKUP(A347, Master!$A$1:$AG$661, 24, FALSE), "+", "-")</f>
        <v>-</v>
      </c>
      <c r="F347" s="51" t="str">
        <f>IF(VLOOKUP(A347, Master!$A$1:$AG$661, 30, FALSE)&gt;VLOOKUP(A347, Master!$A$1:$AG$661, 27, FALSE), "+", "-")</f>
        <v>+</v>
      </c>
      <c r="G347" s="51" t="str">
        <f>IF(VLOOKUP(A347, Master!$A$1:$AG$661, 33, FALSE)&gt;VLOOKUP(A347, Master!$A$1:$AG$661, 30, FALSE), "+", "-")</f>
        <v>-</v>
      </c>
      <c r="H347" s="51" t="str">
        <f t="shared" si="5"/>
        <v>-</v>
      </c>
    </row>
    <row r="348" spans="1:8" x14ac:dyDescent="0.2">
      <c r="A348" s="5" t="s">
        <v>777</v>
      </c>
      <c r="B348" s="5" t="s">
        <v>778</v>
      </c>
      <c r="C348" s="5" t="s">
        <v>137</v>
      </c>
      <c r="D348" s="51" t="str">
        <f>IF(VLOOKUP(A348, Master!$A$1:$AG$661, 24, FALSE)&gt;VLOOKUP(A348, Master!$A$1:$AG$661, 21, FALSE), "+", "-")</f>
        <v>+</v>
      </c>
      <c r="E348" s="51" t="str">
        <f>IF(VLOOKUP(A348, Master!$A$1:$AG$661, 27, FALSE)&gt;VLOOKUP(A348, Master!$A$1:$AG$661, 24, FALSE), "+", "-")</f>
        <v>+</v>
      </c>
      <c r="F348" s="51" t="str">
        <f>IF(VLOOKUP(A348, Master!$A$1:$AG$661, 30, FALSE)&gt;VLOOKUP(A348, Master!$A$1:$AG$661, 27, FALSE), "+", "-")</f>
        <v>-</v>
      </c>
      <c r="G348" s="51" t="str">
        <f>IF(VLOOKUP(A348, Master!$A$1:$AG$661, 33, FALSE)&gt;VLOOKUP(A348, Master!$A$1:$AG$661, 30, FALSE), "+", "-")</f>
        <v>+</v>
      </c>
      <c r="H348" s="51" t="str">
        <f t="shared" si="5"/>
        <v>N</v>
      </c>
    </row>
    <row r="349" spans="1:8" x14ac:dyDescent="0.2">
      <c r="A349" s="5" t="s">
        <v>779</v>
      </c>
      <c r="B349" s="5" t="s">
        <v>780</v>
      </c>
      <c r="C349" s="5" t="s">
        <v>137</v>
      </c>
      <c r="D349" s="51" t="str">
        <f>IF(VLOOKUP(A349, Master!$A$1:$AG$661, 24, FALSE)&gt;VLOOKUP(A349, Master!$A$1:$AG$661, 21, FALSE), "+", "-")</f>
        <v>-</v>
      </c>
      <c r="E349" s="51" t="str">
        <f>IF(VLOOKUP(A349, Master!$A$1:$AG$661, 27, FALSE)&gt;VLOOKUP(A349, Master!$A$1:$AG$661, 24, FALSE), "+", "-")</f>
        <v>-</v>
      </c>
      <c r="F349" s="51" t="str">
        <f>IF(VLOOKUP(A349, Master!$A$1:$AG$661, 30, FALSE)&gt;VLOOKUP(A349, Master!$A$1:$AG$661, 27, FALSE), "+", "-")</f>
        <v>-</v>
      </c>
      <c r="G349" s="51" t="str">
        <f>IF(VLOOKUP(A349, Master!$A$1:$AG$661, 33, FALSE)&gt;VLOOKUP(A349, Master!$A$1:$AG$661, 30, FALSE), "+", "-")</f>
        <v>-</v>
      </c>
      <c r="H349" s="51" t="str">
        <f t="shared" si="5"/>
        <v>-</v>
      </c>
    </row>
    <row r="350" spans="1:8" x14ac:dyDescent="0.2">
      <c r="A350" s="5" t="s">
        <v>781</v>
      </c>
      <c r="B350" s="5" t="s">
        <v>782</v>
      </c>
      <c r="C350" s="5" t="s">
        <v>137</v>
      </c>
      <c r="D350" s="51" t="str">
        <f>IF(VLOOKUP(A350, Master!$A$1:$AG$661, 24, FALSE)&gt;VLOOKUP(A350, Master!$A$1:$AG$661, 21, FALSE), "+", "-")</f>
        <v>+</v>
      </c>
      <c r="E350" s="51" t="str">
        <f>IF(VLOOKUP(A350, Master!$A$1:$AG$661, 27, FALSE)&gt;VLOOKUP(A350, Master!$A$1:$AG$661, 24, FALSE), "+", "-")</f>
        <v>+</v>
      </c>
      <c r="F350" s="51" t="str">
        <f>IF(VLOOKUP(A350, Master!$A$1:$AG$661, 30, FALSE)&gt;VLOOKUP(A350, Master!$A$1:$AG$661, 27, FALSE), "+", "-")</f>
        <v>-</v>
      </c>
      <c r="G350" s="51" t="str">
        <f>IF(VLOOKUP(A350, Master!$A$1:$AG$661, 33, FALSE)&gt;VLOOKUP(A350, Master!$A$1:$AG$661, 30, FALSE), "+", "-")</f>
        <v>+</v>
      </c>
      <c r="H350" s="51" t="str">
        <f t="shared" si="5"/>
        <v>N</v>
      </c>
    </row>
    <row r="351" spans="1:8" x14ac:dyDescent="0.2">
      <c r="A351" s="5" t="s">
        <v>783</v>
      </c>
      <c r="B351" s="5" t="s">
        <v>784</v>
      </c>
      <c r="C351" s="5" t="s">
        <v>189</v>
      </c>
      <c r="D351" s="51" t="str">
        <f>IF(VLOOKUP(A351, Master!$A$1:$AG$661, 24, FALSE)&gt;VLOOKUP(A351, Master!$A$1:$AG$661, 21, FALSE), "+", "-")</f>
        <v>-</v>
      </c>
      <c r="E351" s="51" t="str">
        <f>IF(VLOOKUP(A351, Master!$A$1:$AG$661, 27, FALSE)&gt;VLOOKUP(A351, Master!$A$1:$AG$661, 24, FALSE), "+", "-")</f>
        <v>-</v>
      </c>
      <c r="F351" s="51" t="str">
        <f>IF(VLOOKUP(A351, Master!$A$1:$AG$661, 30, FALSE)&gt;VLOOKUP(A351, Master!$A$1:$AG$661, 27, FALSE), "+", "-")</f>
        <v>+</v>
      </c>
      <c r="G351" s="51" t="str">
        <f>IF(VLOOKUP(A351, Master!$A$1:$AG$661, 33, FALSE)&gt;VLOOKUP(A351, Master!$A$1:$AG$661, 30, FALSE), "+", "-")</f>
        <v>-</v>
      </c>
      <c r="H351" s="51" t="str">
        <f t="shared" si="5"/>
        <v>-</v>
      </c>
    </row>
    <row r="352" spans="1:8" x14ac:dyDescent="0.2">
      <c r="A352" s="5" t="s">
        <v>785</v>
      </c>
      <c r="B352" s="5" t="s">
        <v>786</v>
      </c>
      <c r="C352" s="5" t="s">
        <v>189</v>
      </c>
      <c r="D352" s="51" t="str">
        <f>IF(VLOOKUP(A352, Master!$A$1:$AG$661, 24, FALSE)&gt;VLOOKUP(A352, Master!$A$1:$AG$661, 21, FALSE), "+", "-")</f>
        <v>+</v>
      </c>
      <c r="E352" s="51" t="str">
        <f>IF(VLOOKUP(A352, Master!$A$1:$AG$661, 27, FALSE)&gt;VLOOKUP(A352, Master!$A$1:$AG$661, 24, FALSE), "+", "-")</f>
        <v>+</v>
      </c>
      <c r="F352" s="51" t="str">
        <f>IF(VLOOKUP(A352, Master!$A$1:$AG$661, 30, FALSE)&gt;VLOOKUP(A352, Master!$A$1:$AG$661, 27, FALSE), "+", "-")</f>
        <v>+</v>
      </c>
      <c r="G352" s="51" t="str">
        <f>IF(VLOOKUP(A352, Master!$A$1:$AG$661, 33, FALSE)&gt;VLOOKUP(A352, Master!$A$1:$AG$661, 30, FALSE), "+", "-")</f>
        <v>+</v>
      </c>
      <c r="H352" s="51" t="str">
        <f t="shared" si="5"/>
        <v>+</v>
      </c>
    </row>
    <row r="353" spans="1:8" x14ac:dyDescent="0.2">
      <c r="A353" s="5" t="s">
        <v>787</v>
      </c>
      <c r="B353" s="5" t="s">
        <v>788</v>
      </c>
      <c r="C353" s="5" t="s">
        <v>137</v>
      </c>
      <c r="D353" s="51" t="str">
        <f>IF(VLOOKUP(A353, Master!$A$1:$AG$661, 24, FALSE)&gt;VLOOKUP(A353, Master!$A$1:$AG$661, 21, FALSE), "+", "-")</f>
        <v>+</v>
      </c>
      <c r="E353" s="51" t="str">
        <f>IF(VLOOKUP(A353, Master!$A$1:$AG$661, 27, FALSE)&gt;VLOOKUP(A353, Master!$A$1:$AG$661, 24, FALSE), "+", "-")</f>
        <v>+</v>
      </c>
      <c r="F353" s="51" t="str">
        <f>IF(VLOOKUP(A353, Master!$A$1:$AG$661, 30, FALSE)&gt;VLOOKUP(A353, Master!$A$1:$AG$661, 27, FALSE), "+", "-")</f>
        <v>-</v>
      </c>
      <c r="G353" s="51" t="str">
        <f>IF(VLOOKUP(A353, Master!$A$1:$AG$661, 33, FALSE)&gt;VLOOKUP(A353, Master!$A$1:$AG$661, 30, FALSE), "+", "-")</f>
        <v>-</v>
      </c>
      <c r="H353" s="51" t="str">
        <f t="shared" si="5"/>
        <v>N</v>
      </c>
    </row>
    <row r="354" spans="1:8" x14ac:dyDescent="0.2">
      <c r="A354" s="5" t="s">
        <v>789</v>
      </c>
      <c r="B354" s="5" t="s">
        <v>790</v>
      </c>
      <c r="C354" s="5" t="s">
        <v>189</v>
      </c>
      <c r="D354" s="51" t="str">
        <f>IF(VLOOKUP(A354, Master!$A$1:$AG$661, 24, FALSE)&gt;VLOOKUP(A354, Master!$A$1:$AG$661, 21, FALSE), "+", "-")</f>
        <v>+</v>
      </c>
      <c r="E354" s="51" t="str">
        <f>IF(VLOOKUP(A354, Master!$A$1:$AG$661, 27, FALSE)&gt;VLOOKUP(A354, Master!$A$1:$AG$661, 24, FALSE), "+", "-")</f>
        <v>+</v>
      </c>
      <c r="F354" s="51" t="str">
        <f>IF(VLOOKUP(A354, Master!$A$1:$AG$661, 30, FALSE)&gt;VLOOKUP(A354, Master!$A$1:$AG$661, 27, FALSE), "+", "-")</f>
        <v>+</v>
      </c>
      <c r="G354" s="51" t="str">
        <f>IF(VLOOKUP(A354, Master!$A$1:$AG$661, 33, FALSE)&gt;VLOOKUP(A354, Master!$A$1:$AG$661, 30, FALSE), "+", "-")</f>
        <v>+</v>
      </c>
      <c r="H354" s="51" t="str">
        <f t="shared" si="5"/>
        <v>+</v>
      </c>
    </row>
    <row r="355" spans="1:8" x14ac:dyDescent="0.2">
      <c r="A355" s="5" t="s">
        <v>791</v>
      </c>
      <c r="B355" s="5" t="s">
        <v>792</v>
      </c>
      <c r="C355" s="5" t="s">
        <v>427</v>
      </c>
      <c r="D355" s="51" t="str">
        <f>IF(VLOOKUP(A355, Master!$A$1:$AG$661, 24, FALSE)&gt;VLOOKUP(A355, Master!$A$1:$AG$661, 21, FALSE), "+", "-")</f>
        <v>+</v>
      </c>
      <c r="E355" s="51" t="str">
        <f>IF(VLOOKUP(A355, Master!$A$1:$AG$661, 27, FALSE)&gt;VLOOKUP(A355, Master!$A$1:$AG$661, 24, FALSE), "+", "-")</f>
        <v>-</v>
      </c>
      <c r="F355" s="51" t="str">
        <f>IF(VLOOKUP(A355, Master!$A$1:$AG$661, 30, FALSE)&gt;VLOOKUP(A355, Master!$A$1:$AG$661, 27, FALSE), "+", "-")</f>
        <v>+</v>
      </c>
      <c r="G355" s="51" t="str">
        <f>IF(VLOOKUP(A355, Master!$A$1:$AG$661, 33, FALSE)&gt;VLOOKUP(A355, Master!$A$1:$AG$661, 30, FALSE), "+", "-")</f>
        <v>-</v>
      </c>
      <c r="H355" s="51" t="str">
        <f t="shared" si="5"/>
        <v>N</v>
      </c>
    </row>
    <row r="356" spans="1:8" x14ac:dyDescent="0.2">
      <c r="A356" s="5" t="s">
        <v>793</v>
      </c>
      <c r="B356" s="5" t="s">
        <v>794</v>
      </c>
      <c r="C356" s="5" t="s">
        <v>249</v>
      </c>
      <c r="D356" s="51" t="str">
        <f>IF(VLOOKUP(A356, Master!$A$1:$AG$661, 24, FALSE)&gt;VLOOKUP(A356, Master!$A$1:$AG$661, 21, FALSE), "+", "-")</f>
        <v>+</v>
      </c>
      <c r="E356" s="51" t="str">
        <f>IF(VLOOKUP(A356, Master!$A$1:$AG$661, 27, FALSE)&gt;VLOOKUP(A356, Master!$A$1:$AG$661, 24, FALSE), "+", "-")</f>
        <v>+</v>
      </c>
      <c r="F356" s="51" t="str">
        <f>IF(VLOOKUP(A356, Master!$A$1:$AG$661, 30, FALSE)&gt;VLOOKUP(A356, Master!$A$1:$AG$661, 27, FALSE), "+", "-")</f>
        <v>+</v>
      </c>
      <c r="G356" s="51" t="str">
        <f>IF(VLOOKUP(A356, Master!$A$1:$AG$661, 33, FALSE)&gt;VLOOKUP(A356, Master!$A$1:$AG$661, 30, FALSE), "+", "-")</f>
        <v>+</v>
      </c>
      <c r="H356" s="51" t="str">
        <f t="shared" si="5"/>
        <v>+</v>
      </c>
    </row>
    <row r="357" spans="1:8" x14ac:dyDescent="0.2">
      <c r="A357" s="5" t="s">
        <v>795</v>
      </c>
      <c r="B357" s="5" t="s">
        <v>796</v>
      </c>
      <c r="C357" s="5" t="s">
        <v>249</v>
      </c>
      <c r="D357" s="51" t="str">
        <f>IF(VLOOKUP(A357, Master!$A$1:$AG$661, 24, FALSE)&gt;VLOOKUP(A357, Master!$A$1:$AG$661, 21, FALSE), "+", "-")</f>
        <v>+</v>
      </c>
      <c r="E357" s="51" t="str">
        <f>IF(VLOOKUP(A357, Master!$A$1:$AG$661, 27, FALSE)&gt;VLOOKUP(A357, Master!$A$1:$AG$661, 24, FALSE), "+", "-")</f>
        <v>-</v>
      </c>
      <c r="F357" s="51" t="str">
        <f>IF(VLOOKUP(A357, Master!$A$1:$AG$661, 30, FALSE)&gt;VLOOKUP(A357, Master!$A$1:$AG$661, 27, FALSE), "+", "-")</f>
        <v>-</v>
      </c>
      <c r="G357" s="51" t="str">
        <f>IF(VLOOKUP(A357, Master!$A$1:$AG$661, 33, FALSE)&gt;VLOOKUP(A357, Master!$A$1:$AG$661, 30, FALSE), "+", "-")</f>
        <v>+</v>
      </c>
      <c r="H357" s="51" t="str">
        <f t="shared" si="5"/>
        <v>-</v>
      </c>
    </row>
    <row r="358" spans="1:8" x14ac:dyDescent="0.2">
      <c r="A358" s="5" t="s">
        <v>797</v>
      </c>
      <c r="B358" s="5" t="s">
        <v>798</v>
      </c>
      <c r="C358" s="5" t="s">
        <v>249</v>
      </c>
      <c r="D358" s="51" t="str">
        <f>IF(VLOOKUP(A358, Master!$A$1:$AG$661, 24, FALSE)&gt;VLOOKUP(A358, Master!$A$1:$AG$661, 21, FALSE), "+", "-")</f>
        <v>+</v>
      </c>
      <c r="E358" s="51" t="str">
        <f>IF(VLOOKUP(A358, Master!$A$1:$AG$661, 27, FALSE)&gt;VLOOKUP(A358, Master!$A$1:$AG$661, 24, FALSE), "+", "-")</f>
        <v>+</v>
      </c>
      <c r="F358" s="51" t="str">
        <f>IF(VLOOKUP(A358, Master!$A$1:$AG$661, 30, FALSE)&gt;VLOOKUP(A358, Master!$A$1:$AG$661, 27, FALSE), "+", "-")</f>
        <v>-</v>
      </c>
      <c r="G358" s="51" t="str">
        <f>IF(VLOOKUP(A358, Master!$A$1:$AG$661, 33, FALSE)&gt;VLOOKUP(A358, Master!$A$1:$AG$661, 30, FALSE), "+", "-")</f>
        <v>+</v>
      </c>
      <c r="H358" s="51" t="str">
        <f t="shared" si="5"/>
        <v>N</v>
      </c>
    </row>
    <row r="359" spans="1:8" x14ac:dyDescent="0.2">
      <c r="A359" s="5" t="s">
        <v>799</v>
      </c>
      <c r="B359" s="5" t="s">
        <v>800</v>
      </c>
      <c r="C359" s="5" t="s">
        <v>174</v>
      </c>
      <c r="D359" s="51" t="str">
        <f>IF(VLOOKUP(A359, Master!$A$1:$AG$661, 24, FALSE)&gt;VLOOKUP(A359, Master!$A$1:$AG$661, 21, FALSE), "+", "-")</f>
        <v>+</v>
      </c>
      <c r="E359" s="51" t="str">
        <f>IF(VLOOKUP(A359, Master!$A$1:$AG$661, 27, FALSE)&gt;VLOOKUP(A359, Master!$A$1:$AG$661, 24, FALSE), "+", "-")</f>
        <v>+</v>
      </c>
      <c r="F359" s="51" t="str">
        <f>IF(VLOOKUP(A359, Master!$A$1:$AG$661, 30, FALSE)&gt;VLOOKUP(A359, Master!$A$1:$AG$661, 27, FALSE), "+", "-")</f>
        <v>+</v>
      </c>
      <c r="G359" s="51" t="str">
        <f>IF(VLOOKUP(A359, Master!$A$1:$AG$661, 33, FALSE)&gt;VLOOKUP(A359, Master!$A$1:$AG$661, 30, FALSE), "+", "-")</f>
        <v>-</v>
      </c>
      <c r="H359" s="51" t="str">
        <f t="shared" si="5"/>
        <v>+</v>
      </c>
    </row>
    <row r="360" spans="1:8" x14ac:dyDescent="0.2">
      <c r="A360" s="5" t="s">
        <v>801</v>
      </c>
      <c r="B360" s="5" t="s">
        <v>802</v>
      </c>
      <c r="C360" s="5" t="s">
        <v>174</v>
      </c>
      <c r="D360" s="51" t="str">
        <f>IF(VLOOKUP(A360, Master!$A$1:$AG$661, 24, FALSE)&gt;VLOOKUP(A360, Master!$A$1:$AG$661, 21, FALSE), "+", "-")</f>
        <v>+</v>
      </c>
      <c r="E360" s="51" t="str">
        <f>IF(VLOOKUP(A360, Master!$A$1:$AG$661, 27, FALSE)&gt;VLOOKUP(A360, Master!$A$1:$AG$661, 24, FALSE), "+", "-")</f>
        <v>-</v>
      </c>
      <c r="F360" s="51" t="str">
        <f>IF(VLOOKUP(A360, Master!$A$1:$AG$661, 30, FALSE)&gt;VLOOKUP(A360, Master!$A$1:$AG$661, 27, FALSE), "+", "-")</f>
        <v>+</v>
      </c>
      <c r="G360" s="51" t="str">
        <f>IF(VLOOKUP(A360, Master!$A$1:$AG$661, 33, FALSE)&gt;VLOOKUP(A360, Master!$A$1:$AG$661, 30, FALSE), "+", "-")</f>
        <v>+</v>
      </c>
      <c r="H360" s="51" t="str">
        <f t="shared" si="5"/>
        <v>N</v>
      </c>
    </row>
    <row r="361" spans="1:8" x14ac:dyDescent="0.2">
      <c r="A361" s="5" t="s">
        <v>803</v>
      </c>
      <c r="B361" s="5" t="s">
        <v>804</v>
      </c>
      <c r="C361" s="5" t="s">
        <v>174</v>
      </c>
      <c r="D361" s="51" t="str">
        <f>IF(VLOOKUP(A361, Master!$A$1:$AG$661, 24, FALSE)&gt;VLOOKUP(A361, Master!$A$1:$AG$661, 21, FALSE), "+", "-")</f>
        <v>+</v>
      </c>
      <c r="E361" s="51" t="str">
        <f>IF(VLOOKUP(A361, Master!$A$1:$AG$661, 27, FALSE)&gt;VLOOKUP(A361, Master!$A$1:$AG$661, 24, FALSE), "+", "-")</f>
        <v>+</v>
      </c>
      <c r="F361" s="51" t="str">
        <f>IF(VLOOKUP(A361, Master!$A$1:$AG$661, 30, FALSE)&gt;VLOOKUP(A361, Master!$A$1:$AG$661, 27, FALSE), "+", "-")</f>
        <v>+</v>
      </c>
      <c r="G361" s="51" t="str">
        <f>IF(VLOOKUP(A361, Master!$A$1:$AG$661, 33, FALSE)&gt;VLOOKUP(A361, Master!$A$1:$AG$661, 30, FALSE), "+", "-")</f>
        <v>-</v>
      </c>
      <c r="H361" s="51" t="str">
        <f t="shared" si="5"/>
        <v>+</v>
      </c>
    </row>
    <row r="362" spans="1:8" x14ac:dyDescent="0.2">
      <c r="A362" s="5" t="s">
        <v>805</v>
      </c>
      <c r="B362" s="5" t="s">
        <v>806</v>
      </c>
      <c r="C362" s="5" t="s">
        <v>807</v>
      </c>
      <c r="D362" s="51" t="str">
        <f>IF(VLOOKUP(A362, Master!$A$1:$AG$661, 24, FALSE)&gt;VLOOKUP(A362, Master!$A$1:$AG$661, 21, FALSE), "+", "-")</f>
        <v>+</v>
      </c>
      <c r="E362" s="51" t="str">
        <f>IF(VLOOKUP(A362, Master!$A$1:$AG$661, 27, FALSE)&gt;VLOOKUP(A362, Master!$A$1:$AG$661, 24, FALSE), "+", "-")</f>
        <v>+</v>
      </c>
      <c r="F362" s="51" t="str">
        <f>IF(VLOOKUP(A362, Master!$A$1:$AG$661, 30, FALSE)&gt;VLOOKUP(A362, Master!$A$1:$AG$661, 27, FALSE), "+", "-")</f>
        <v>+</v>
      </c>
      <c r="G362" s="51" t="str">
        <f>IF(VLOOKUP(A362, Master!$A$1:$AG$661, 33, FALSE)&gt;VLOOKUP(A362, Master!$A$1:$AG$661, 30, FALSE), "+", "-")</f>
        <v>+</v>
      </c>
      <c r="H362" s="51" t="str">
        <f t="shared" si="5"/>
        <v>+</v>
      </c>
    </row>
    <row r="363" spans="1:8" x14ac:dyDescent="0.2">
      <c r="A363" s="5" t="s">
        <v>808</v>
      </c>
      <c r="B363" s="5" t="s">
        <v>809</v>
      </c>
      <c r="C363" s="5" t="s">
        <v>807</v>
      </c>
      <c r="D363" s="51" t="str">
        <f>IF(VLOOKUP(A363, Master!$A$1:$AG$661, 24, FALSE)&gt;VLOOKUP(A363, Master!$A$1:$AG$661, 21, FALSE), "+", "-")</f>
        <v>-</v>
      </c>
      <c r="E363" s="51" t="str">
        <f>IF(VLOOKUP(A363, Master!$A$1:$AG$661, 27, FALSE)&gt;VLOOKUP(A363, Master!$A$1:$AG$661, 24, FALSE), "+", "-")</f>
        <v>+</v>
      </c>
      <c r="F363" s="51" t="str">
        <f>IF(VLOOKUP(A363, Master!$A$1:$AG$661, 30, FALSE)&gt;VLOOKUP(A363, Master!$A$1:$AG$661, 27, FALSE), "+", "-")</f>
        <v>-</v>
      </c>
      <c r="G363" s="51" t="str">
        <f>IF(VLOOKUP(A363, Master!$A$1:$AG$661, 33, FALSE)&gt;VLOOKUP(A363, Master!$A$1:$AG$661, 30, FALSE), "+", "-")</f>
        <v>-</v>
      </c>
      <c r="H363" s="51" t="str">
        <f t="shared" si="5"/>
        <v>-</v>
      </c>
    </row>
    <row r="364" spans="1:8" x14ac:dyDescent="0.2">
      <c r="A364" s="5" t="s">
        <v>810</v>
      </c>
      <c r="B364" s="5" t="s">
        <v>811</v>
      </c>
      <c r="C364" s="5" t="s">
        <v>38</v>
      </c>
      <c r="D364" s="51" t="str">
        <f>IF(VLOOKUP(A364, Master!$A$1:$AG$661, 24, FALSE)&gt;VLOOKUP(A364, Master!$A$1:$AG$661, 21, FALSE), "+", "-")</f>
        <v>+</v>
      </c>
      <c r="E364" s="51" t="str">
        <f>IF(VLOOKUP(A364, Master!$A$1:$AG$661, 27, FALSE)&gt;VLOOKUP(A364, Master!$A$1:$AG$661, 24, FALSE), "+", "-")</f>
        <v>+</v>
      </c>
      <c r="F364" s="51" t="str">
        <f>IF(VLOOKUP(A364, Master!$A$1:$AG$661, 30, FALSE)&gt;VLOOKUP(A364, Master!$A$1:$AG$661, 27, FALSE), "+", "-")</f>
        <v>+</v>
      </c>
      <c r="G364" s="51" t="str">
        <f>IF(VLOOKUP(A364, Master!$A$1:$AG$661, 33, FALSE)&gt;VLOOKUP(A364, Master!$A$1:$AG$661, 30, FALSE), "+", "-")</f>
        <v>+</v>
      </c>
      <c r="H364" s="51" t="str">
        <f t="shared" si="5"/>
        <v>+</v>
      </c>
    </row>
    <row r="365" spans="1:8" x14ac:dyDescent="0.2">
      <c r="A365" s="5" t="s">
        <v>812</v>
      </c>
      <c r="B365" s="5" t="s">
        <v>813</v>
      </c>
      <c r="C365" s="5" t="s">
        <v>38</v>
      </c>
      <c r="D365" s="51" t="str">
        <f>IF(VLOOKUP(A365, Master!$A$1:$AG$661, 24, FALSE)&gt;VLOOKUP(A365, Master!$A$1:$AG$661, 21, FALSE), "+", "-")</f>
        <v>+</v>
      </c>
      <c r="E365" s="51" t="str">
        <f>IF(VLOOKUP(A365, Master!$A$1:$AG$661, 27, FALSE)&gt;VLOOKUP(A365, Master!$A$1:$AG$661, 24, FALSE), "+", "-")</f>
        <v>+</v>
      </c>
      <c r="F365" s="51" t="str">
        <f>IF(VLOOKUP(A365, Master!$A$1:$AG$661, 30, FALSE)&gt;VLOOKUP(A365, Master!$A$1:$AG$661, 27, FALSE), "+", "-")</f>
        <v>+</v>
      </c>
      <c r="G365" s="51" t="str">
        <f>IF(VLOOKUP(A365, Master!$A$1:$AG$661, 33, FALSE)&gt;VLOOKUP(A365, Master!$A$1:$AG$661, 30, FALSE), "+", "-")</f>
        <v>+</v>
      </c>
      <c r="H365" s="51" t="str">
        <f t="shared" si="5"/>
        <v>+</v>
      </c>
    </row>
    <row r="366" spans="1:8" x14ac:dyDescent="0.2">
      <c r="A366" s="5" t="s">
        <v>814</v>
      </c>
      <c r="B366" s="5" t="s">
        <v>815</v>
      </c>
      <c r="C366" s="5" t="s">
        <v>38</v>
      </c>
      <c r="D366" s="51" t="str">
        <f>IF(VLOOKUP(A366, Master!$A$1:$AG$661, 24, FALSE)&gt;VLOOKUP(A366, Master!$A$1:$AG$661, 21, FALSE), "+", "-")</f>
        <v>-</v>
      </c>
      <c r="E366" s="51" t="str">
        <f>IF(VLOOKUP(A366, Master!$A$1:$AG$661, 27, FALSE)&gt;VLOOKUP(A366, Master!$A$1:$AG$661, 24, FALSE), "+", "-")</f>
        <v>+</v>
      </c>
      <c r="F366" s="51" t="str">
        <f>IF(VLOOKUP(A366, Master!$A$1:$AG$661, 30, FALSE)&gt;VLOOKUP(A366, Master!$A$1:$AG$661, 27, FALSE), "+", "-")</f>
        <v>+</v>
      </c>
      <c r="G366" s="51" t="str">
        <f>IF(VLOOKUP(A366, Master!$A$1:$AG$661, 33, FALSE)&gt;VLOOKUP(A366, Master!$A$1:$AG$661, 30, FALSE), "+", "-")</f>
        <v>+</v>
      </c>
      <c r="H366" s="51" t="str">
        <f t="shared" si="5"/>
        <v>N</v>
      </c>
    </row>
    <row r="367" spans="1:8" x14ac:dyDescent="0.2">
      <c r="A367" s="5" t="s">
        <v>816</v>
      </c>
      <c r="B367" s="5" t="s">
        <v>817</v>
      </c>
      <c r="C367" s="5" t="s">
        <v>38</v>
      </c>
      <c r="D367" s="51" t="str">
        <f>IF(VLOOKUP(A367, Master!$A$1:$AG$661, 24, FALSE)&gt;VLOOKUP(A367, Master!$A$1:$AG$661, 21, FALSE), "+", "-")</f>
        <v>-</v>
      </c>
      <c r="E367" s="51" t="str">
        <f>IF(VLOOKUP(A367, Master!$A$1:$AG$661, 27, FALSE)&gt;VLOOKUP(A367, Master!$A$1:$AG$661, 24, FALSE), "+", "-")</f>
        <v>+</v>
      </c>
      <c r="F367" s="51" t="str">
        <f>IF(VLOOKUP(A367, Master!$A$1:$AG$661, 30, FALSE)&gt;VLOOKUP(A367, Master!$A$1:$AG$661, 27, FALSE), "+", "-")</f>
        <v>+</v>
      </c>
      <c r="G367" s="51" t="str">
        <f>IF(VLOOKUP(A367, Master!$A$1:$AG$661, 33, FALSE)&gt;VLOOKUP(A367, Master!$A$1:$AG$661, 30, FALSE), "+", "-")</f>
        <v>+</v>
      </c>
      <c r="H367" s="51" t="str">
        <f t="shared" si="5"/>
        <v>N</v>
      </c>
    </row>
    <row r="368" spans="1:8" x14ac:dyDescent="0.2">
      <c r="A368" s="5" t="s">
        <v>818</v>
      </c>
      <c r="B368" s="5" t="s">
        <v>819</v>
      </c>
      <c r="C368" s="5" t="s">
        <v>183</v>
      </c>
      <c r="D368" s="51" t="str">
        <f>IF(VLOOKUP(A368, Master!$A$1:$AG$661, 24, FALSE)&gt;VLOOKUP(A368, Master!$A$1:$AG$661, 21, FALSE), "+", "-")</f>
        <v>+</v>
      </c>
      <c r="E368" s="51" t="str">
        <f>IF(VLOOKUP(A368, Master!$A$1:$AG$661, 27, FALSE)&gt;VLOOKUP(A368, Master!$A$1:$AG$661, 24, FALSE), "+", "-")</f>
        <v>+</v>
      </c>
      <c r="F368" s="51" t="str">
        <f>IF(VLOOKUP(A368, Master!$A$1:$AG$661, 30, FALSE)&gt;VLOOKUP(A368, Master!$A$1:$AG$661, 27, FALSE), "+", "-")</f>
        <v>+</v>
      </c>
      <c r="G368" s="51" t="str">
        <f>IF(VLOOKUP(A368, Master!$A$1:$AG$661, 33, FALSE)&gt;VLOOKUP(A368, Master!$A$1:$AG$661, 30, FALSE), "+", "-")</f>
        <v>-</v>
      </c>
      <c r="H368" s="51" t="str">
        <f t="shared" si="5"/>
        <v>+</v>
      </c>
    </row>
    <row r="369" spans="1:8" x14ac:dyDescent="0.2">
      <c r="A369" s="5" t="s">
        <v>820</v>
      </c>
      <c r="B369" s="5" t="s">
        <v>540</v>
      </c>
      <c r="C369" s="5" t="s">
        <v>337</v>
      </c>
      <c r="D369" s="51" t="str">
        <f>IF(VLOOKUP(A369, Master!$A$1:$AG$661, 24, FALSE)&gt;VLOOKUP(A369, Master!$A$1:$AG$661, 21, FALSE), "+", "-")</f>
        <v>-</v>
      </c>
      <c r="E369" s="51" t="str">
        <f>IF(VLOOKUP(A369, Master!$A$1:$AG$661, 27, FALSE)&gt;VLOOKUP(A369, Master!$A$1:$AG$661, 24, FALSE), "+", "-")</f>
        <v>+</v>
      </c>
      <c r="F369" s="51" t="str">
        <f>IF(VLOOKUP(A369, Master!$A$1:$AG$661, 30, FALSE)&gt;VLOOKUP(A369, Master!$A$1:$AG$661, 27, FALSE), "+", "-")</f>
        <v>+</v>
      </c>
      <c r="G369" s="51" t="str">
        <f>IF(VLOOKUP(A369, Master!$A$1:$AG$661, 33, FALSE)&gt;VLOOKUP(A369, Master!$A$1:$AG$661, 30, FALSE), "+", "-")</f>
        <v>+</v>
      </c>
      <c r="H369" s="51" t="str">
        <f t="shared" si="5"/>
        <v>N</v>
      </c>
    </row>
    <row r="370" spans="1:8" x14ac:dyDescent="0.2">
      <c r="A370" s="5" t="s">
        <v>821</v>
      </c>
      <c r="B370" s="5" t="s">
        <v>822</v>
      </c>
      <c r="C370" s="5" t="s">
        <v>337</v>
      </c>
      <c r="D370" s="51" t="str">
        <f>IF(VLOOKUP(A370, Master!$A$1:$AG$661, 24, FALSE)&gt;VLOOKUP(A370, Master!$A$1:$AG$661, 21, FALSE), "+", "-")</f>
        <v>+</v>
      </c>
      <c r="E370" s="51" t="str">
        <f>IF(VLOOKUP(A370, Master!$A$1:$AG$661, 27, FALSE)&gt;VLOOKUP(A370, Master!$A$1:$AG$661, 24, FALSE), "+", "-")</f>
        <v>-</v>
      </c>
      <c r="F370" s="51" t="str">
        <f>IF(VLOOKUP(A370, Master!$A$1:$AG$661, 30, FALSE)&gt;VLOOKUP(A370, Master!$A$1:$AG$661, 27, FALSE), "+", "-")</f>
        <v>+</v>
      </c>
      <c r="G370" s="51" t="str">
        <f>IF(VLOOKUP(A370, Master!$A$1:$AG$661, 33, FALSE)&gt;VLOOKUP(A370, Master!$A$1:$AG$661, 30, FALSE), "+", "-")</f>
        <v>-</v>
      </c>
      <c r="H370" s="51" t="str">
        <f t="shared" si="5"/>
        <v>N</v>
      </c>
    </row>
    <row r="371" spans="1:8" x14ac:dyDescent="0.2">
      <c r="A371" s="5" t="s">
        <v>823</v>
      </c>
      <c r="B371" s="5" t="s">
        <v>824</v>
      </c>
      <c r="C371" s="5" t="s">
        <v>337</v>
      </c>
      <c r="D371" s="51" t="str">
        <f>IF(VLOOKUP(A371, Master!$A$1:$AG$661, 24, FALSE)&gt;VLOOKUP(A371, Master!$A$1:$AG$661, 21, FALSE), "+", "-")</f>
        <v>+</v>
      </c>
      <c r="E371" s="51" t="str">
        <f>IF(VLOOKUP(A371, Master!$A$1:$AG$661, 27, FALSE)&gt;VLOOKUP(A371, Master!$A$1:$AG$661, 24, FALSE), "+", "-")</f>
        <v>+</v>
      </c>
      <c r="F371" s="51" t="str">
        <f>IF(VLOOKUP(A371, Master!$A$1:$AG$661, 30, FALSE)&gt;VLOOKUP(A371, Master!$A$1:$AG$661, 27, FALSE), "+", "-")</f>
        <v>+</v>
      </c>
      <c r="G371" s="51" t="str">
        <f>IF(VLOOKUP(A371, Master!$A$1:$AG$661, 33, FALSE)&gt;VLOOKUP(A371, Master!$A$1:$AG$661, 30, FALSE), "+", "-")</f>
        <v>-</v>
      </c>
      <c r="H371" s="51" t="str">
        <f t="shared" si="5"/>
        <v>+</v>
      </c>
    </row>
    <row r="372" spans="1:8" x14ac:dyDescent="0.2">
      <c r="A372" s="5" t="s">
        <v>825</v>
      </c>
      <c r="B372" s="5" t="s">
        <v>826</v>
      </c>
      <c r="C372" s="5" t="s">
        <v>246</v>
      </c>
      <c r="D372" s="51" t="str">
        <f>IF(VLOOKUP(A372, Master!$A$1:$AG$661, 24, FALSE)&gt;VLOOKUP(A372, Master!$A$1:$AG$661, 21, FALSE), "+", "-")</f>
        <v>+</v>
      </c>
      <c r="E372" s="51" t="str">
        <f>IF(VLOOKUP(A372, Master!$A$1:$AG$661, 27, FALSE)&gt;VLOOKUP(A372, Master!$A$1:$AG$661, 24, FALSE), "+", "-")</f>
        <v>+</v>
      </c>
      <c r="F372" s="51" t="str">
        <f>IF(VLOOKUP(A372, Master!$A$1:$AG$661, 30, FALSE)&gt;VLOOKUP(A372, Master!$A$1:$AG$661, 27, FALSE), "+", "-")</f>
        <v>-</v>
      </c>
      <c r="G372" s="51" t="str">
        <f>IF(VLOOKUP(A372, Master!$A$1:$AG$661, 33, FALSE)&gt;VLOOKUP(A372, Master!$A$1:$AG$661, 30, FALSE), "+", "-")</f>
        <v>-</v>
      </c>
      <c r="H372" s="51" t="str">
        <f t="shared" si="5"/>
        <v>N</v>
      </c>
    </row>
    <row r="373" spans="1:8" x14ac:dyDescent="0.2">
      <c r="A373" s="5" t="s">
        <v>827</v>
      </c>
      <c r="B373" s="5" t="s">
        <v>828</v>
      </c>
      <c r="C373" s="5" t="s">
        <v>246</v>
      </c>
      <c r="D373" s="51" t="str">
        <f>IF(VLOOKUP(A373, Master!$A$1:$AG$661, 24, FALSE)&gt;VLOOKUP(A373, Master!$A$1:$AG$661, 21, FALSE), "+", "-")</f>
        <v>+</v>
      </c>
      <c r="E373" s="51" t="str">
        <f>IF(VLOOKUP(A373, Master!$A$1:$AG$661, 27, FALSE)&gt;VLOOKUP(A373, Master!$A$1:$AG$661, 24, FALSE), "+", "-")</f>
        <v>+</v>
      </c>
      <c r="F373" s="51" t="str">
        <f>IF(VLOOKUP(A373, Master!$A$1:$AG$661, 30, FALSE)&gt;VLOOKUP(A373, Master!$A$1:$AG$661, 27, FALSE), "+", "-")</f>
        <v>+</v>
      </c>
      <c r="G373" s="51" t="str">
        <f>IF(VLOOKUP(A373, Master!$A$1:$AG$661, 33, FALSE)&gt;VLOOKUP(A373, Master!$A$1:$AG$661, 30, FALSE), "+", "-")</f>
        <v>-</v>
      </c>
      <c r="H373" s="51" t="str">
        <f t="shared" si="5"/>
        <v>+</v>
      </c>
    </row>
    <row r="374" spans="1:8" x14ac:dyDescent="0.2">
      <c r="A374" s="5" t="s">
        <v>829</v>
      </c>
      <c r="B374" s="5" t="s">
        <v>830</v>
      </c>
      <c r="C374" s="5" t="s">
        <v>246</v>
      </c>
      <c r="D374" s="51" t="str">
        <f>IF(VLOOKUP(A374, Master!$A$1:$AG$661, 24, FALSE)&gt;VLOOKUP(A374, Master!$A$1:$AG$661, 21, FALSE), "+", "-")</f>
        <v>+</v>
      </c>
      <c r="E374" s="51" t="str">
        <f>IF(VLOOKUP(A374, Master!$A$1:$AG$661, 27, FALSE)&gt;VLOOKUP(A374, Master!$A$1:$AG$661, 24, FALSE), "+", "-")</f>
        <v>+</v>
      </c>
      <c r="F374" s="51" t="str">
        <f>IF(VLOOKUP(A374, Master!$A$1:$AG$661, 30, FALSE)&gt;VLOOKUP(A374, Master!$A$1:$AG$661, 27, FALSE), "+", "-")</f>
        <v>+</v>
      </c>
      <c r="G374" s="51" t="str">
        <f>IF(VLOOKUP(A374, Master!$A$1:$AG$661, 33, FALSE)&gt;VLOOKUP(A374, Master!$A$1:$AG$661, 30, FALSE), "+", "-")</f>
        <v>+</v>
      </c>
      <c r="H374" s="51" t="str">
        <f t="shared" si="5"/>
        <v>+</v>
      </c>
    </row>
    <row r="375" spans="1:8" x14ac:dyDescent="0.2">
      <c r="A375" s="5" t="s">
        <v>831</v>
      </c>
      <c r="B375" s="5" t="s">
        <v>832</v>
      </c>
      <c r="C375" s="5" t="s">
        <v>246</v>
      </c>
      <c r="D375" s="51" t="str">
        <f>IF(VLOOKUP(A375, Master!$A$1:$AG$661, 24, FALSE)&gt;VLOOKUP(A375, Master!$A$1:$AG$661, 21, FALSE), "+", "-")</f>
        <v>+</v>
      </c>
      <c r="E375" s="51" t="str">
        <f>IF(VLOOKUP(A375, Master!$A$1:$AG$661, 27, FALSE)&gt;VLOOKUP(A375, Master!$A$1:$AG$661, 24, FALSE), "+", "-")</f>
        <v>+</v>
      </c>
      <c r="F375" s="51" t="str">
        <f>IF(VLOOKUP(A375, Master!$A$1:$AG$661, 30, FALSE)&gt;VLOOKUP(A375, Master!$A$1:$AG$661, 27, FALSE), "+", "-")</f>
        <v>+</v>
      </c>
      <c r="G375" s="51" t="str">
        <f>IF(VLOOKUP(A375, Master!$A$1:$AG$661, 33, FALSE)&gt;VLOOKUP(A375, Master!$A$1:$AG$661, 30, FALSE), "+", "-")</f>
        <v>-</v>
      </c>
      <c r="H375" s="51" t="str">
        <f t="shared" si="5"/>
        <v>+</v>
      </c>
    </row>
    <row r="376" spans="1:8" x14ac:dyDescent="0.2">
      <c r="A376" s="5" t="s">
        <v>833</v>
      </c>
      <c r="B376" s="5" t="s">
        <v>834</v>
      </c>
      <c r="C376" s="5" t="s">
        <v>291</v>
      </c>
      <c r="D376" s="51" t="str">
        <f>IF(VLOOKUP(A376, Master!$A$1:$AG$661, 24, FALSE)&gt;VLOOKUP(A376, Master!$A$1:$AG$661, 21, FALSE), "+", "-")</f>
        <v>-</v>
      </c>
      <c r="E376" s="51" t="str">
        <f>IF(VLOOKUP(A376, Master!$A$1:$AG$661, 27, FALSE)&gt;VLOOKUP(A376, Master!$A$1:$AG$661, 24, FALSE), "+", "-")</f>
        <v>+</v>
      </c>
      <c r="F376" s="51" t="str">
        <f>IF(VLOOKUP(A376, Master!$A$1:$AG$661, 30, FALSE)&gt;VLOOKUP(A376, Master!$A$1:$AG$661, 27, FALSE), "+", "-")</f>
        <v>+</v>
      </c>
      <c r="G376" s="51" t="str">
        <f>IF(VLOOKUP(A376, Master!$A$1:$AG$661, 33, FALSE)&gt;VLOOKUP(A376, Master!$A$1:$AG$661, 30, FALSE), "+", "-")</f>
        <v>+</v>
      </c>
      <c r="H376" s="51" t="str">
        <f t="shared" si="5"/>
        <v>N</v>
      </c>
    </row>
    <row r="377" spans="1:8" x14ac:dyDescent="0.2">
      <c r="A377" s="5" t="s">
        <v>835</v>
      </c>
      <c r="B377" s="5" t="s">
        <v>582</v>
      </c>
      <c r="C377" s="5" t="s">
        <v>291</v>
      </c>
      <c r="D377" s="51" t="str">
        <f>IF(VLOOKUP(A377, Master!$A$1:$AG$661, 24, FALSE)&gt;VLOOKUP(A377, Master!$A$1:$AG$661, 21, FALSE), "+", "-")</f>
        <v>+</v>
      </c>
      <c r="E377" s="51" t="str">
        <f>IF(VLOOKUP(A377, Master!$A$1:$AG$661, 27, FALSE)&gt;VLOOKUP(A377, Master!$A$1:$AG$661, 24, FALSE), "+", "-")</f>
        <v>-</v>
      </c>
      <c r="F377" s="51" t="str">
        <f>IF(VLOOKUP(A377, Master!$A$1:$AG$661, 30, FALSE)&gt;VLOOKUP(A377, Master!$A$1:$AG$661, 27, FALSE), "+", "-")</f>
        <v>-</v>
      </c>
      <c r="G377" s="51" t="str">
        <f>IF(VLOOKUP(A377, Master!$A$1:$AG$661, 33, FALSE)&gt;VLOOKUP(A377, Master!$A$1:$AG$661, 30, FALSE), "+", "-")</f>
        <v>-</v>
      </c>
      <c r="H377" s="51" t="str">
        <f t="shared" si="5"/>
        <v>-</v>
      </c>
    </row>
    <row r="378" spans="1:8" x14ac:dyDescent="0.2">
      <c r="A378" s="5" t="s">
        <v>836</v>
      </c>
      <c r="B378" s="5" t="s">
        <v>837</v>
      </c>
      <c r="C378" s="5" t="s">
        <v>291</v>
      </c>
      <c r="D378" s="51" t="str">
        <f>IF(VLOOKUP(A378, Master!$A$1:$AG$661, 24, FALSE)&gt;VLOOKUP(A378, Master!$A$1:$AG$661, 21, FALSE), "+", "-")</f>
        <v>-</v>
      </c>
      <c r="E378" s="51" t="str">
        <f>IF(VLOOKUP(A378, Master!$A$1:$AG$661, 27, FALSE)&gt;VLOOKUP(A378, Master!$A$1:$AG$661, 24, FALSE), "+", "-")</f>
        <v>+</v>
      </c>
      <c r="F378" s="51" t="str">
        <f>IF(VLOOKUP(A378, Master!$A$1:$AG$661, 30, FALSE)&gt;VLOOKUP(A378, Master!$A$1:$AG$661, 27, FALSE), "+", "-")</f>
        <v>+</v>
      </c>
      <c r="G378" s="51" t="str">
        <f>IF(VLOOKUP(A378, Master!$A$1:$AG$661, 33, FALSE)&gt;VLOOKUP(A378, Master!$A$1:$AG$661, 30, FALSE), "+", "-")</f>
        <v>+</v>
      </c>
      <c r="H378" s="51" t="str">
        <f t="shared" si="5"/>
        <v>N</v>
      </c>
    </row>
    <row r="379" spans="1:8" x14ac:dyDescent="0.2">
      <c r="A379" s="5" t="s">
        <v>838</v>
      </c>
      <c r="B379" s="5" t="s">
        <v>530</v>
      </c>
      <c r="C379" s="5" t="s">
        <v>291</v>
      </c>
      <c r="D379" s="51" t="str">
        <f>IF(VLOOKUP(A379, Master!$A$1:$AG$661, 24, FALSE)&gt;VLOOKUP(A379, Master!$A$1:$AG$661, 21, FALSE), "+", "-")</f>
        <v>+</v>
      </c>
      <c r="E379" s="51" t="str">
        <f>IF(VLOOKUP(A379, Master!$A$1:$AG$661, 27, FALSE)&gt;VLOOKUP(A379, Master!$A$1:$AG$661, 24, FALSE), "+", "-")</f>
        <v>+</v>
      </c>
      <c r="F379" s="51" t="str">
        <f>IF(VLOOKUP(A379, Master!$A$1:$AG$661, 30, FALSE)&gt;VLOOKUP(A379, Master!$A$1:$AG$661, 27, FALSE), "+", "-")</f>
        <v>+</v>
      </c>
      <c r="G379" s="51" t="str">
        <f>IF(VLOOKUP(A379, Master!$A$1:$AG$661, 33, FALSE)&gt;VLOOKUP(A379, Master!$A$1:$AG$661, 30, FALSE), "+", "-")</f>
        <v>-</v>
      </c>
      <c r="H379" s="51" t="str">
        <f t="shared" si="5"/>
        <v>+</v>
      </c>
    </row>
    <row r="380" spans="1:8" x14ac:dyDescent="0.2">
      <c r="A380" s="5" t="s">
        <v>839</v>
      </c>
      <c r="B380" s="5" t="s">
        <v>840</v>
      </c>
      <c r="C380" s="5" t="s">
        <v>180</v>
      </c>
      <c r="D380" s="51" t="str">
        <f>IF(VLOOKUP(A380, Master!$A$1:$AG$661, 24, FALSE)&gt;VLOOKUP(A380, Master!$A$1:$AG$661, 21, FALSE), "+", "-")</f>
        <v>+</v>
      </c>
      <c r="E380" s="51" t="str">
        <f>IF(VLOOKUP(A380, Master!$A$1:$AG$661, 27, FALSE)&gt;VLOOKUP(A380, Master!$A$1:$AG$661, 24, FALSE), "+", "-")</f>
        <v>-</v>
      </c>
      <c r="F380" s="51" t="str">
        <f>IF(VLOOKUP(A380, Master!$A$1:$AG$661, 30, FALSE)&gt;VLOOKUP(A380, Master!$A$1:$AG$661, 27, FALSE), "+", "-")</f>
        <v>-</v>
      </c>
      <c r="G380" s="51" t="str">
        <f>IF(VLOOKUP(A380, Master!$A$1:$AG$661, 33, FALSE)&gt;VLOOKUP(A380, Master!$A$1:$AG$661, 30, FALSE), "+", "-")</f>
        <v>+</v>
      </c>
      <c r="H380" s="51" t="str">
        <f t="shared" si="5"/>
        <v>-</v>
      </c>
    </row>
    <row r="381" spans="1:8" x14ac:dyDescent="0.2">
      <c r="A381" s="5" t="s">
        <v>841</v>
      </c>
      <c r="B381" s="5" t="s">
        <v>842</v>
      </c>
      <c r="C381" s="5" t="s">
        <v>180</v>
      </c>
      <c r="D381" s="51" t="str">
        <f>IF(VLOOKUP(A381, Master!$A$1:$AG$661, 24, FALSE)&gt;VLOOKUP(A381, Master!$A$1:$AG$661, 21, FALSE), "+", "-")</f>
        <v>-</v>
      </c>
      <c r="E381" s="51" t="str">
        <f>IF(VLOOKUP(A381, Master!$A$1:$AG$661, 27, FALSE)&gt;VLOOKUP(A381, Master!$A$1:$AG$661, 24, FALSE), "+", "-")</f>
        <v>-</v>
      </c>
      <c r="F381" s="51" t="str">
        <f>IF(VLOOKUP(A381, Master!$A$1:$AG$661, 30, FALSE)&gt;VLOOKUP(A381, Master!$A$1:$AG$661, 27, FALSE), "+", "-")</f>
        <v>-</v>
      </c>
      <c r="G381" s="51" t="str">
        <f>IF(VLOOKUP(A381, Master!$A$1:$AG$661, 33, FALSE)&gt;VLOOKUP(A381, Master!$A$1:$AG$661, 30, FALSE), "+", "-")</f>
        <v>+</v>
      </c>
      <c r="H381" s="51" t="str">
        <f t="shared" si="5"/>
        <v>-</v>
      </c>
    </row>
    <row r="382" spans="1:8" x14ac:dyDescent="0.2">
      <c r="A382" s="5" t="s">
        <v>843</v>
      </c>
      <c r="B382" s="5" t="s">
        <v>844</v>
      </c>
      <c r="C382" s="5" t="s">
        <v>180</v>
      </c>
      <c r="D382" s="51" t="str">
        <f>IF(VLOOKUP(A382, Master!$A$1:$AG$661, 24, FALSE)&gt;VLOOKUP(A382, Master!$A$1:$AG$661, 21, FALSE), "+", "-")</f>
        <v>+</v>
      </c>
      <c r="E382" s="51" t="str">
        <f>IF(VLOOKUP(A382, Master!$A$1:$AG$661, 27, FALSE)&gt;VLOOKUP(A382, Master!$A$1:$AG$661, 24, FALSE), "+", "-")</f>
        <v>+</v>
      </c>
      <c r="F382" s="51" t="str">
        <f>IF(VLOOKUP(A382, Master!$A$1:$AG$661, 30, FALSE)&gt;VLOOKUP(A382, Master!$A$1:$AG$661, 27, FALSE), "+", "-")</f>
        <v>+</v>
      </c>
      <c r="G382" s="51" t="str">
        <f>IF(VLOOKUP(A382, Master!$A$1:$AG$661, 33, FALSE)&gt;VLOOKUP(A382, Master!$A$1:$AG$661, 30, FALSE), "+", "-")</f>
        <v>+</v>
      </c>
      <c r="H382" s="51" t="str">
        <f t="shared" si="5"/>
        <v>+</v>
      </c>
    </row>
    <row r="383" spans="1:8" x14ac:dyDescent="0.2">
      <c r="A383" s="5" t="s">
        <v>845</v>
      </c>
      <c r="B383" s="5" t="s">
        <v>846</v>
      </c>
      <c r="C383" s="5" t="s">
        <v>180</v>
      </c>
      <c r="D383" s="51" t="str">
        <f>IF(VLOOKUP(A383, Master!$A$1:$AG$661, 24, FALSE)&gt;VLOOKUP(A383, Master!$A$1:$AG$661, 21, FALSE), "+", "-")</f>
        <v>+</v>
      </c>
      <c r="E383" s="51" t="str">
        <f>IF(VLOOKUP(A383, Master!$A$1:$AG$661, 27, FALSE)&gt;VLOOKUP(A383, Master!$A$1:$AG$661, 24, FALSE), "+", "-")</f>
        <v>-</v>
      </c>
      <c r="F383" s="51" t="str">
        <f>IF(VLOOKUP(A383, Master!$A$1:$AG$661, 30, FALSE)&gt;VLOOKUP(A383, Master!$A$1:$AG$661, 27, FALSE), "+", "-")</f>
        <v>-</v>
      </c>
      <c r="G383" s="51" t="str">
        <f>IF(VLOOKUP(A383, Master!$A$1:$AG$661, 33, FALSE)&gt;VLOOKUP(A383, Master!$A$1:$AG$661, 30, FALSE), "+", "-")</f>
        <v>-</v>
      </c>
      <c r="H383" s="51" t="str">
        <f t="shared" si="5"/>
        <v>-</v>
      </c>
    </row>
    <row r="384" spans="1:8" x14ac:dyDescent="0.2">
      <c r="A384" s="5" t="s">
        <v>847</v>
      </c>
      <c r="B384" s="5" t="s">
        <v>848</v>
      </c>
      <c r="C384" s="5" t="s">
        <v>180</v>
      </c>
      <c r="D384" s="51" t="str">
        <f>IF(VLOOKUP(A384, Master!$A$1:$AG$661, 24, FALSE)&gt;VLOOKUP(A384, Master!$A$1:$AG$661, 21, FALSE), "+", "-")</f>
        <v>+</v>
      </c>
      <c r="E384" s="51" t="str">
        <f>IF(VLOOKUP(A384, Master!$A$1:$AG$661, 27, FALSE)&gt;VLOOKUP(A384, Master!$A$1:$AG$661, 24, FALSE), "+", "-")</f>
        <v>+</v>
      </c>
      <c r="F384" s="51" t="str">
        <f>IF(VLOOKUP(A384, Master!$A$1:$AG$661, 30, FALSE)&gt;VLOOKUP(A384, Master!$A$1:$AG$661, 27, FALSE), "+", "-")</f>
        <v>-</v>
      </c>
      <c r="G384" s="51" t="str">
        <f>IF(VLOOKUP(A384, Master!$A$1:$AG$661, 33, FALSE)&gt;VLOOKUP(A384, Master!$A$1:$AG$661, 30, FALSE), "+", "-")</f>
        <v>-</v>
      </c>
      <c r="H384" s="51" t="str">
        <f t="shared" si="5"/>
        <v>N</v>
      </c>
    </row>
    <row r="385" spans="1:8" x14ac:dyDescent="0.2">
      <c r="A385" s="5" t="s">
        <v>849</v>
      </c>
      <c r="B385" s="5" t="s">
        <v>850</v>
      </c>
      <c r="C385" s="5" t="s">
        <v>171</v>
      </c>
      <c r="D385" s="51" t="str">
        <f>IF(VLOOKUP(A385, Master!$A$1:$AG$661, 24, FALSE)&gt;VLOOKUP(A385, Master!$A$1:$AG$661, 21, FALSE), "+", "-")</f>
        <v>-</v>
      </c>
      <c r="E385" s="51" t="str">
        <f>IF(VLOOKUP(A385, Master!$A$1:$AG$661, 27, FALSE)&gt;VLOOKUP(A385, Master!$A$1:$AG$661, 24, FALSE), "+", "-")</f>
        <v>+</v>
      </c>
      <c r="F385" s="51" t="str">
        <f>IF(VLOOKUP(A385, Master!$A$1:$AG$661, 30, FALSE)&gt;VLOOKUP(A385, Master!$A$1:$AG$661, 27, FALSE), "+", "-")</f>
        <v>-</v>
      </c>
      <c r="G385" s="51" t="str">
        <f>IF(VLOOKUP(A385, Master!$A$1:$AG$661, 33, FALSE)&gt;VLOOKUP(A385, Master!$A$1:$AG$661, 30, FALSE), "+", "-")</f>
        <v>+</v>
      </c>
      <c r="H385" s="51" t="str">
        <f t="shared" ref="H385:H448" si="6">IF(COUNTIF(D385:F385,"+")&gt;2,"+", IF(COUNTIF(D385:F385,"+")=2,"N", "-"))</f>
        <v>-</v>
      </c>
    </row>
    <row r="386" spans="1:8" x14ac:dyDescent="0.2">
      <c r="A386" s="5" t="s">
        <v>851</v>
      </c>
      <c r="B386" s="5" t="s">
        <v>852</v>
      </c>
      <c r="C386" s="5" t="s">
        <v>171</v>
      </c>
      <c r="D386" s="51" t="str">
        <f>IF(VLOOKUP(A386, Master!$A$1:$AG$661, 24, FALSE)&gt;VLOOKUP(A386, Master!$A$1:$AG$661, 21, FALSE), "+", "-")</f>
        <v>-</v>
      </c>
      <c r="E386" s="51" t="str">
        <f>IF(VLOOKUP(A386, Master!$A$1:$AG$661, 27, FALSE)&gt;VLOOKUP(A386, Master!$A$1:$AG$661, 24, FALSE), "+", "-")</f>
        <v>-</v>
      </c>
      <c r="F386" s="51" t="str">
        <f>IF(VLOOKUP(A386, Master!$A$1:$AG$661, 30, FALSE)&gt;VLOOKUP(A386, Master!$A$1:$AG$661, 27, FALSE), "+", "-")</f>
        <v>-</v>
      </c>
      <c r="G386" s="51" t="str">
        <f>IF(VLOOKUP(A386, Master!$A$1:$AG$661, 33, FALSE)&gt;VLOOKUP(A386, Master!$A$1:$AG$661, 30, FALSE), "+", "-")</f>
        <v>-</v>
      </c>
      <c r="H386" s="51" t="str">
        <f t="shared" si="6"/>
        <v>-</v>
      </c>
    </row>
    <row r="387" spans="1:8" x14ac:dyDescent="0.2">
      <c r="A387" s="5" t="s">
        <v>853</v>
      </c>
      <c r="B387" s="5" t="s">
        <v>854</v>
      </c>
      <c r="C387" s="5" t="s">
        <v>171</v>
      </c>
      <c r="D387" s="51" t="str">
        <f>IF(VLOOKUP(A387, Master!$A$1:$AG$661, 24, FALSE)&gt;VLOOKUP(A387, Master!$A$1:$AG$661, 21, FALSE), "+", "-")</f>
        <v>-</v>
      </c>
      <c r="E387" s="51" t="str">
        <f>IF(VLOOKUP(A387, Master!$A$1:$AG$661, 27, FALSE)&gt;VLOOKUP(A387, Master!$A$1:$AG$661, 24, FALSE), "+", "-")</f>
        <v>+</v>
      </c>
      <c r="F387" s="51" t="str">
        <f>IF(VLOOKUP(A387, Master!$A$1:$AG$661, 30, FALSE)&gt;VLOOKUP(A387, Master!$A$1:$AG$661, 27, FALSE), "+", "-")</f>
        <v>+</v>
      </c>
      <c r="G387" s="51" t="str">
        <f>IF(VLOOKUP(A387, Master!$A$1:$AG$661, 33, FALSE)&gt;VLOOKUP(A387, Master!$A$1:$AG$661, 30, FALSE), "+", "-")</f>
        <v>+</v>
      </c>
      <c r="H387" s="51" t="str">
        <f t="shared" si="6"/>
        <v>N</v>
      </c>
    </row>
    <row r="388" spans="1:8" x14ac:dyDescent="0.2">
      <c r="A388" s="5" t="s">
        <v>855</v>
      </c>
      <c r="B388" s="5" t="s">
        <v>856</v>
      </c>
      <c r="C388" s="5" t="s">
        <v>171</v>
      </c>
      <c r="D388" s="51" t="str">
        <f>IF(VLOOKUP(A388, Master!$A$1:$AG$661, 24, FALSE)&gt;VLOOKUP(A388, Master!$A$1:$AG$661, 21, FALSE), "+", "-")</f>
        <v>-</v>
      </c>
      <c r="E388" s="51" t="str">
        <f>IF(VLOOKUP(A388, Master!$A$1:$AG$661, 27, FALSE)&gt;VLOOKUP(A388, Master!$A$1:$AG$661, 24, FALSE), "+", "-")</f>
        <v>+</v>
      </c>
      <c r="F388" s="51" t="str">
        <f>IF(VLOOKUP(A388, Master!$A$1:$AG$661, 30, FALSE)&gt;VLOOKUP(A388, Master!$A$1:$AG$661, 27, FALSE), "+", "-")</f>
        <v>-</v>
      </c>
      <c r="G388" s="51" t="str">
        <f>IF(VLOOKUP(A388, Master!$A$1:$AG$661, 33, FALSE)&gt;VLOOKUP(A388, Master!$A$1:$AG$661, 30, FALSE), "+", "-")</f>
        <v>+</v>
      </c>
      <c r="H388" s="51" t="str">
        <f t="shared" si="6"/>
        <v>-</v>
      </c>
    </row>
    <row r="389" spans="1:8" x14ac:dyDescent="0.2">
      <c r="A389" s="5" t="s">
        <v>857</v>
      </c>
      <c r="B389" s="5" t="s">
        <v>858</v>
      </c>
      <c r="C389" s="5" t="s">
        <v>171</v>
      </c>
      <c r="D389" s="51" t="str">
        <f>IF(VLOOKUP(A389, Master!$A$1:$AG$661, 24, FALSE)&gt;VLOOKUP(A389, Master!$A$1:$AG$661, 21, FALSE), "+", "-")</f>
        <v>+</v>
      </c>
      <c r="E389" s="51" t="str">
        <f>IF(VLOOKUP(A389, Master!$A$1:$AG$661, 27, FALSE)&gt;VLOOKUP(A389, Master!$A$1:$AG$661, 24, FALSE), "+", "-")</f>
        <v>+</v>
      </c>
      <c r="F389" s="51" t="str">
        <f>IF(VLOOKUP(A389, Master!$A$1:$AG$661, 30, FALSE)&gt;VLOOKUP(A389, Master!$A$1:$AG$661, 27, FALSE), "+", "-")</f>
        <v>-</v>
      </c>
      <c r="G389" s="51" t="str">
        <f>IF(VLOOKUP(A389, Master!$A$1:$AG$661, 33, FALSE)&gt;VLOOKUP(A389, Master!$A$1:$AG$661, 30, FALSE), "+", "-")</f>
        <v>+</v>
      </c>
      <c r="H389" s="51" t="str">
        <f t="shared" si="6"/>
        <v>N</v>
      </c>
    </row>
    <row r="390" spans="1:8" x14ac:dyDescent="0.2">
      <c r="A390" s="5" t="s">
        <v>859</v>
      </c>
      <c r="B390" s="5" t="s">
        <v>860</v>
      </c>
      <c r="C390" s="5" t="s">
        <v>171</v>
      </c>
      <c r="D390" s="51" t="str">
        <f>IF(VLOOKUP(A390, Master!$A$1:$AG$661, 24, FALSE)&gt;VLOOKUP(A390, Master!$A$1:$AG$661, 21, FALSE), "+", "-")</f>
        <v>+</v>
      </c>
      <c r="E390" s="51" t="str">
        <f>IF(VLOOKUP(A390, Master!$A$1:$AG$661, 27, FALSE)&gt;VLOOKUP(A390, Master!$A$1:$AG$661, 24, FALSE), "+", "-")</f>
        <v>+</v>
      </c>
      <c r="F390" s="51" t="str">
        <f>IF(VLOOKUP(A390, Master!$A$1:$AG$661, 30, FALSE)&gt;VLOOKUP(A390, Master!$A$1:$AG$661, 27, FALSE), "+", "-")</f>
        <v>+</v>
      </c>
      <c r="G390" s="51" t="str">
        <f>IF(VLOOKUP(A390, Master!$A$1:$AG$661, 33, FALSE)&gt;VLOOKUP(A390, Master!$A$1:$AG$661, 30, FALSE), "+", "-")</f>
        <v>-</v>
      </c>
      <c r="H390" s="51" t="str">
        <f t="shared" si="6"/>
        <v>+</v>
      </c>
    </row>
    <row r="391" spans="1:8" x14ac:dyDescent="0.2">
      <c r="A391" s="5" t="s">
        <v>861</v>
      </c>
      <c r="B391" s="5" t="s">
        <v>862</v>
      </c>
      <c r="C391" s="5" t="s">
        <v>171</v>
      </c>
      <c r="D391" s="51" t="str">
        <f>IF(VLOOKUP(A391, Master!$A$1:$AG$661, 24, FALSE)&gt;VLOOKUP(A391, Master!$A$1:$AG$661, 21, FALSE), "+", "-")</f>
        <v>+</v>
      </c>
      <c r="E391" s="51" t="str">
        <f>IF(VLOOKUP(A391, Master!$A$1:$AG$661, 27, FALSE)&gt;VLOOKUP(A391, Master!$A$1:$AG$661, 24, FALSE), "+", "-")</f>
        <v>-</v>
      </c>
      <c r="F391" s="51" t="str">
        <f>IF(VLOOKUP(A391, Master!$A$1:$AG$661, 30, FALSE)&gt;VLOOKUP(A391, Master!$A$1:$AG$661, 27, FALSE), "+", "-")</f>
        <v>+</v>
      </c>
      <c r="G391" s="51" t="str">
        <f>IF(VLOOKUP(A391, Master!$A$1:$AG$661, 33, FALSE)&gt;VLOOKUP(A391, Master!$A$1:$AG$661, 30, FALSE), "+", "-")</f>
        <v>+</v>
      </c>
      <c r="H391" s="51" t="str">
        <f t="shared" si="6"/>
        <v>N</v>
      </c>
    </row>
    <row r="392" spans="1:8" x14ac:dyDescent="0.2">
      <c r="A392" s="5" t="s">
        <v>863</v>
      </c>
      <c r="B392" s="5" t="s">
        <v>864</v>
      </c>
      <c r="C392" s="5" t="s">
        <v>35</v>
      </c>
      <c r="D392" s="51" t="str">
        <f>IF(VLOOKUP(A392, Master!$A$1:$AG$661, 24, FALSE)&gt;VLOOKUP(A392, Master!$A$1:$AG$661, 21, FALSE), "+", "-")</f>
        <v>+</v>
      </c>
      <c r="E392" s="51" t="str">
        <f>IF(VLOOKUP(A392, Master!$A$1:$AG$661, 27, FALSE)&gt;VLOOKUP(A392, Master!$A$1:$AG$661, 24, FALSE), "+", "-")</f>
        <v>-</v>
      </c>
      <c r="F392" s="51" t="str">
        <f>IF(VLOOKUP(A392, Master!$A$1:$AG$661, 30, FALSE)&gt;VLOOKUP(A392, Master!$A$1:$AG$661, 27, FALSE), "+", "-")</f>
        <v>-</v>
      </c>
      <c r="G392" s="51" t="str">
        <f>IF(VLOOKUP(A392, Master!$A$1:$AG$661, 33, FALSE)&gt;VLOOKUP(A392, Master!$A$1:$AG$661, 30, FALSE), "+", "-")</f>
        <v>-</v>
      </c>
      <c r="H392" s="51" t="str">
        <f t="shared" si="6"/>
        <v>-</v>
      </c>
    </row>
    <row r="393" spans="1:8" x14ac:dyDescent="0.2">
      <c r="A393" s="5" t="s">
        <v>865</v>
      </c>
      <c r="B393" s="5" t="s">
        <v>866</v>
      </c>
      <c r="C393" s="5" t="s">
        <v>35</v>
      </c>
      <c r="D393" s="51" t="str">
        <f>IF(VLOOKUP(A393, Master!$A$1:$AG$661, 24, FALSE)&gt;VLOOKUP(A393, Master!$A$1:$AG$661, 21, FALSE), "+", "-")</f>
        <v>+</v>
      </c>
      <c r="E393" s="51" t="str">
        <f>IF(VLOOKUP(A393, Master!$A$1:$AG$661, 27, FALSE)&gt;VLOOKUP(A393, Master!$A$1:$AG$661, 24, FALSE), "+", "-")</f>
        <v>+</v>
      </c>
      <c r="F393" s="51" t="str">
        <f>IF(VLOOKUP(A393, Master!$A$1:$AG$661, 30, FALSE)&gt;VLOOKUP(A393, Master!$A$1:$AG$661, 27, FALSE), "+", "-")</f>
        <v>+</v>
      </c>
      <c r="G393" s="51" t="str">
        <f>IF(VLOOKUP(A393, Master!$A$1:$AG$661, 33, FALSE)&gt;VLOOKUP(A393, Master!$A$1:$AG$661, 30, FALSE), "+", "-")</f>
        <v>+</v>
      </c>
      <c r="H393" s="51" t="str">
        <f t="shared" si="6"/>
        <v>+</v>
      </c>
    </row>
    <row r="394" spans="1:8" x14ac:dyDescent="0.2">
      <c r="A394" s="5" t="s">
        <v>867</v>
      </c>
      <c r="B394" s="5" t="s">
        <v>837</v>
      </c>
      <c r="C394" s="5" t="s">
        <v>35</v>
      </c>
      <c r="D394" s="51" t="str">
        <f>IF(VLOOKUP(A394, Master!$A$1:$AG$661, 24, FALSE)&gt;VLOOKUP(A394, Master!$A$1:$AG$661, 21, FALSE), "+", "-")</f>
        <v>+</v>
      </c>
      <c r="E394" s="51" t="str">
        <f>IF(VLOOKUP(A394, Master!$A$1:$AG$661, 27, FALSE)&gt;VLOOKUP(A394, Master!$A$1:$AG$661, 24, FALSE), "+", "-")</f>
        <v>+</v>
      </c>
      <c r="F394" s="51" t="str">
        <f>IF(VLOOKUP(A394, Master!$A$1:$AG$661, 30, FALSE)&gt;VLOOKUP(A394, Master!$A$1:$AG$661, 27, FALSE), "+", "-")</f>
        <v>+</v>
      </c>
      <c r="G394" s="51" t="str">
        <f>IF(VLOOKUP(A394, Master!$A$1:$AG$661, 33, FALSE)&gt;VLOOKUP(A394, Master!$A$1:$AG$661, 30, FALSE), "+", "-")</f>
        <v>-</v>
      </c>
      <c r="H394" s="51" t="str">
        <f t="shared" si="6"/>
        <v>+</v>
      </c>
    </row>
    <row r="395" spans="1:8" x14ac:dyDescent="0.2">
      <c r="A395" s="5" t="s">
        <v>868</v>
      </c>
      <c r="B395" s="5" t="s">
        <v>869</v>
      </c>
      <c r="C395" s="5" t="s">
        <v>127</v>
      </c>
      <c r="D395" s="51" t="str">
        <f>IF(VLOOKUP(A395, Master!$A$1:$AG$661, 24, FALSE)&gt;VLOOKUP(A395, Master!$A$1:$AG$661, 21, FALSE), "+", "-")</f>
        <v>-</v>
      </c>
      <c r="E395" s="51" t="str">
        <f>IF(VLOOKUP(A395, Master!$A$1:$AG$661, 27, FALSE)&gt;VLOOKUP(A395, Master!$A$1:$AG$661, 24, FALSE), "+", "-")</f>
        <v>-</v>
      </c>
      <c r="F395" s="51" t="str">
        <f>IF(VLOOKUP(A395, Master!$A$1:$AG$661, 30, FALSE)&gt;VLOOKUP(A395, Master!$A$1:$AG$661, 27, FALSE), "+", "-")</f>
        <v>-</v>
      </c>
      <c r="G395" s="51" t="str">
        <f>IF(VLOOKUP(A395, Master!$A$1:$AG$661, 33, FALSE)&gt;VLOOKUP(A395, Master!$A$1:$AG$661, 30, FALSE), "+", "-")</f>
        <v>+</v>
      </c>
      <c r="H395" s="51" t="str">
        <f t="shared" si="6"/>
        <v>-</v>
      </c>
    </row>
    <row r="396" spans="1:8" x14ac:dyDescent="0.2">
      <c r="A396" s="5" t="s">
        <v>870</v>
      </c>
      <c r="B396" s="5" t="s">
        <v>871</v>
      </c>
      <c r="C396" s="5" t="s">
        <v>127</v>
      </c>
      <c r="D396" s="51" t="str">
        <f>IF(VLOOKUP(A396, Master!$A$1:$AG$661, 24, FALSE)&gt;VLOOKUP(A396, Master!$A$1:$AG$661, 21, FALSE), "+", "-")</f>
        <v>+</v>
      </c>
      <c r="E396" s="51" t="str">
        <f>IF(VLOOKUP(A396, Master!$A$1:$AG$661, 27, FALSE)&gt;VLOOKUP(A396, Master!$A$1:$AG$661, 24, FALSE), "+", "-")</f>
        <v>+</v>
      </c>
      <c r="F396" s="51" t="str">
        <f>IF(VLOOKUP(A396, Master!$A$1:$AG$661, 30, FALSE)&gt;VLOOKUP(A396, Master!$A$1:$AG$661, 27, FALSE), "+", "-")</f>
        <v>-</v>
      </c>
      <c r="G396" s="51" t="str">
        <f>IF(VLOOKUP(A396, Master!$A$1:$AG$661, 33, FALSE)&gt;VLOOKUP(A396, Master!$A$1:$AG$661, 30, FALSE), "+", "-")</f>
        <v>-</v>
      </c>
      <c r="H396" s="51" t="str">
        <f t="shared" si="6"/>
        <v>N</v>
      </c>
    </row>
    <row r="397" spans="1:8" x14ac:dyDescent="0.2">
      <c r="A397" s="5" t="s">
        <v>872</v>
      </c>
      <c r="B397" s="5" t="s">
        <v>873</v>
      </c>
      <c r="C397" s="5" t="s">
        <v>127</v>
      </c>
      <c r="D397" s="51" t="str">
        <f>IF(VLOOKUP(A397, Master!$A$1:$AG$661, 24, FALSE)&gt;VLOOKUP(A397, Master!$A$1:$AG$661, 21, FALSE), "+", "-")</f>
        <v>+</v>
      </c>
      <c r="E397" s="51" t="str">
        <f>IF(VLOOKUP(A397, Master!$A$1:$AG$661, 27, FALSE)&gt;VLOOKUP(A397, Master!$A$1:$AG$661, 24, FALSE), "+", "-")</f>
        <v>+</v>
      </c>
      <c r="F397" s="51" t="str">
        <f>IF(VLOOKUP(A397, Master!$A$1:$AG$661, 30, FALSE)&gt;VLOOKUP(A397, Master!$A$1:$AG$661, 27, FALSE), "+", "-")</f>
        <v>+</v>
      </c>
      <c r="G397" s="51" t="str">
        <f>IF(VLOOKUP(A397, Master!$A$1:$AG$661, 33, FALSE)&gt;VLOOKUP(A397, Master!$A$1:$AG$661, 30, FALSE), "+", "-")</f>
        <v>-</v>
      </c>
      <c r="H397" s="51" t="str">
        <f t="shared" si="6"/>
        <v>+</v>
      </c>
    </row>
    <row r="398" spans="1:8" x14ac:dyDescent="0.2">
      <c r="A398" s="5" t="s">
        <v>874</v>
      </c>
      <c r="B398" s="5" t="s">
        <v>875</v>
      </c>
      <c r="C398" s="5" t="s">
        <v>127</v>
      </c>
      <c r="D398" s="51" t="str">
        <f>IF(VLOOKUP(A398, Master!$A$1:$AG$661, 24, FALSE)&gt;VLOOKUP(A398, Master!$A$1:$AG$661, 21, FALSE), "+", "-")</f>
        <v>+</v>
      </c>
      <c r="E398" s="51" t="str">
        <f>IF(VLOOKUP(A398, Master!$A$1:$AG$661, 27, FALSE)&gt;VLOOKUP(A398, Master!$A$1:$AG$661, 24, FALSE), "+", "-")</f>
        <v>+</v>
      </c>
      <c r="F398" s="51" t="str">
        <f>IF(VLOOKUP(A398, Master!$A$1:$AG$661, 30, FALSE)&gt;VLOOKUP(A398, Master!$A$1:$AG$661, 27, FALSE), "+", "-")</f>
        <v>-</v>
      </c>
      <c r="G398" s="51" t="str">
        <f>IF(VLOOKUP(A398, Master!$A$1:$AG$661, 33, FALSE)&gt;VLOOKUP(A398, Master!$A$1:$AG$661, 30, FALSE), "+", "-")</f>
        <v>+</v>
      </c>
      <c r="H398" s="51" t="str">
        <f t="shared" si="6"/>
        <v>N</v>
      </c>
    </row>
    <row r="399" spans="1:8" x14ac:dyDescent="0.2">
      <c r="A399" s="5" t="s">
        <v>876</v>
      </c>
      <c r="B399" s="5" t="s">
        <v>877</v>
      </c>
      <c r="C399" s="5" t="s">
        <v>127</v>
      </c>
      <c r="D399" s="51" t="str">
        <f>IF(VLOOKUP(A399, Master!$A$1:$AG$661, 24, FALSE)&gt;VLOOKUP(A399, Master!$A$1:$AG$661, 21, FALSE), "+", "-")</f>
        <v>+</v>
      </c>
      <c r="E399" s="51" t="str">
        <f>IF(VLOOKUP(A399, Master!$A$1:$AG$661, 27, FALSE)&gt;VLOOKUP(A399, Master!$A$1:$AG$661, 24, FALSE), "+", "-")</f>
        <v>+</v>
      </c>
      <c r="F399" s="51" t="str">
        <f>IF(VLOOKUP(A399, Master!$A$1:$AG$661, 30, FALSE)&gt;VLOOKUP(A399, Master!$A$1:$AG$661, 27, FALSE), "+", "-")</f>
        <v>+</v>
      </c>
      <c r="G399" s="51" t="str">
        <f>IF(VLOOKUP(A399, Master!$A$1:$AG$661, 33, FALSE)&gt;VLOOKUP(A399, Master!$A$1:$AG$661, 30, FALSE), "+", "-")</f>
        <v>+</v>
      </c>
      <c r="H399" s="51" t="str">
        <f t="shared" si="6"/>
        <v>+</v>
      </c>
    </row>
    <row r="400" spans="1:8" x14ac:dyDescent="0.2">
      <c r="A400" s="5" t="s">
        <v>878</v>
      </c>
      <c r="B400" s="5" t="s">
        <v>879</v>
      </c>
      <c r="C400" s="5" t="s">
        <v>127</v>
      </c>
      <c r="D400" s="51" t="str">
        <f>IF(VLOOKUP(A400, Master!$A$1:$AG$661, 24, FALSE)&gt;VLOOKUP(A400, Master!$A$1:$AG$661, 21, FALSE), "+", "-")</f>
        <v>+</v>
      </c>
      <c r="E400" s="51" t="str">
        <f>IF(VLOOKUP(A400, Master!$A$1:$AG$661, 27, FALSE)&gt;VLOOKUP(A400, Master!$A$1:$AG$661, 24, FALSE), "+", "-")</f>
        <v>+</v>
      </c>
      <c r="F400" s="51" t="str">
        <f>IF(VLOOKUP(A400, Master!$A$1:$AG$661, 30, FALSE)&gt;VLOOKUP(A400, Master!$A$1:$AG$661, 27, FALSE), "+", "-")</f>
        <v>-</v>
      </c>
      <c r="G400" s="51" t="str">
        <f>IF(VLOOKUP(A400, Master!$A$1:$AG$661, 33, FALSE)&gt;VLOOKUP(A400, Master!$A$1:$AG$661, 30, FALSE), "+", "-")</f>
        <v>+</v>
      </c>
      <c r="H400" s="51" t="str">
        <f t="shared" si="6"/>
        <v>N</v>
      </c>
    </row>
    <row r="401" spans="1:8" x14ac:dyDescent="0.2">
      <c r="A401" s="5" t="s">
        <v>880</v>
      </c>
      <c r="B401" s="5" t="s">
        <v>881</v>
      </c>
      <c r="C401" s="5" t="s">
        <v>127</v>
      </c>
      <c r="D401" s="51" t="str">
        <f>IF(VLOOKUP(A401, Master!$A$1:$AG$661, 24, FALSE)&gt;VLOOKUP(A401, Master!$A$1:$AG$661, 21, FALSE), "+", "-")</f>
        <v>+</v>
      </c>
      <c r="E401" s="51" t="str">
        <f>IF(VLOOKUP(A401, Master!$A$1:$AG$661, 27, FALSE)&gt;VLOOKUP(A401, Master!$A$1:$AG$661, 24, FALSE), "+", "-")</f>
        <v>+</v>
      </c>
      <c r="F401" s="51" t="str">
        <f>IF(VLOOKUP(A401, Master!$A$1:$AG$661, 30, FALSE)&gt;VLOOKUP(A401, Master!$A$1:$AG$661, 27, FALSE), "+", "-")</f>
        <v>+</v>
      </c>
      <c r="G401" s="51" t="str">
        <f>IF(VLOOKUP(A401, Master!$A$1:$AG$661, 33, FALSE)&gt;VLOOKUP(A401, Master!$A$1:$AG$661, 30, FALSE), "+", "-")</f>
        <v>+</v>
      </c>
      <c r="H401" s="51" t="str">
        <f t="shared" si="6"/>
        <v>+</v>
      </c>
    </row>
    <row r="402" spans="1:8" x14ac:dyDescent="0.2">
      <c r="A402" s="5" t="s">
        <v>882</v>
      </c>
      <c r="B402" s="5" t="s">
        <v>883</v>
      </c>
      <c r="C402" s="5" t="s">
        <v>233</v>
      </c>
      <c r="D402" s="51" t="str">
        <f>IF(VLOOKUP(A402, Master!$A$1:$AG$661, 24, FALSE)&gt;VLOOKUP(A402, Master!$A$1:$AG$661, 21, FALSE), "+", "-")</f>
        <v>-</v>
      </c>
      <c r="E402" s="51" t="str">
        <f>IF(VLOOKUP(A402, Master!$A$1:$AG$661, 27, FALSE)&gt;VLOOKUP(A402, Master!$A$1:$AG$661, 24, FALSE), "+", "-")</f>
        <v>-</v>
      </c>
      <c r="F402" s="51" t="str">
        <f>IF(VLOOKUP(A402, Master!$A$1:$AG$661, 30, FALSE)&gt;VLOOKUP(A402, Master!$A$1:$AG$661, 27, FALSE), "+", "-")</f>
        <v>-</v>
      </c>
      <c r="G402" s="51" t="str">
        <f>IF(VLOOKUP(A402, Master!$A$1:$AG$661, 33, FALSE)&gt;VLOOKUP(A402, Master!$A$1:$AG$661, 30, FALSE), "+", "-")</f>
        <v>-</v>
      </c>
      <c r="H402" s="51" t="str">
        <f t="shared" si="6"/>
        <v>-</v>
      </c>
    </row>
    <row r="403" spans="1:8" x14ac:dyDescent="0.2">
      <c r="A403" s="5" t="s">
        <v>884</v>
      </c>
      <c r="B403" s="5" t="s">
        <v>885</v>
      </c>
      <c r="C403" s="5" t="s">
        <v>233</v>
      </c>
      <c r="D403" s="51" t="str">
        <f>IF(VLOOKUP(A403, Master!$A$1:$AG$661, 24, FALSE)&gt;VLOOKUP(A403, Master!$A$1:$AG$661, 21, FALSE), "+", "-")</f>
        <v>-</v>
      </c>
      <c r="E403" s="51" t="str">
        <f>IF(VLOOKUP(A403, Master!$A$1:$AG$661, 27, FALSE)&gt;VLOOKUP(A403, Master!$A$1:$AG$661, 24, FALSE), "+", "-")</f>
        <v>+</v>
      </c>
      <c r="F403" s="51" t="str">
        <f>IF(VLOOKUP(A403, Master!$A$1:$AG$661, 30, FALSE)&gt;VLOOKUP(A403, Master!$A$1:$AG$661, 27, FALSE), "+", "-")</f>
        <v>-</v>
      </c>
      <c r="G403" s="51" t="str">
        <f>IF(VLOOKUP(A403, Master!$A$1:$AG$661, 33, FALSE)&gt;VLOOKUP(A403, Master!$A$1:$AG$661, 30, FALSE), "+", "-")</f>
        <v>-</v>
      </c>
      <c r="H403" s="51" t="str">
        <f t="shared" si="6"/>
        <v>-</v>
      </c>
    </row>
    <row r="404" spans="1:8" x14ac:dyDescent="0.2">
      <c r="A404" s="5" t="s">
        <v>886</v>
      </c>
      <c r="B404" s="5" t="s">
        <v>887</v>
      </c>
      <c r="C404" s="5" t="s">
        <v>233</v>
      </c>
      <c r="D404" s="51" t="str">
        <f>IF(VLOOKUP(A404, Master!$A$1:$AG$661, 24, FALSE)&gt;VLOOKUP(A404, Master!$A$1:$AG$661, 21, FALSE), "+", "-")</f>
        <v>-</v>
      </c>
      <c r="E404" s="51" t="str">
        <f>IF(VLOOKUP(A404, Master!$A$1:$AG$661, 27, FALSE)&gt;VLOOKUP(A404, Master!$A$1:$AG$661, 24, FALSE), "+", "-")</f>
        <v>+</v>
      </c>
      <c r="F404" s="51" t="str">
        <f>IF(VLOOKUP(A404, Master!$A$1:$AG$661, 30, FALSE)&gt;VLOOKUP(A404, Master!$A$1:$AG$661, 27, FALSE), "+", "-")</f>
        <v>+</v>
      </c>
      <c r="G404" s="51" t="str">
        <f>IF(VLOOKUP(A404, Master!$A$1:$AG$661, 33, FALSE)&gt;VLOOKUP(A404, Master!$A$1:$AG$661, 30, FALSE), "+", "-")</f>
        <v>+</v>
      </c>
      <c r="H404" s="51" t="str">
        <f t="shared" si="6"/>
        <v>N</v>
      </c>
    </row>
    <row r="405" spans="1:8" x14ac:dyDescent="0.2">
      <c r="A405" s="5" t="s">
        <v>888</v>
      </c>
      <c r="B405" s="5" t="s">
        <v>889</v>
      </c>
      <c r="C405" s="5" t="s">
        <v>233</v>
      </c>
      <c r="D405" s="51" t="str">
        <f>IF(VLOOKUP(A405, Master!$A$1:$AG$661, 24, FALSE)&gt;VLOOKUP(A405, Master!$A$1:$AG$661, 21, FALSE), "+", "-")</f>
        <v>-</v>
      </c>
      <c r="E405" s="51" t="str">
        <f>IF(VLOOKUP(A405, Master!$A$1:$AG$661, 27, FALSE)&gt;VLOOKUP(A405, Master!$A$1:$AG$661, 24, FALSE), "+", "-")</f>
        <v>-</v>
      </c>
      <c r="F405" s="51" t="str">
        <f>IF(VLOOKUP(A405, Master!$A$1:$AG$661, 30, FALSE)&gt;VLOOKUP(A405, Master!$A$1:$AG$661, 27, FALSE), "+", "-")</f>
        <v>-</v>
      </c>
      <c r="G405" s="51" t="str">
        <f>IF(VLOOKUP(A405, Master!$A$1:$AG$661, 33, FALSE)&gt;VLOOKUP(A405, Master!$A$1:$AG$661, 30, FALSE), "+", "-")</f>
        <v>-</v>
      </c>
      <c r="H405" s="51" t="str">
        <f t="shared" si="6"/>
        <v>-</v>
      </c>
    </row>
    <row r="406" spans="1:8" x14ac:dyDescent="0.2">
      <c r="A406" s="5" t="s">
        <v>890</v>
      </c>
      <c r="B406" s="5" t="s">
        <v>891</v>
      </c>
      <c r="C406" s="5" t="s">
        <v>208</v>
      </c>
      <c r="D406" s="51" t="str">
        <f>IF(VLOOKUP(A406, Master!$A$1:$AG$661, 24, FALSE)&gt;VLOOKUP(A406, Master!$A$1:$AG$661, 21, FALSE), "+", "-")</f>
        <v>-</v>
      </c>
      <c r="E406" s="51" t="str">
        <f>IF(VLOOKUP(A406, Master!$A$1:$AG$661, 27, FALSE)&gt;VLOOKUP(A406, Master!$A$1:$AG$661, 24, FALSE), "+", "-")</f>
        <v>-</v>
      </c>
      <c r="F406" s="51" t="str">
        <f>IF(VLOOKUP(A406, Master!$A$1:$AG$661, 30, FALSE)&gt;VLOOKUP(A406, Master!$A$1:$AG$661, 27, FALSE), "+", "-")</f>
        <v>-</v>
      </c>
      <c r="G406" s="51" t="str">
        <f>IF(VLOOKUP(A406, Master!$A$1:$AG$661, 33, FALSE)&gt;VLOOKUP(A406, Master!$A$1:$AG$661, 30, FALSE), "+", "-")</f>
        <v>-</v>
      </c>
      <c r="H406" s="51" t="str">
        <f t="shared" si="6"/>
        <v>-</v>
      </c>
    </row>
    <row r="407" spans="1:8" x14ac:dyDescent="0.2">
      <c r="A407" s="5" t="s">
        <v>892</v>
      </c>
      <c r="B407" s="5" t="s">
        <v>893</v>
      </c>
      <c r="C407" s="5" t="s">
        <v>208</v>
      </c>
      <c r="D407" s="51" t="str">
        <f>IF(VLOOKUP(A407, Master!$A$1:$AG$661, 24, FALSE)&gt;VLOOKUP(A407, Master!$A$1:$AG$661, 21, FALSE), "+", "-")</f>
        <v>+</v>
      </c>
      <c r="E407" s="51" t="str">
        <f>IF(VLOOKUP(A407, Master!$A$1:$AG$661, 27, FALSE)&gt;VLOOKUP(A407, Master!$A$1:$AG$661, 24, FALSE), "+", "-")</f>
        <v>+</v>
      </c>
      <c r="F407" s="51" t="str">
        <f>IF(VLOOKUP(A407, Master!$A$1:$AG$661, 30, FALSE)&gt;VLOOKUP(A407, Master!$A$1:$AG$661, 27, FALSE), "+", "-")</f>
        <v>+</v>
      </c>
      <c r="G407" s="51" t="str">
        <f>IF(VLOOKUP(A407, Master!$A$1:$AG$661, 33, FALSE)&gt;VLOOKUP(A407, Master!$A$1:$AG$661, 30, FALSE), "+", "-")</f>
        <v>+</v>
      </c>
      <c r="H407" s="51" t="str">
        <f t="shared" si="6"/>
        <v>+</v>
      </c>
    </row>
    <row r="408" spans="1:8" x14ac:dyDescent="0.2">
      <c r="A408" s="5" t="s">
        <v>894</v>
      </c>
      <c r="B408" s="5" t="s">
        <v>895</v>
      </c>
      <c r="C408" s="5" t="s">
        <v>208</v>
      </c>
      <c r="D408" s="51" t="str">
        <f>IF(VLOOKUP(A408, Master!$A$1:$AG$661, 24, FALSE)&gt;VLOOKUP(A408, Master!$A$1:$AG$661, 21, FALSE), "+", "-")</f>
        <v>-</v>
      </c>
      <c r="E408" s="51" t="str">
        <f>IF(VLOOKUP(A408, Master!$A$1:$AG$661, 27, FALSE)&gt;VLOOKUP(A408, Master!$A$1:$AG$661, 24, FALSE), "+", "-")</f>
        <v>-</v>
      </c>
      <c r="F408" s="51" t="str">
        <f>IF(VLOOKUP(A408, Master!$A$1:$AG$661, 30, FALSE)&gt;VLOOKUP(A408, Master!$A$1:$AG$661, 27, FALSE), "+", "-")</f>
        <v>-</v>
      </c>
      <c r="G408" s="51" t="str">
        <f>IF(VLOOKUP(A408, Master!$A$1:$AG$661, 33, FALSE)&gt;VLOOKUP(A408, Master!$A$1:$AG$661, 30, FALSE), "+", "-")</f>
        <v>+</v>
      </c>
      <c r="H408" s="51" t="str">
        <f t="shared" si="6"/>
        <v>-</v>
      </c>
    </row>
    <row r="409" spans="1:8" x14ac:dyDescent="0.2">
      <c r="A409" s="5" t="s">
        <v>896</v>
      </c>
      <c r="B409" s="5" t="s">
        <v>1404</v>
      </c>
      <c r="C409" s="5" t="s">
        <v>68</v>
      </c>
      <c r="D409" s="51" t="str">
        <f>IF(VLOOKUP(A409, Master!$A$1:$AG$661, 24, FALSE)&gt;VLOOKUP(A409, Master!$A$1:$AG$661, 21, FALSE), "+", "-")</f>
        <v>+</v>
      </c>
      <c r="E409" s="51" t="str">
        <f>IF(VLOOKUP(A409, Master!$A$1:$AG$661, 27, FALSE)&gt;VLOOKUP(A409, Master!$A$1:$AG$661, 24, FALSE), "+", "-")</f>
        <v>+</v>
      </c>
      <c r="F409" s="51" t="str">
        <f>IF(VLOOKUP(A409, Master!$A$1:$AG$661, 30, FALSE)&gt;VLOOKUP(A409, Master!$A$1:$AG$661, 27, FALSE), "+", "-")</f>
        <v>+</v>
      </c>
      <c r="G409" s="51" t="str">
        <f>IF(VLOOKUP(A409, Master!$A$1:$AG$661, 33, FALSE)&gt;VLOOKUP(A409, Master!$A$1:$AG$661, 30, FALSE), "+", "-")</f>
        <v>+</v>
      </c>
      <c r="H409" s="51" t="str">
        <f t="shared" si="6"/>
        <v>+</v>
      </c>
    </row>
    <row r="410" spans="1:8" x14ac:dyDescent="0.2">
      <c r="A410" s="5" t="s">
        <v>898</v>
      </c>
      <c r="B410" s="5" t="s">
        <v>899</v>
      </c>
      <c r="C410" s="5" t="s">
        <v>68</v>
      </c>
      <c r="D410" s="51" t="str">
        <f>IF(VLOOKUP(A410, Master!$A$1:$AG$661, 24, FALSE)&gt;VLOOKUP(A410, Master!$A$1:$AG$661, 21, FALSE), "+", "-")</f>
        <v>-</v>
      </c>
      <c r="E410" s="51" t="str">
        <f>IF(VLOOKUP(A410, Master!$A$1:$AG$661, 27, FALSE)&gt;VLOOKUP(A410, Master!$A$1:$AG$661, 24, FALSE), "+", "-")</f>
        <v>-</v>
      </c>
      <c r="F410" s="51" t="str">
        <f>IF(VLOOKUP(A410, Master!$A$1:$AG$661, 30, FALSE)&gt;VLOOKUP(A410, Master!$A$1:$AG$661, 27, FALSE), "+", "-")</f>
        <v>+</v>
      </c>
      <c r="G410" s="51" t="str">
        <f>IF(VLOOKUP(A410, Master!$A$1:$AG$661, 33, FALSE)&gt;VLOOKUP(A410, Master!$A$1:$AG$661, 30, FALSE), "+", "-")</f>
        <v>+</v>
      </c>
      <c r="H410" s="51" t="str">
        <f t="shared" si="6"/>
        <v>-</v>
      </c>
    </row>
    <row r="411" spans="1:8" x14ac:dyDescent="0.2">
      <c r="A411" s="5" t="s">
        <v>900</v>
      </c>
      <c r="B411" s="5" t="s">
        <v>901</v>
      </c>
      <c r="C411" s="5" t="s">
        <v>68</v>
      </c>
      <c r="D411" s="51" t="str">
        <f>IF(VLOOKUP(A411, Master!$A$1:$AG$661, 24, FALSE)&gt;VLOOKUP(A411, Master!$A$1:$AG$661, 21, FALSE), "+", "-")</f>
        <v>-</v>
      </c>
      <c r="E411" s="51" t="str">
        <f>IF(VLOOKUP(A411, Master!$A$1:$AG$661, 27, FALSE)&gt;VLOOKUP(A411, Master!$A$1:$AG$661, 24, FALSE), "+", "-")</f>
        <v>+</v>
      </c>
      <c r="F411" s="51" t="str">
        <f>IF(VLOOKUP(A411, Master!$A$1:$AG$661, 30, FALSE)&gt;VLOOKUP(A411, Master!$A$1:$AG$661, 27, FALSE), "+", "-")</f>
        <v>+</v>
      </c>
      <c r="G411" s="51" t="str">
        <f>IF(VLOOKUP(A411, Master!$A$1:$AG$661, 33, FALSE)&gt;VLOOKUP(A411, Master!$A$1:$AG$661, 30, FALSE), "+", "-")</f>
        <v>-</v>
      </c>
      <c r="H411" s="51" t="str">
        <f t="shared" si="6"/>
        <v>N</v>
      </c>
    </row>
    <row r="412" spans="1:8" x14ac:dyDescent="0.2">
      <c r="A412" s="5" t="s">
        <v>902</v>
      </c>
      <c r="B412" s="5" t="s">
        <v>903</v>
      </c>
      <c r="C412" s="5" t="s">
        <v>68</v>
      </c>
      <c r="D412" s="51" t="str">
        <f>IF(VLOOKUP(A412, Master!$A$1:$AG$661, 24, FALSE)&gt;VLOOKUP(A412, Master!$A$1:$AG$661, 21, FALSE), "+", "-")</f>
        <v>+</v>
      </c>
      <c r="E412" s="51" t="str">
        <f>IF(VLOOKUP(A412, Master!$A$1:$AG$661, 27, FALSE)&gt;VLOOKUP(A412, Master!$A$1:$AG$661, 24, FALSE), "+", "-")</f>
        <v>+</v>
      </c>
      <c r="F412" s="51" t="str">
        <f>IF(VLOOKUP(A412, Master!$A$1:$AG$661, 30, FALSE)&gt;VLOOKUP(A412, Master!$A$1:$AG$661, 27, FALSE), "+", "-")</f>
        <v>+</v>
      </c>
      <c r="G412" s="51" t="str">
        <f>IF(VLOOKUP(A412, Master!$A$1:$AG$661, 33, FALSE)&gt;VLOOKUP(A412, Master!$A$1:$AG$661, 30, FALSE), "+", "-")</f>
        <v>+</v>
      </c>
      <c r="H412" s="51" t="str">
        <f t="shared" si="6"/>
        <v>+</v>
      </c>
    </row>
    <row r="413" spans="1:8" x14ac:dyDescent="0.2">
      <c r="A413" s="5" t="s">
        <v>904</v>
      </c>
      <c r="B413" s="5" t="s">
        <v>905</v>
      </c>
      <c r="C413" s="5" t="s">
        <v>68</v>
      </c>
      <c r="D413" s="51" t="str">
        <f>IF(VLOOKUP(A413, Master!$A$1:$AG$661, 24, FALSE)&gt;VLOOKUP(A413, Master!$A$1:$AG$661, 21, FALSE), "+", "-")</f>
        <v>-</v>
      </c>
      <c r="E413" s="51" t="str">
        <f>IF(VLOOKUP(A413, Master!$A$1:$AG$661, 27, FALSE)&gt;VLOOKUP(A413, Master!$A$1:$AG$661, 24, FALSE), "+", "-")</f>
        <v>+</v>
      </c>
      <c r="F413" s="51" t="str">
        <f>IF(VLOOKUP(A413, Master!$A$1:$AG$661, 30, FALSE)&gt;VLOOKUP(A413, Master!$A$1:$AG$661, 27, FALSE), "+", "-")</f>
        <v>-</v>
      </c>
      <c r="G413" s="51" t="str">
        <f>IF(VLOOKUP(A413, Master!$A$1:$AG$661, 33, FALSE)&gt;VLOOKUP(A413, Master!$A$1:$AG$661, 30, FALSE), "+", "-")</f>
        <v>+</v>
      </c>
      <c r="H413" s="51" t="str">
        <f t="shared" si="6"/>
        <v>-</v>
      </c>
    </row>
    <row r="414" spans="1:8" x14ac:dyDescent="0.2">
      <c r="A414" s="5" t="s">
        <v>906</v>
      </c>
      <c r="B414" s="5" t="s">
        <v>907</v>
      </c>
      <c r="C414" s="5" t="s">
        <v>68</v>
      </c>
      <c r="D414" s="51" t="str">
        <f>IF(VLOOKUP(A414, Master!$A$1:$AG$661, 24, FALSE)&gt;VLOOKUP(A414, Master!$A$1:$AG$661, 21, FALSE), "+", "-")</f>
        <v>+</v>
      </c>
      <c r="E414" s="51" t="str">
        <f>IF(VLOOKUP(A414, Master!$A$1:$AG$661, 27, FALSE)&gt;VLOOKUP(A414, Master!$A$1:$AG$661, 24, FALSE), "+", "-")</f>
        <v>+</v>
      </c>
      <c r="F414" s="51" t="str">
        <f>IF(VLOOKUP(A414, Master!$A$1:$AG$661, 30, FALSE)&gt;VLOOKUP(A414, Master!$A$1:$AG$661, 27, FALSE), "+", "-")</f>
        <v>+</v>
      </c>
      <c r="G414" s="51" t="str">
        <f>IF(VLOOKUP(A414, Master!$A$1:$AG$661, 33, FALSE)&gt;VLOOKUP(A414, Master!$A$1:$AG$661, 30, FALSE), "+", "-")</f>
        <v>+</v>
      </c>
      <c r="H414" s="51" t="str">
        <f t="shared" si="6"/>
        <v>+</v>
      </c>
    </row>
    <row r="415" spans="1:8" x14ac:dyDescent="0.2">
      <c r="A415" s="5" t="s">
        <v>908</v>
      </c>
      <c r="B415" s="5" t="s">
        <v>909</v>
      </c>
      <c r="C415" s="5" t="s">
        <v>68</v>
      </c>
      <c r="D415" s="51" t="str">
        <f>IF(VLOOKUP(A415, Master!$A$1:$AG$661, 24, FALSE)&gt;VLOOKUP(A415, Master!$A$1:$AG$661, 21, FALSE), "+", "-")</f>
        <v>+</v>
      </c>
      <c r="E415" s="51" t="str">
        <f>IF(VLOOKUP(A415, Master!$A$1:$AG$661, 27, FALSE)&gt;VLOOKUP(A415, Master!$A$1:$AG$661, 24, FALSE), "+", "-")</f>
        <v>+</v>
      </c>
      <c r="F415" s="51" t="str">
        <f>IF(VLOOKUP(A415, Master!$A$1:$AG$661, 30, FALSE)&gt;VLOOKUP(A415, Master!$A$1:$AG$661, 27, FALSE), "+", "-")</f>
        <v>+</v>
      </c>
      <c r="G415" s="51" t="str">
        <f>IF(VLOOKUP(A415, Master!$A$1:$AG$661, 33, FALSE)&gt;VLOOKUP(A415, Master!$A$1:$AG$661, 30, FALSE), "+", "-")</f>
        <v>+</v>
      </c>
      <c r="H415" s="51" t="str">
        <f t="shared" si="6"/>
        <v>+</v>
      </c>
    </row>
    <row r="416" spans="1:8" x14ac:dyDescent="0.2">
      <c r="A416" s="5" t="s">
        <v>910</v>
      </c>
      <c r="B416" s="5" t="s">
        <v>911</v>
      </c>
      <c r="C416" s="5" t="s">
        <v>68</v>
      </c>
      <c r="D416" s="51" t="str">
        <f>IF(VLOOKUP(A416, Master!$A$1:$AG$661, 24, FALSE)&gt;VLOOKUP(A416, Master!$A$1:$AG$661, 21, FALSE), "+", "-")</f>
        <v>-</v>
      </c>
      <c r="E416" s="51" t="str">
        <f>IF(VLOOKUP(A416, Master!$A$1:$AG$661, 27, FALSE)&gt;VLOOKUP(A416, Master!$A$1:$AG$661, 24, FALSE), "+", "-")</f>
        <v>+</v>
      </c>
      <c r="F416" s="51" t="str">
        <f>IF(VLOOKUP(A416, Master!$A$1:$AG$661, 30, FALSE)&gt;VLOOKUP(A416, Master!$A$1:$AG$661, 27, FALSE), "+", "-")</f>
        <v>+</v>
      </c>
      <c r="G416" s="51" t="str">
        <f>IF(VLOOKUP(A416, Master!$A$1:$AG$661, 33, FALSE)&gt;VLOOKUP(A416, Master!$A$1:$AG$661, 30, FALSE), "+", "-")</f>
        <v>+</v>
      </c>
      <c r="H416" s="51" t="str">
        <f t="shared" si="6"/>
        <v>N</v>
      </c>
    </row>
    <row r="417" spans="1:8" x14ac:dyDescent="0.2">
      <c r="A417" s="5" t="s">
        <v>912</v>
      </c>
      <c r="B417" s="5" t="s">
        <v>887</v>
      </c>
      <c r="C417" s="5" t="s">
        <v>68</v>
      </c>
      <c r="D417" s="51" t="str">
        <f>IF(VLOOKUP(A417, Master!$A$1:$AG$661, 24, FALSE)&gt;VLOOKUP(A417, Master!$A$1:$AG$661, 21, FALSE), "+", "-")</f>
        <v>-</v>
      </c>
      <c r="E417" s="51" t="str">
        <f>IF(VLOOKUP(A417, Master!$A$1:$AG$661, 27, FALSE)&gt;VLOOKUP(A417, Master!$A$1:$AG$661, 24, FALSE), "+", "-")</f>
        <v>-</v>
      </c>
      <c r="F417" s="51" t="str">
        <f>IF(VLOOKUP(A417, Master!$A$1:$AG$661, 30, FALSE)&gt;VLOOKUP(A417, Master!$A$1:$AG$661, 27, FALSE), "+", "-")</f>
        <v>+</v>
      </c>
      <c r="G417" s="51" t="str">
        <f>IF(VLOOKUP(A417, Master!$A$1:$AG$661, 33, FALSE)&gt;VLOOKUP(A417, Master!$A$1:$AG$661, 30, FALSE), "+", "-")</f>
        <v>+</v>
      </c>
      <c r="H417" s="51" t="str">
        <f t="shared" si="6"/>
        <v>-</v>
      </c>
    </row>
    <row r="418" spans="1:8" x14ac:dyDescent="0.2">
      <c r="A418" s="5" t="s">
        <v>913</v>
      </c>
      <c r="B418" s="5" t="s">
        <v>914</v>
      </c>
      <c r="C418" s="5" t="s">
        <v>68</v>
      </c>
      <c r="D418" s="51" t="str">
        <f>IF(VLOOKUP(A418, Master!$A$1:$AG$661, 24, FALSE)&gt;VLOOKUP(A418, Master!$A$1:$AG$661, 21, FALSE), "+", "-")</f>
        <v>-</v>
      </c>
      <c r="E418" s="51" t="str">
        <f>IF(VLOOKUP(A418, Master!$A$1:$AG$661, 27, FALSE)&gt;VLOOKUP(A418, Master!$A$1:$AG$661, 24, FALSE), "+", "-")</f>
        <v>-</v>
      </c>
      <c r="F418" s="51" t="str">
        <f>IF(VLOOKUP(A418, Master!$A$1:$AG$661, 30, FALSE)&gt;VLOOKUP(A418, Master!$A$1:$AG$661, 27, FALSE), "+", "-")</f>
        <v>-</v>
      </c>
      <c r="G418" s="51" t="str">
        <f>IF(VLOOKUP(A418, Master!$A$1:$AG$661, 33, FALSE)&gt;VLOOKUP(A418, Master!$A$1:$AG$661, 30, FALSE), "+", "-")</f>
        <v>+</v>
      </c>
      <c r="H418" s="51" t="str">
        <f t="shared" si="6"/>
        <v>-</v>
      </c>
    </row>
    <row r="419" spans="1:8" x14ac:dyDescent="0.2">
      <c r="A419" s="5" t="s">
        <v>915</v>
      </c>
      <c r="B419" s="5" t="s">
        <v>817</v>
      </c>
      <c r="C419" s="5" t="s">
        <v>68</v>
      </c>
      <c r="D419" s="51" t="str">
        <f>IF(VLOOKUP(A419, Master!$A$1:$AG$661, 24, FALSE)&gt;VLOOKUP(A419, Master!$A$1:$AG$661, 21, FALSE), "+", "-")</f>
        <v>+</v>
      </c>
      <c r="E419" s="51" t="str">
        <f>IF(VLOOKUP(A419, Master!$A$1:$AG$661, 27, FALSE)&gt;VLOOKUP(A419, Master!$A$1:$AG$661, 24, FALSE), "+", "-")</f>
        <v>-</v>
      </c>
      <c r="F419" s="51" t="str">
        <f>IF(VLOOKUP(A419, Master!$A$1:$AG$661, 30, FALSE)&gt;VLOOKUP(A419, Master!$A$1:$AG$661, 27, FALSE), "+", "-")</f>
        <v>-</v>
      </c>
      <c r="G419" s="51" t="str">
        <f>IF(VLOOKUP(A419, Master!$A$1:$AG$661, 33, FALSE)&gt;VLOOKUP(A419, Master!$A$1:$AG$661, 30, FALSE), "+", "-")</f>
        <v>-</v>
      </c>
      <c r="H419" s="51" t="str">
        <f t="shared" si="6"/>
        <v>-</v>
      </c>
    </row>
    <row r="420" spans="1:8" x14ac:dyDescent="0.2">
      <c r="A420" s="5" t="s">
        <v>916</v>
      </c>
      <c r="B420" s="5" t="s">
        <v>917</v>
      </c>
      <c r="C420" s="5" t="s">
        <v>226</v>
      </c>
      <c r="D420" s="51" t="str">
        <f>IF(VLOOKUP(A420, Master!$A$1:$AG$661, 24, FALSE)&gt;VLOOKUP(A420, Master!$A$1:$AG$661, 21, FALSE), "+", "-")</f>
        <v>+</v>
      </c>
      <c r="E420" s="51" t="str">
        <f>IF(VLOOKUP(A420, Master!$A$1:$AG$661, 27, FALSE)&gt;VLOOKUP(A420, Master!$A$1:$AG$661, 24, FALSE), "+", "-")</f>
        <v>+</v>
      </c>
      <c r="F420" s="51" t="str">
        <f>IF(VLOOKUP(A420, Master!$A$1:$AG$661, 30, FALSE)&gt;VLOOKUP(A420, Master!$A$1:$AG$661, 27, FALSE), "+", "-")</f>
        <v>+</v>
      </c>
      <c r="G420" s="51" t="str">
        <f>IF(VLOOKUP(A420, Master!$A$1:$AG$661, 33, FALSE)&gt;VLOOKUP(A420, Master!$A$1:$AG$661, 30, FALSE), "+", "-")</f>
        <v>+</v>
      </c>
      <c r="H420" s="51" t="str">
        <f t="shared" si="6"/>
        <v>+</v>
      </c>
    </row>
    <row r="421" spans="1:8" x14ac:dyDescent="0.2">
      <c r="A421" s="5" t="s">
        <v>918</v>
      </c>
      <c r="B421" s="5" t="s">
        <v>919</v>
      </c>
      <c r="C421" s="5" t="s">
        <v>226</v>
      </c>
      <c r="D421" s="51" t="str">
        <f>IF(VLOOKUP(A421, Master!$A$1:$AG$661, 24, FALSE)&gt;VLOOKUP(A421, Master!$A$1:$AG$661, 21, FALSE), "+", "-")</f>
        <v>-</v>
      </c>
      <c r="E421" s="51" t="str">
        <f>IF(VLOOKUP(A421, Master!$A$1:$AG$661, 27, FALSE)&gt;VLOOKUP(A421, Master!$A$1:$AG$661, 24, FALSE), "+", "-")</f>
        <v>-</v>
      </c>
      <c r="F421" s="51" t="str">
        <f>IF(VLOOKUP(A421, Master!$A$1:$AG$661, 30, FALSE)&gt;VLOOKUP(A421, Master!$A$1:$AG$661, 27, FALSE), "+", "-")</f>
        <v>-</v>
      </c>
      <c r="G421" s="51" t="str">
        <f>IF(VLOOKUP(A421, Master!$A$1:$AG$661, 33, FALSE)&gt;VLOOKUP(A421, Master!$A$1:$AG$661, 30, FALSE), "+", "-")</f>
        <v>-</v>
      </c>
      <c r="H421" s="51" t="str">
        <f t="shared" si="6"/>
        <v>-</v>
      </c>
    </row>
    <row r="422" spans="1:8" x14ac:dyDescent="0.2">
      <c r="A422" s="5" t="s">
        <v>920</v>
      </c>
      <c r="B422" s="5" t="s">
        <v>921</v>
      </c>
      <c r="C422" s="5" t="s">
        <v>226</v>
      </c>
      <c r="D422" s="51" t="str">
        <f>IF(VLOOKUP(A422, Master!$A$1:$AG$661, 24, FALSE)&gt;VLOOKUP(A422, Master!$A$1:$AG$661, 21, FALSE), "+", "-")</f>
        <v>+</v>
      </c>
      <c r="E422" s="51" t="str">
        <f>IF(VLOOKUP(A422, Master!$A$1:$AG$661, 27, FALSE)&gt;VLOOKUP(A422, Master!$A$1:$AG$661, 24, FALSE), "+", "-")</f>
        <v>-</v>
      </c>
      <c r="F422" s="51" t="str">
        <f>IF(VLOOKUP(A422, Master!$A$1:$AG$661, 30, FALSE)&gt;VLOOKUP(A422, Master!$A$1:$AG$661, 27, FALSE), "+", "-")</f>
        <v>+</v>
      </c>
      <c r="G422" s="51" t="str">
        <f>IF(VLOOKUP(A422, Master!$A$1:$AG$661, 33, FALSE)&gt;VLOOKUP(A422, Master!$A$1:$AG$661, 30, FALSE), "+", "-")</f>
        <v>-</v>
      </c>
      <c r="H422" s="51" t="str">
        <f t="shared" si="6"/>
        <v>N</v>
      </c>
    </row>
    <row r="423" spans="1:8" x14ac:dyDescent="0.2">
      <c r="A423" s="5" t="s">
        <v>922</v>
      </c>
      <c r="B423" s="5" t="s">
        <v>923</v>
      </c>
      <c r="C423" s="5" t="s">
        <v>226</v>
      </c>
      <c r="D423" s="51" t="str">
        <f>IF(VLOOKUP(A423, Master!$A$1:$AG$661, 24, FALSE)&gt;VLOOKUP(A423, Master!$A$1:$AG$661, 21, FALSE), "+", "-")</f>
        <v>-</v>
      </c>
      <c r="E423" s="51" t="str">
        <f>IF(VLOOKUP(A423, Master!$A$1:$AG$661, 27, FALSE)&gt;VLOOKUP(A423, Master!$A$1:$AG$661, 24, FALSE), "+", "-")</f>
        <v>-</v>
      </c>
      <c r="F423" s="51" t="str">
        <f>IF(VLOOKUP(A423, Master!$A$1:$AG$661, 30, FALSE)&gt;VLOOKUP(A423, Master!$A$1:$AG$661, 27, FALSE), "+", "-")</f>
        <v>-</v>
      </c>
      <c r="G423" s="51" t="str">
        <f>IF(VLOOKUP(A423, Master!$A$1:$AG$661, 33, FALSE)&gt;VLOOKUP(A423, Master!$A$1:$AG$661, 30, FALSE), "+", "-")</f>
        <v>-</v>
      </c>
      <c r="H423" s="51" t="str">
        <f t="shared" si="6"/>
        <v>-</v>
      </c>
    </row>
    <row r="424" spans="1:8" x14ac:dyDescent="0.2">
      <c r="A424" s="5" t="s">
        <v>924</v>
      </c>
      <c r="B424" s="5" t="s">
        <v>925</v>
      </c>
      <c r="C424" s="5" t="s">
        <v>56</v>
      </c>
      <c r="D424" s="51" t="str">
        <f>IF(VLOOKUP(A424, Master!$A$1:$AG$661, 24, FALSE)&gt;VLOOKUP(A424, Master!$A$1:$AG$661, 21, FALSE), "+", "-")</f>
        <v>+</v>
      </c>
      <c r="E424" s="51" t="str">
        <f>IF(VLOOKUP(A424, Master!$A$1:$AG$661, 27, FALSE)&gt;VLOOKUP(A424, Master!$A$1:$AG$661, 24, FALSE), "+", "-")</f>
        <v>-</v>
      </c>
      <c r="F424" s="51" t="str">
        <f>IF(VLOOKUP(A424, Master!$A$1:$AG$661, 30, FALSE)&gt;VLOOKUP(A424, Master!$A$1:$AG$661, 27, FALSE), "+", "-")</f>
        <v>-</v>
      </c>
      <c r="G424" s="51" t="str">
        <f>IF(VLOOKUP(A424, Master!$A$1:$AG$661, 33, FALSE)&gt;VLOOKUP(A424, Master!$A$1:$AG$661, 30, FALSE), "+", "-")</f>
        <v>-</v>
      </c>
      <c r="H424" s="51" t="str">
        <f t="shared" si="6"/>
        <v>-</v>
      </c>
    </row>
    <row r="425" spans="1:8" x14ac:dyDescent="0.2">
      <c r="A425" s="5" t="s">
        <v>926</v>
      </c>
      <c r="B425" s="5" t="s">
        <v>540</v>
      </c>
      <c r="C425" s="5" t="s">
        <v>56</v>
      </c>
      <c r="D425" s="51" t="str">
        <f>IF(VLOOKUP(A425, Master!$A$1:$AG$661, 24, FALSE)&gt;VLOOKUP(A425, Master!$A$1:$AG$661, 21, FALSE), "+", "-")</f>
        <v>+</v>
      </c>
      <c r="E425" s="51" t="str">
        <f>IF(VLOOKUP(A425, Master!$A$1:$AG$661, 27, FALSE)&gt;VLOOKUP(A425, Master!$A$1:$AG$661, 24, FALSE), "+", "-")</f>
        <v>+</v>
      </c>
      <c r="F425" s="51" t="str">
        <f>IF(VLOOKUP(A425, Master!$A$1:$AG$661, 30, FALSE)&gt;VLOOKUP(A425, Master!$A$1:$AG$661, 27, FALSE), "+", "-")</f>
        <v>+</v>
      </c>
      <c r="G425" s="51" t="str">
        <f>IF(VLOOKUP(A425, Master!$A$1:$AG$661, 33, FALSE)&gt;VLOOKUP(A425, Master!$A$1:$AG$661, 30, FALSE), "+", "-")</f>
        <v>+</v>
      </c>
      <c r="H425" s="51" t="str">
        <f t="shared" si="6"/>
        <v>+</v>
      </c>
    </row>
    <row r="426" spans="1:8" x14ac:dyDescent="0.2">
      <c r="A426" s="5" t="s">
        <v>927</v>
      </c>
      <c r="B426" s="5" t="s">
        <v>928</v>
      </c>
      <c r="C426" s="5" t="s">
        <v>56</v>
      </c>
      <c r="D426" s="51" t="str">
        <f>IF(VLOOKUP(A426, Master!$A$1:$AG$661, 24, FALSE)&gt;VLOOKUP(A426, Master!$A$1:$AG$661, 21, FALSE), "+", "-")</f>
        <v>+</v>
      </c>
      <c r="E426" s="51" t="str">
        <f>IF(VLOOKUP(A426, Master!$A$1:$AG$661, 27, FALSE)&gt;VLOOKUP(A426, Master!$A$1:$AG$661, 24, FALSE), "+", "-")</f>
        <v>+</v>
      </c>
      <c r="F426" s="51" t="str">
        <f>IF(VLOOKUP(A426, Master!$A$1:$AG$661, 30, FALSE)&gt;VLOOKUP(A426, Master!$A$1:$AG$661, 27, FALSE), "+", "-")</f>
        <v>+</v>
      </c>
      <c r="G426" s="51" t="str">
        <f>IF(VLOOKUP(A426, Master!$A$1:$AG$661, 33, FALSE)&gt;VLOOKUP(A426, Master!$A$1:$AG$661, 30, FALSE), "+", "-")</f>
        <v>-</v>
      </c>
      <c r="H426" s="51" t="str">
        <f t="shared" si="6"/>
        <v>+</v>
      </c>
    </row>
    <row r="427" spans="1:8" x14ac:dyDescent="0.2">
      <c r="A427" s="5" t="s">
        <v>929</v>
      </c>
      <c r="B427" s="5" t="s">
        <v>930</v>
      </c>
      <c r="C427" s="5" t="s">
        <v>56</v>
      </c>
      <c r="D427" s="51" t="str">
        <f>IF(VLOOKUP(A427, Master!$A$1:$AG$661, 24, FALSE)&gt;VLOOKUP(A427, Master!$A$1:$AG$661, 21, FALSE), "+", "-")</f>
        <v>+</v>
      </c>
      <c r="E427" s="51" t="str">
        <f>IF(VLOOKUP(A427, Master!$A$1:$AG$661, 27, FALSE)&gt;VLOOKUP(A427, Master!$A$1:$AG$661, 24, FALSE), "+", "-")</f>
        <v>-</v>
      </c>
      <c r="F427" s="51" t="str">
        <f>IF(VLOOKUP(A427, Master!$A$1:$AG$661, 30, FALSE)&gt;VLOOKUP(A427, Master!$A$1:$AG$661, 27, FALSE), "+", "-")</f>
        <v>+</v>
      </c>
      <c r="G427" s="51" t="str">
        <f>IF(VLOOKUP(A427, Master!$A$1:$AG$661, 33, FALSE)&gt;VLOOKUP(A427, Master!$A$1:$AG$661, 30, FALSE), "+", "-")</f>
        <v>-</v>
      </c>
      <c r="H427" s="51" t="str">
        <f t="shared" si="6"/>
        <v>N</v>
      </c>
    </row>
    <row r="428" spans="1:8" x14ac:dyDescent="0.2">
      <c r="A428" s="5" t="s">
        <v>931</v>
      </c>
      <c r="B428" s="5" t="s">
        <v>568</v>
      </c>
      <c r="C428" s="5" t="s">
        <v>932</v>
      </c>
      <c r="D428" s="51" t="str">
        <f>IF(VLOOKUP(A428, Master!$A$1:$AG$661, 24, FALSE)&gt;VLOOKUP(A428, Master!$A$1:$AG$661, 21, FALSE), "+", "-")</f>
        <v>+</v>
      </c>
      <c r="E428" s="51" t="str">
        <f>IF(VLOOKUP(A428, Master!$A$1:$AG$661, 27, FALSE)&gt;VLOOKUP(A428, Master!$A$1:$AG$661, 24, FALSE), "+", "-")</f>
        <v>+</v>
      </c>
      <c r="F428" s="51" t="str">
        <f>IF(VLOOKUP(A428, Master!$A$1:$AG$661, 30, FALSE)&gt;VLOOKUP(A428, Master!$A$1:$AG$661, 27, FALSE), "+", "-")</f>
        <v>-</v>
      </c>
      <c r="G428" s="51" t="str">
        <f>IF(VLOOKUP(A428, Master!$A$1:$AG$661, 33, FALSE)&gt;VLOOKUP(A428, Master!$A$1:$AG$661, 30, FALSE), "+", "-")</f>
        <v>+</v>
      </c>
      <c r="H428" s="51" t="str">
        <f t="shared" si="6"/>
        <v>N</v>
      </c>
    </row>
    <row r="429" spans="1:8" x14ac:dyDescent="0.2">
      <c r="A429" s="5" t="s">
        <v>933</v>
      </c>
      <c r="B429" s="5" t="s">
        <v>934</v>
      </c>
      <c r="C429" s="5" t="s">
        <v>932</v>
      </c>
      <c r="D429" s="51" t="str">
        <f>IF(VLOOKUP(A429, Master!$A$1:$AG$661, 24, FALSE)&gt;VLOOKUP(A429, Master!$A$1:$AG$661, 21, FALSE), "+", "-")</f>
        <v>+</v>
      </c>
      <c r="E429" s="51" t="str">
        <f>IF(VLOOKUP(A429, Master!$A$1:$AG$661, 27, FALSE)&gt;VLOOKUP(A429, Master!$A$1:$AG$661, 24, FALSE), "+", "-")</f>
        <v>+</v>
      </c>
      <c r="F429" s="51" t="str">
        <f>IF(VLOOKUP(A429, Master!$A$1:$AG$661, 30, FALSE)&gt;VLOOKUP(A429, Master!$A$1:$AG$661, 27, FALSE), "+", "-")</f>
        <v>+</v>
      </c>
      <c r="G429" s="51" t="str">
        <f>IF(VLOOKUP(A429, Master!$A$1:$AG$661, 33, FALSE)&gt;VLOOKUP(A429, Master!$A$1:$AG$661, 30, FALSE), "+", "-")</f>
        <v>+</v>
      </c>
      <c r="H429" s="51" t="str">
        <f t="shared" si="6"/>
        <v>+</v>
      </c>
    </row>
    <row r="430" spans="1:8" x14ac:dyDescent="0.2">
      <c r="A430" s="5" t="s">
        <v>935</v>
      </c>
      <c r="B430" s="5" t="s">
        <v>634</v>
      </c>
      <c r="C430" s="5" t="s">
        <v>932</v>
      </c>
      <c r="D430" s="51" t="str">
        <f>IF(VLOOKUP(A430, Master!$A$1:$AG$661, 24, FALSE)&gt;VLOOKUP(A430, Master!$A$1:$AG$661, 21, FALSE), "+", "-")</f>
        <v>+</v>
      </c>
      <c r="E430" s="51" t="str">
        <f>IF(VLOOKUP(A430, Master!$A$1:$AG$661, 27, FALSE)&gt;VLOOKUP(A430, Master!$A$1:$AG$661, 24, FALSE), "+", "-")</f>
        <v>+</v>
      </c>
      <c r="F430" s="51" t="str">
        <f>IF(VLOOKUP(A430, Master!$A$1:$AG$661, 30, FALSE)&gt;VLOOKUP(A430, Master!$A$1:$AG$661, 27, FALSE), "+", "-")</f>
        <v>+</v>
      </c>
      <c r="G430" s="51" t="str">
        <f>IF(VLOOKUP(A430, Master!$A$1:$AG$661, 33, FALSE)&gt;VLOOKUP(A430, Master!$A$1:$AG$661, 30, FALSE), "+", "-")</f>
        <v>+</v>
      </c>
      <c r="H430" s="51" t="str">
        <f t="shared" si="6"/>
        <v>+</v>
      </c>
    </row>
    <row r="431" spans="1:8" x14ac:dyDescent="0.2">
      <c r="A431" s="5" t="s">
        <v>936</v>
      </c>
      <c r="B431" s="5" t="s">
        <v>937</v>
      </c>
      <c r="C431" s="5" t="s">
        <v>73</v>
      </c>
      <c r="D431" s="51" t="str">
        <f>IF(VLOOKUP(A431, Master!$A$1:$AG$661, 24, FALSE)&gt;VLOOKUP(A431, Master!$A$1:$AG$661, 21, FALSE), "+", "-")</f>
        <v>+</v>
      </c>
      <c r="E431" s="51" t="str">
        <f>IF(VLOOKUP(A431, Master!$A$1:$AG$661, 27, FALSE)&gt;VLOOKUP(A431, Master!$A$1:$AG$661, 24, FALSE), "+", "-")</f>
        <v>+</v>
      </c>
      <c r="F431" s="51" t="str">
        <f>IF(VLOOKUP(A431, Master!$A$1:$AG$661, 30, FALSE)&gt;VLOOKUP(A431, Master!$A$1:$AG$661, 27, FALSE), "+", "-")</f>
        <v>+</v>
      </c>
      <c r="G431" s="51" t="str">
        <f>IF(VLOOKUP(A431, Master!$A$1:$AG$661, 33, FALSE)&gt;VLOOKUP(A431, Master!$A$1:$AG$661, 30, FALSE), "+", "-")</f>
        <v>+</v>
      </c>
      <c r="H431" s="51" t="str">
        <f t="shared" si="6"/>
        <v>+</v>
      </c>
    </row>
    <row r="432" spans="1:8" x14ac:dyDescent="0.2">
      <c r="A432" s="5" t="s">
        <v>938</v>
      </c>
      <c r="B432" s="5" t="s">
        <v>939</v>
      </c>
      <c r="C432" s="5" t="s">
        <v>73</v>
      </c>
      <c r="D432" s="51" t="str">
        <f>IF(VLOOKUP(A432, Master!$A$1:$AG$661, 24, FALSE)&gt;VLOOKUP(A432, Master!$A$1:$AG$661, 21, FALSE), "+", "-")</f>
        <v>-</v>
      </c>
      <c r="E432" s="51" t="str">
        <f>IF(VLOOKUP(A432, Master!$A$1:$AG$661, 27, FALSE)&gt;VLOOKUP(A432, Master!$A$1:$AG$661, 24, FALSE), "+", "-")</f>
        <v>-</v>
      </c>
      <c r="F432" s="51" t="str">
        <f>IF(VLOOKUP(A432, Master!$A$1:$AG$661, 30, FALSE)&gt;VLOOKUP(A432, Master!$A$1:$AG$661, 27, FALSE), "+", "-")</f>
        <v>+</v>
      </c>
      <c r="G432" s="51" t="str">
        <f>IF(VLOOKUP(A432, Master!$A$1:$AG$661, 33, FALSE)&gt;VLOOKUP(A432, Master!$A$1:$AG$661, 30, FALSE), "+", "-")</f>
        <v>+</v>
      </c>
      <c r="H432" s="51" t="str">
        <f t="shared" si="6"/>
        <v>-</v>
      </c>
    </row>
    <row r="433" spans="1:8" x14ac:dyDescent="0.2">
      <c r="A433" s="5" t="s">
        <v>940</v>
      </c>
      <c r="B433" s="5" t="s">
        <v>941</v>
      </c>
      <c r="C433" s="5" t="s">
        <v>73</v>
      </c>
      <c r="D433" s="51" t="str">
        <f>IF(VLOOKUP(A433, Master!$A$1:$AG$661, 24, FALSE)&gt;VLOOKUP(A433, Master!$A$1:$AG$661, 21, FALSE), "+", "-")</f>
        <v>+</v>
      </c>
      <c r="E433" s="51" t="str">
        <f>IF(VLOOKUP(A433, Master!$A$1:$AG$661, 27, FALSE)&gt;VLOOKUP(A433, Master!$A$1:$AG$661, 24, FALSE), "+", "-")</f>
        <v>+</v>
      </c>
      <c r="F433" s="51" t="str">
        <f>IF(VLOOKUP(A433, Master!$A$1:$AG$661, 30, FALSE)&gt;VLOOKUP(A433, Master!$A$1:$AG$661, 27, FALSE), "+", "-")</f>
        <v>+</v>
      </c>
      <c r="G433" s="51" t="str">
        <f>IF(VLOOKUP(A433, Master!$A$1:$AG$661, 33, FALSE)&gt;VLOOKUP(A433, Master!$A$1:$AG$661, 30, FALSE), "+", "-")</f>
        <v>-</v>
      </c>
      <c r="H433" s="51" t="str">
        <f t="shared" si="6"/>
        <v>+</v>
      </c>
    </row>
    <row r="434" spans="1:8" x14ac:dyDescent="0.2">
      <c r="A434" s="5" t="s">
        <v>942</v>
      </c>
      <c r="B434" s="5" t="s">
        <v>943</v>
      </c>
      <c r="C434" s="5" t="s">
        <v>73</v>
      </c>
      <c r="D434" s="51" t="str">
        <f>IF(VLOOKUP(A434, Master!$A$1:$AG$661, 24, FALSE)&gt;VLOOKUP(A434, Master!$A$1:$AG$661, 21, FALSE), "+", "-")</f>
        <v>+</v>
      </c>
      <c r="E434" s="51" t="str">
        <f>IF(VLOOKUP(A434, Master!$A$1:$AG$661, 27, FALSE)&gt;VLOOKUP(A434, Master!$A$1:$AG$661, 24, FALSE), "+", "-")</f>
        <v>+</v>
      </c>
      <c r="F434" s="51" t="str">
        <f>IF(VLOOKUP(A434, Master!$A$1:$AG$661, 30, FALSE)&gt;VLOOKUP(A434, Master!$A$1:$AG$661, 27, FALSE), "+", "-")</f>
        <v>-</v>
      </c>
      <c r="G434" s="51" t="str">
        <f>IF(VLOOKUP(A434, Master!$A$1:$AG$661, 33, FALSE)&gt;VLOOKUP(A434, Master!$A$1:$AG$661, 30, FALSE), "+", "-")</f>
        <v>+</v>
      </c>
      <c r="H434" s="51" t="str">
        <f t="shared" si="6"/>
        <v>N</v>
      </c>
    </row>
    <row r="435" spans="1:8" x14ac:dyDescent="0.2">
      <c r="A435" s="5" t="s">
        <v>944</v>
      </c>
      <c r="B435" s="5" t="s">
        <v>945</v>
      </c>
      <c r="C435" s="5" t="s">
        <v>296</v>
      </c>
      <c r="D435" s="51" t="str">
        <f>IF(VLOOKUP(A435, Master!$A$1:$AG$661, 24, FALSE)&gt;VLOOKUP(A435, Master!$A$1:$AG$661, 21, FALSE), "+", "-")</f>
        <v>-</v>
      </c>
      <c r="E435" s="51" t="str">
        <f>IF(VLOOKUP(A435, Master!$A$1:$AG$661, 27, FALSE)&gt;VLOOKUP(A435, Master!$A$1:$AG$661, 24, FALSE), "+", "-")</f>
        <v>-</v>
      </c>
      <c r="F435" s="51" t="str">
        <f>IF(VLOOKUP(A435, Master!$A$1:$AG$661, 30, FALSE)&gt;VLOOKUP(A435, Master!$A$1:$AG$661, 27, FALSE), "+", "-")</f>
        <v>+</v>
      </c>
      <c r="G435" s="51" t="str">
        <f>IF(VLOOKUP(A435, Master!$A$1:$AG$661, 33, FALSE)&gt;VLOOKUP(A435, Master!$A$1:$AG$661, 30, FALSE), "+", "-")</f>
        <v>+</v>
      </c>
      <c r="H435" s="51" t="str">
        <f t="shared" si="6"/>
        <v>-</v>
      </c>
    </row>
    <row r="436" spans="1:8" x14ac:dyDescent="0.2">
      <c r="A436" s="5" t="s">
        <v>946</v>
      </c>
      <c r="B436" s="5" t="s">
        <v>947</v>
      </c>
      <c r="C436" s="5" t="s">
        <v>296</v>
      </c>
      <c r="D436" s="51" t="str">
        <f>IF(VLOOKUP(A436, Master!$A$1:$AG$661, 24, FALSE)&gt;VLOOKUP(A436, Master!$A$1:$AG$661, 21, FALSE), "+", "-")</f>
        <v>+</v>
      </c>
      <c r="E436" s="51" t="str">
        <f>IF(VLOOKUP(A436, Master!$A$1:$AG$661, 27, FALSE)&gt;VLOOKUP(A436, Master!$A$1:$AG$661, 24, FALSE), "+", "-")</f>
        <v>+</v>
      </c>
      <c r="F436" s="51" t="str">
        <f>IF(VLOOKUP(A436, Master!$A$1:$AG$661, 30, FALSE)&gt;VLOOKUP(A436, Master!$A$1:$AG$661, 27, FALSE), "+", "-")</f>
        <v>+</v>
      </c>
      <c r="G436" s="51" t="str">
        <f>IF(VLOOKUP(A436, Master!$A$1:$AG$661, 33, FALSE)&gt;VLOOKUP(A436, Master!$A$1:$AG$661, 30, FALSE), "+", "-")</f>
        <v>+</v>
      </c>
      <c r="H436" s="51" t="str">
        <f t="shared" si="6"/>
        <v>+</v>
      </c>
    </row>
    <row r="437" spans="1:8" x14ac:dyDescent="0.2">
      <c r="A437" s="5" t="s">
        <v>948</v>
      </c>
      <c r="B437" s="5" t="s">
        <v>949</v>
      </c>
      <c r="C437" s="5" t="s">
        <v>296</v>
      </c>
      <c r="D437" s="51" t="str">
        <f>IF(VLOOKUP(A437, Master!$A$1:$AG$661, 24, FALSE)&gt;VLOOKUP(A437, Master!$A$1:$AG$661, 21, FALSE), "+", "-")</f>
        <v>+</v>
      </c>
      <c r="E437" s="51" t="str">
        <f>IF(VLOOKUP(A437, Master!$A$1:$AG$661, 27, FALSE)&gt;VLOOKUP(A437, Master!$A$1:$AG$661, 24, FALSE), "+", "-")</f>
        <v>+</v>
      </c>
      <c r="F437" s="51" t="str">
        <f>IF(VLOOKUP(A437, Master!$A$1:$AG$661, 30, FALSE)&gt;VLOOKUP(A437, Master!$A$1:$AG$661, 27, FALSE), "+", "-")</f>
        <v>-</v>
      </c>
      <c r="G437" s="51" t="str">
        <f>IF(VLOOKUP(A437, Master!$A$1:$AG$661, 33, FALSE)&gt;VLOOKUP(A437, Master!$A$1:$AG$661, 30, FALSE), "+", "-")</f>
        <v>-</v>
      </c>
      <c r="H437" s="51" t="str">
        <f t="shared" si="6"/>
        <v>N</v>
      </c>
    </row>
    <row r="438" spans="1:8" x14ac:dyDescent="0.2">
      <c r="A438" s="5" t="s">
        <v>950</v>
      </c>
      <c r="B438" s="5" t="s">
        <v>951</v>
      </c>
      <c r="C438" s="5" t="s">
        <v>952</v>
      </c>
      <c r="D438" s="51" t="str">
        <f>IF(VLOOKUP(A438, Master!$A$1:$AG$661, 24, FALSE)&gt;VLOOKUP(A438, Master!$A$1:$AG$661, 21, FALSE), "+", "-")</f>
        <v>-</v>
      </c>
      <c r="E438" s="51" t="str">
        <f>IF(VLOOKUP(A438, Master!$A$1:$AG$661, 27, FALSE)&gt;VLOOKUP(A438, Master!$A$1:$AG$661, 24, FALSE), "+", "-")</f>
        <v>+</v>
      </c>
      <c r="F438" s="51" t="str">
        <f>IF(VLOOKUP(A438, Master!$A$1:$AG$661, 30, FALSE)&gt;VLOOKUP(A438, Master!$A$1:$AG$661, 27, FALSE), "+", "-")</f>
        <v>+</v>
      </c>
      <c r="G438" s="51" t="str">
        <f>IF(VLOOKUP(A438, Master!$A$1:$AG$661, 33, FALSE)&gt;VLOOKUP(A438, Master!$A$1:$AG$661, 30, FALSE), "+", "-")</f>
        <v>+</v>
      </c>
      <c r="H438" s="51" t="str">
        <f t="shared" si="6"/>
        <v>N</v>
      </c>
    </row>
    <row r="439" spans="1:8" x14ac:dyDescent="0.2">
      <c r="A439" s="5" t="s">
        <v>953</v>
      </c>
      <c r="B439" s="5" t="s">
        <v>954</v>
      </c>
      <c r="C439" s="5" t="s">
        <v>76</v>
      </c>
      <c r="D439" s="51" t="str">
        <f>IF(VLOOKUP(A439, Master!$A$1:$AG$661, 24, FALSE)&gt;VLOOKUP(A439, Master!$A$1:$AG$661, 21, FALSE), "+", "-")</f>
        <v>+</v>
      </c>
      <c r="E439" s="51" t="str">
        <f>IF(VLOOKUP(A439, Master!$A$1:$AG$661, 27, FALSE)&gt;VLOOKUP(A439, Master!$A$1:$AG$661, 24, FALSE), "+", "-")</f>
        <v>+</v>
      </c>
      <c r="F439" s="51" t="str">
        <f>IF(VLOOKUP(A439, Master!$A$1:$AG$661, 30, FALSE)&gt;VLOOKUP(A439, Master!$A$1:$AG$661, 27, FALSE), "+", "-")</f>
        <v>+</v>
      </c>
      <c r="G439" s="51" t="str">
        <f>IF(VLOOKUP(A439, Master!$A$1:$AG$661, 33, FALSE)&gt;VLOOKUP(A439, Master!$A$1:$AG$661, 30, FALSE), "+", "-")</f>
        <v>-</v>
      </c>
      <c r="H439" s="51" t="str">
        <f t="shared" si="6"/>
        <v>+</v>
      </c>
    </row>
    <row r="440" spans="1:8" x14ac:dyDescent="0.2">
      <c r="A440" s="5" t="s">
        <v>955</v>
      </c>
      <c r="B440" s="5" t="s">
        <v>956</v>
      </c>
      <c r="C440" s="5" t="s">
        <v>76</v>
      </c>
      <c r="D440" s="51" t="str">
        <f>IF(VLOOKUP(A440, Master!$A$1:$AG$661, 24, FALSE)&gt;VLOOKUP(A440, Master!$A$1:$AG$661, 21, FALSE), "+", "-")</f>
        <v>+</v>
      </c>
      <c r="E440" s="51" t="str">
        <f>IF(VLOOKUP(A440, Master!$A$1:$AG$661, 27, FALSE)&gt;VLOOKUP(A440, Master!$A$1:$AG$661, 24, FALSE), "+", "-")</f>
        <v>+</v>
      </c>
      <c r="F440" s="51" t="str">
        <f>IF(VLOOKUP(A440, Master!$A$1:$AG$661, 30, FALSE)&gt;VLOOKUP(A440, Master!$A$1:$AG$661, 27, FALSE), "+", "-")</f>
        <v>+</v>
      </c>
      <c r="G440" s="51" t="str">
        <f>IF(VLOOKUP(A440, Master!$A$1:$AG$661, 33, FALSE)&gt;VLOOKUP(A440, Master!$A$1:$AG$661, 30, FALSE), "+", "-")</f>
        <v>-</v>
      </c>
      <c r="H440" s="51" t="str">
        <f t="shared" si="6"/>
        <v>+</v>
      </c>
    </row>
    <row r="441" spans="1:8" x14ac:dyDescent="0.2">
      <c r="A441" s="5" t="s">
        <v>957</v>
      </c>
      <c r="B441" s="5" t="s">
        <v>958</v>
      </c>
      <c r="C441" s="5" t="s">
        <v>76</v>
      </c>
      <c r="D441" s="51" t="str">
        <f>IF(VLOOKUP(A441, Master!$A$1:$AG$661, 24, FALSE)&gt;VLOOKUP(A441, Master!$A$1:$AG$661, 21, FALSE), "+", "-")</f>
        <v>+</v>
      </c>
      <c r="E441" s="51" t="str">
        <f>IF(VLOOKUP(A441, Master!$A$1:$AG$661, 27, FALSE)&gt;VLOOKUP(A441, Master!$A$1:$AG$661, 24, FALSE), "+", "-")</f>
        <v>-</v>
      </c>
      <c r="F441" s="51" t="str">
        <f>IF(VLOOKUP(A441, Master!$A$1:$AG$661, 30, FALSE)&gt;VLOOKUP(A441, Master!$A$1:$AG$661, 27, FALSE), "+", "-")</f>
        <v>-</v>
      </c>
      <c r="G441" s="51" t="str">
        <f>IF(VLOOKUP(A441, Master!$A$1:$AG$661, 33, FALSE)&gt;VLOOKUP(A441, Master!$A$1:$AG$661, 30, FALSE), "+", "-")</f>
        <v>+</v>
      </c>
      <c r="H441" s="51" t="str">
        <f t="shared" si="6"/>
        <v>-</v>
      </c>
    </row>
    <row r="442" spans="1:8" x14ac:dyDescent="0.2">
      <c r="A442" s="5" t="s">
        <v>959</v>
      </c>
      <c r="B442" s="5" t="s">
        <v>960</v>
      </c>
      <c r="C442" s="5" t="s">
        <v>76</v>
      </c>
      <c r="D442" s="51" t="str">
        <f>IF(VLOOKUP(A442, Master!$A$1:$AG$661, 24, FALSE)&gt;VLOOKUP(A442, Master!$A$1:$AG$661, 21, FALSE), "+", "-")</f>
        <v>+</v>
      </c>
      <c r="E442" s="51" t="str">
        <f>IF(VLOOKUP(A442, Master!$A$1:$AG$661, 27, FALSE)&gt;VLOOKUP(A442, Master!$A$1:$AG$661, 24, FALSE), "+", "-")</f>
        <v>-</v>
      </c>
      <c r="F442" s="51" t="str">
        <f>IF(VLOOKUP(A442, Master!$A$1:$AG$661, 30, FALSE)&gt;VLOOKUP(A442, Master!$A$1:$AG$661, 27, FALSE), "+", "-")</f>
        <v>-</v>
      </c>
      <c r="G442" s="51" t="str">
        <f>IF(VLOOKUP(A442, Master!$A$1:$AG$661, 33, FALSE)&gt;VLOOKUP(A442, Master!$A$1:$AG$661, 30, FALSE), "+", "-")</f>
        <v>-</v>
      </c>
      <c r="H442" s="51" t="str">
        <f t="shared" si="6"/>
        <v>-</v>
      </c>
    </row>
    <row r="443" spans="1:8" x14ac:dyDescent="0.2">
      <c r="A443" s="5" t="s">
        <v>961</v>
      </c>
      <c r="B443" s="5" t="s">
        <v>962</v>
      </c>
      <c r="C443" s="5" t="s">
        <v>76</v>
      </c>
      <c r="D443" s="51" t="str">
        <f>IF(VLOOKUP(A443, Master!$A$1:$AG$661, 24, FALSE)&gt;VLOOKUP(A443, Master!$A$1:$AG$661, 21, FALSE), "+", "-")</f>
        <v>+</v>
      </c>
      <c r="E443" s="51" t="str">
        <f>IF(VLOOKUP(A443, Master!$A$1:$AG$661, 27, FALSE)&gt;VLOOKUP(A443, Master!$A$1:$AG$661, 24, FALSE), "+", "-")</f>
        <v>+</v>
      </c>
      <c r="F443" s="51" t="str">
        <f>IF(VLOOKUP(A443, Master!$A$1:$AG$661, 30, FALSE)&gt;VLOOKUP(A443, Master!$A$1:$AG$661, 27, FALSE), "+", "-")</f>
        <v>+</v>
      </c>
      <c r="G443" s="51" t="str">
        <f>IF(VLOOKUP(A443, Master!$A$1:$AG$661, 33, FALSE)&gt;VLOOKUP(A443, Master!$A$1:$AG$661, 30, FALSE), "+", "-")</f>
        <v>+</v>
      </c>
      <c r="H443" s="51" t="str">
        <f t="shared" si="6"/>
        <v>+</v>
      </c>
    </row>
    <row r="444" spans="1:8" x14ac:dyDescent="0.2">
      <c r="A444" s="5" t="s">
        <v>963</v>
      </c>
      <c r="B444" s="5" t="s">
        <v>964</v>
      </c>
      <c r="C444" s="5" t="s">
        <v>76</v>
      </c>
      <c r="D444" s="51" t="str">
        <f>IF(VLOOKUP(A444, Master!$A$1:$AG$661, 24, FALSE)&gt;VLOOKUP(A444, Master!$A$1:$AG$661, 21, FALSE), "+", "-")</f>
        <v>+</v>
      </c>
      <c r="E444" s="51" t="str">
        <f>IF(VLOOKUP(A444, Master!$A$1:$AG$661, 27, FALSE)&gt;VLOOKUP(A444, Master!$A$1:$AG$661, 24, FALSE), "+", "-")</f>
        <v>+</v>
      </c>
      <c r="F444" s="51" t="str">
        <f>IF(VLOOKUP(A444, Master!$A$1:$AG$661, 30, FALSE)&gt;VLOOKUP(A444, Master!$A$1:$AG$661, 27, FALSE), "+", "-")</f>
        <v>+</v>
      </c>
      <c r="G444" s="51" t="str">
        <f>IF(VLOOKUP(A444, Master!$A$1:$AG$661, 33, FALSE)&gt;VLOOKUP(A444, Master!$A$1:$AG$661, 30, FALSE), "+", "-")</f>
        <v>+</v>
      </c>
      <c r="H444" s="51" t="str">
        <f t="shared" si="6"/>
        <v>+</v>
      </c>
    </row>
    <row r="445" spans="1:8" x14ac:dyDescent="0.2">
      <c r="A445" s="5" t="s">
        <v>965</v>
      </c>
      <c r="B445" s="5" t="s">
        <v>860</v>
      </c>
      <c r="C445" s="5" t="s">
        <v>76</v>
      </c>
      <c r="D445" s="51" t="str">
        <f>IF(VLOOKUP(A445, Master!$A$1:$AG$661, 24, FALSE)&gt;VLOOKUP(A445, Master!$A$1:$AG$661, 21, FALSE), "+", "-")</f>
        <v>-</v>
      </c>
      <c r="E445" s="51" t="str">
        <f>IF(VLOOKUP(A445, Master!$A$1:$AG$661, 27, FALSE)&gt;VLOOKUP(A445, Master!$A$1:$AG$661, 24, FALSE), "+", "-")</f>
        <v>+</v>
      </c>
      <c r="F445" s="51" t="str">
        <f>IF(VLOOKUP(A445, Master!$A$1:$AG$661, 30, FALSE)&gt;VLOOKUP(A445, Master!$A$1:$AG$661, 27, FALSE), "+", "-")</f>
        <v>+</v>
      </c>
      <c r="G445" s="51" t="str">
        <f>IF(VLOOKUP(A445, Master!$A$1:$AG$661, 33, FALSE)&gt;VLOOKUP(A445, Master!$A$1:$AG$661, 30, FALSE), "+", "-")</f>
        <v>-</v>
      </c>
      <c r="H445" s="51" t="str">
        <f t="shared" si="6"/>
        <v>N</v>
      </c>
    </row>
    <row r="446" spans="1:8" x14ac:dyDescent="0.2">
      <c r="A446" s="5" t="s">
        <v>966</v>
      </c>
      <c r="B446" s="5" t="s">
        <v>967</v>
      </c>
      <c r="C446" s="5" t="s">
        <v>76</v>
      </c>
      <c r="D446" s="51" t="str">
        <f>IF(VLOOKUP(A446, Master!$A$1:$AG$661, 24, FALSE)&gt;VLOOKUP(A446, Master!$A$1:$AG$661, 21, FALSE), "+", "-")</f>
        <v>+</v>
      </c>
      <c r="E446" s="51" t="str">
        <f>IF(VLOOKUP(A446, Master!$A$1:$AG$661, 27, FALSE)&gt;VLOOKUP(A446, Master!$A$1:$AG$661, 24, FALSE), "+", "-")</f>
        <v>-</v>
      </c>
      <c r="F446" s="51" t="str">
        <f>IF(VLOOKUP(A446, Master!$A$1:$AG$661, 30, FALSE)&gt;VLOOKUP(A446, Master!$A$1:$AG$661, 27, FALSE), "+", "-")</f>
        <v>+</v>
      </c>
      <c r="G446" s="51" t="str">
        <f>IF(VLOOKUP(A446, Master!$A$1:$AG$661, 33, FALSE)&gt;VLOOKUP(A446, Master!$A$1:$AG$661, 30, FALSE), "+", "-")</f>
        <v>+</v>
      </c>
      <c r="H446" s="51" t="str">
        <f t="shared" si="6"/>
        <v>N</v>
      </c>
    </row>
    <row r="447" spans="1:8" x14ac:dyDescent="0.2">
      <c r="A447" s="5" t="s">
        <v>968</v>
      </c>
      <c r="B447" s="5" t="s">
        <v>969</v>
      </c>
      <c r="C447" s="5" t="s">
        <v>76</v>
      </c>
      <c r="D447" s="51" t="str">
        <f>IF(VLOOKUP(A447, Master!$A$1:$AG$661, 24, FALSE)&gt;VLOOKUP(A447, Master!$A$1:$AG$661, 21, FALSE), "+", "-")</f>
        <v>+</v>
      </c>
      <c r="E447" s="51" t="str">
        <f>IF(VLOOKUP(A447, Master!$A$1:$AG$661, 27, FALSE)&gt;VLOOKUP(A447, Master!$A$1:$AG$661, 24, FALSE), "+", "-")</f>
        <v>+</v>
      </c>
      <c r="F447" s="51" t="str">
        <f>IF(VLOOKUP(A447, Master!$A$1:$AG$661, 30, FALSE)&gt;VLOOKUP(A447, Master!$A$1:$AG$661, 27, FALSE), "+", "-")</f>
        <v>+</v>
      </c>
      <c r="G447" s="51" t="str">
        <f>IF(VLOOKUP(A447, Master!$A$1:$AG$661, 33, FALSE)&gt;VLOOKUP(A447, Master!$A$1:$AG$661, 30, FALSE), "+", "-")</f>
        <v>+</v>
      </c>
      <c r="H447" s="51" t="str">
        <f t="shared" si="6"/>
        <v>+</v>
      </c>
    </row>
    <row r="448" spans="1:8" x14ac:dyDescent="0.2">
      <c r="A448" s="5" t="s">
        <v>970</v>
      </c>
      <c r="B448" s="5" t="s">
        <v>971</v>
      </c>
      <c r="C448" s="5" t="s">
        <v>972</v>
      </c>
      <c r="D448" s="51" t="str">
        <f>IF(VLOOKUP(A448, Master!$A$1:$AG$661, 24, FALSE)&gt;VLOOKUP(A448, Master!$A$1:$AG$661, 21, FALSE), "+", "-")</f>
        <v>-</v>
      </c>
      <c r="E448" s="51" t="str">
        <f>IF(VLOOKUP(A448, Master!$A$1:$AG$661, 27, FALSE)&gt;VLOOKUP(A448, Master!$A$1:$AG$661, 24, FALSE), "+", "-")</f>
        <v>-</v>
      </c>
      <c r="F448" s="51" t="str">
        <f>IF(VLOOKUP(A448, Master!$A$1:$AG$661, 30, FALSE)&gt;VLOOKUP(A448, Master!$A$1:$AG$661, 27, FALSE), "+", "-")</f>
        <v>+</v>
      </c>
      <c r="G448" s="51" t="str">
        <f>IF(VLOOKUP(A448, Master!$A$1:$AG$661, 33, FALSE)&gt;VLOOKUP(A448, Master!$A$1:$AG$661, 30, FALSE), "+", "-")</f>
        <v>+</v>
      </c>
      <c r="H448" s="51" t="str">
        <f t="shared" si="6"/>
        <v>-</v>
      </c>
    </row>
    <row r="449" spans="1:8" x14ac:dyDescent="0.2">
      <c r="A449" s="5" t="s">
        <v>973</v>
      </c>
      <c r="B449" s="5" t="s">
        <v>974</v>
      </c>
      <c r="C449" s="5" t="s">
        <v>492</v>
      </c>
      <c r="D449" s="51" t="str">
        <f>IF(VLOOKUP(A449, Master!$A$1:$AG$661, 24, FALSE)&gt;VLOOKUP(A449, Master!$A$1:$AG$661, 21, FALSE), "+", "-")</f>
        <v>+</v>
      </c>
      <c r="E449" s="51" t="str">
        <f>IF(VLOOKUP(A449, Master!$A$1:$AG$661, 27, FALSE)&gt;VLOOKUP(A449, Master!$A$1:$AG$661, 24, FALSE), "+", "-")</f>
        <v>+</v>
      </c>
      <c r="F449" s="51" t="str">
        <f>IF(VLOOKUP(A449, Master!$A$1:$AG$661, 30, FALSE)&gt;VLOOKUP(A449, Master!$A$1:$AG$661, 27, FALSE), "+", "-")</f>
        <v>+</v>
      </c>
      <c r="G449" s="51" t="str">
        <f>IF(VLOOKUP(A449, Master!$A$1:$AG$661, 33, FALSE)&gt;VLOOKUP(A449, Master!$A$1:$AG$661, 30, FALSE), "+", "-")</f>
        <v>+</v>
      </c>
      <c r="H449" s="51" t="str">
        <f t="shared" ref="H449:H512" si="7">IF(COUNTIF(D449:F449,"+")&gt;2,"+", IF(COUNTIF(D449:F449,"+")=2,"N", "-"))</f>
        <v>+</v>
      </c>
    </row>
    <row r="450" spans="1:8" x14ac:dyDescent="0.2">
      <c r="A450" s="5" t="s">
        <v>975</v>
      </c>
      <c r="B450" s="5" t="s">
        <v>930</v>
      </c>
      <c r="C450" s="5" t="s">
        <v>492</v>
      </c>
      <c r="D450" s="51" t="str">
        <f>IF(VLOOKUP(A450, Master!$A$1:$AG$661, 24, FALSE)&gt;VLOOKUP(A450, Master!$A$1:$AG$661, 21, FALSE), "+", "-")</f>
        <v>+</v>
      </c>
      <c r="E450" s="51" t="str">
        <f>IF(VLOOKUP(A450, Master!$A$1:$AG$661, 27, FALSE)&gt;VLOOKUP(A450, Master!$A$1:$AG$661, 24, FALSE), "+", "-")</f>
        <v>+</v>
      </c>
      <c r="F450" s="51" t="str">
        <f>IF(VLOOKUP(A450, Master!$A$1:$AG$661, 30, FALSE)&gt;VLOOKUP(A450, Master!$A$1:$AG$661, 27, FALSE), "+", "-")</f>
        <v>+</v>
      </c>
      <c r="G450" s="51" t="str">
        <f>IF(VLOOKUP(A450, Master!$A$1:$AG$661, 33, FALSE)&gt;VLOOKUP(A450, Master!$A$1:$AG$661, 30, FALSE), "+", "-")</f>
        <v>-</v>
      </c>
      <c r="H450" s="51" t="str">
        <f t="shared" si="7"/>
        <v>+</v>
      </c>
    </row>
    <row r="451" spans="1:8" x14ac:dyDescent="0.2">
      <c r="A451" s="5" t="s">
        <v>976</v>
      </c>
      <c r="B451" s="5" t="s">
        <v>977</v>
      </c>
      <c r="C451" s="5" t="s">
        <v>492</v>
      </c>
      <c r="D451" s="51" t="str">
        <f>IF(VLOOKUP(A451, Master!$A$1:$AG$661, 24, FALSE)&gt;VLOOKUP(A451, Master!$A$1:$AG$661, 21, FALSE), "+", "-")</f>
        <v>+</v>
      </c>
      <c r="E451" s="51" t="str">
        <f>IF(VLOOKUP(A451, Master!$A$1:$AG$661, 27, FALSE)&gt;VLOOKUP(A451, Master!$A$1:$AG$661, 24, FALSE), "+", "-")</f>
        <v>+</v>
      </c>
      <c r="F451" s="51" t="str">
        <f>IF(VLOOKUP(A451, Master!$A$1:$AG$661, 30, FALSE)&gt;VLOOKUP(A451, Master!$A$1:$AG$661, 27, FALSE), "+", "-")</f>
        <v>+</v>
      </c>
      <c r="G451" s="51" t="str">
        <f>IF(VLOOKUP(A451, Master!$A$1:$AG$661, 33, FALSE)&gt;VLOOKUP(A451, Master!$A$1:$AG$661, 30, FALSE), "+", "-")</f>
        <v>-</v>
      </c>
      <c r="H451" s="51" t="str">
        <f t="shared" si="7"/>
        <v>+</v>
      </c>
    </row>
    <row r="452" spans="1:8" x14ac:dyDescent="0.2">
      <c r="A452" s="5" t="s">
        <v>978</v>
      </c>
      <c r="B452" s="5" t="s">
        <v>979</v>
      </c>
      <c r="C452" s="5" t="s">
        <v>412</v>
      </c>
      <c r="D452" s="51" t="str">
        <f>IF(VLOOKUP(A452, Master!$A$1:$AG$661, 24, FALSE)&gt;VLOOKUP(A452, Master!$A$1:$AG$661, 21, FALSE), "+", "-")</f>
        <v>-</v>
      </c>
      <c r="E452" s="51" t="str">
        <f>IF(VLOOKUP(A452, Master!$A$1:$AG$661, 27, FALSE)&gt;VLOOKUP(A452, Master!$A$1:$AG$661, 24, FALSE), "+", "-")</f>
        <v>-</v>
      </c>
      <c r="F452" s="51" t="str">
        <f>IF(VLOOKUP(A452, Master!$A$1:$AG$661, 30, FALSE)&gt;VLOOKUP(A452, Master!$A$1:$AG$661, 27, FALSE), "+", "-")</f>
        <v>+</v>
      </c>
      <c r="G452" s="51" t="str">
        <f>IF(VLOOKUP(A452, Master!$A$1:$AG$661, 33, FALSE)&gt;VLOOKUP(A452, Master!$A$1:$AG$661, 30, FALSE), "+", "-")</f>
        <v>-</v>
      </c>
      <c r="H452" s="51" t="str">
        <f t="shared" si="7"/>
        <v>-</v>
      </c>
    </row>
    <row r="453" spans="1:8" x14ac:dyDescent="0.2">
      <c r="A453" s="5" t="s">
        <v>980</v>
      </c>
      <c r="B453" s="5" t="s">
        <v>981</v>
      </c>
      <c r="C453" s="5" t="s">
        <v>412</v>
      </c>
      <c r="D453" s="51" t="str">
        <f>IF(VLOOKUP(A453, Master!$A$1:$AG$661, 24, FALSE)&gt;VLOOKUP(A453, Master!$A$1:$AG$661, 21, FALSE), "+", "-")</f>
        <v>+</v>
      </c>
      <c r="E453" s="51" t="str">
        <f>IF(VLOOKUP(A453, Master!$A$1:$AG$661, 27, FALSE)&gt;VLOOKUP(A453, Master!$A$1:$AG$661, 24, FALSE), "+", "-")</f>
        <v>+</v>
      </c>
      <c r="F453" s="51" t="str">
        <f>IF(VLOOKUP(A453, Master!$A$1:$AG$661, 30, FALSE)&gt;VLOOKUP(A453, Master!$A$1:$AG$661, 27, FALSE), "+", "-")</f>
        <v>-</v>
      </c>
      <c r="G453" s="51" t="str">
        <f>IF(VLOOKUP(A453, Master!$A$1:$AG$661, 33, FALSE)&gt;VLOOKUP(A453, Master!$A$1:$AG$661, 30, FALSE), "+", "-")</f>
        <v>-</v>
      </c>
      <c r="H453" s="51" t="str">
        <f t="shared" si="7"/>
        <v>N</v>
      </c>
    </row>
    <row r="454" spans="1:8" x14ac:dyDescent="0.2">
      <c r="A454" s="5" t="s">
        <v>982</v>
      </c>
      <c r="B454" s="5" t="s">
        <v>983</v>
      </c>
      <c r="C454" s="5" t="s">
        <v>412</v>
      </c>
      <c r="D454" s="51" t="str">
        <f>IF(VLOOKUP(A454, Master!$A$1:$AG$661, 24, FALSE)&gt;VLOOKUP(A454, Master!$A$1:$AG$661, 21, FALSE), "+", "-")</f>
        <v>+</v>
      </c>
      <c r="E454" s="51" t="str">
        <f>IF(VLOOKUP(A454, Master!$A$1:$AG$661, 27, FALSE)&gt;VLOOKUP(A454, Master!$A$1:$AG$661, 24, FALSE), "+", "-")</f>
        <v>+</v>
      </c>
      <c r="F454" s="51" t="str">
        <f>IF(VLOOKUP(A454, Master!$A$1:$AG$661, 30, FALSE)&gt;VLOOKUP(A454, Master!$A$1:$AG$661, 27, FALSE), "+", "-")</f>
        <v>+</v>
      </c>
      <c r="G454" s="51" t="str">
        <f>IF(VLOOKUP(A454, Master!$A$1:$AG$661, 33, FALSE)&gt;VLOOKUP(A454, Master!$A$1:$AG$661, 30, FALSE), "+", "-")</f>
        <v>+</v>
      </c>
      <c r="H454" s="51" t="str">
        <f t="shared" si="7"/>
        <v>+</v>
      </c>
    </row>
    <row r="455" spans="1:8" x14ac:dyDescent="0.2">
      <c r="A455" s="5" t="s">
        <v>984</v>
      </c>
      <c r="B455" s="5" t="s">
        <v>985</v>
      </c>
      <c r="C455" s="5" t="s">
        <v>412</v>
      </c>
      <c r="D455" s="51" t="str">
        <f>IF(VLOOKUP(A455, Master!$A$1:$AG$661, 24, FALSE)&gt;VLOOKUP(A455, Master!$A$1:$AG$661, 21, FALSE), "+", "-")</f>
        <v>+</v>
      </c>
      <c r="E455" s="51" t="str">
        <f>IF(VLOOKUP(A455, Master!$A$1:$AG$661, 27, FALSE)&gt;VLOOKUP(A455, Master!$A$1:$AG$661, 24, FALSE), "+", "-")</f>
        <v>+</v>
      </c>
      <c r="F455" s="51" t="str">
        <f>IF(VLOOKUP(A455, Master!$A$1:$AG$661, 30, FALSE)&gt;VLOOKUP(A455, Master!$A$1:$AG$661, 27, FALSE), "+", "-")</f>
        <v>+</v>
      </c>
      <c r="G455" s="51" t="str">
        <f>IF(VLOOKUP(A455, Master!$A$1:$AG$661, 33, FALSE)&gt;VLOOKUP(A455, Master!$A$1:$AG$661, 30, FALSE), "+", "-")</f>
        <v>+</v>
      </c>
      <c r="H455" s="51" t="str">
        <f t="shared" si="7"/>
        <v>+</v>
      </c>
    </row>
    <row r="456" spans="1:8" x14ac:dyDescent="0.2">
      <c r="A456" s="5" t="s">
        <v>986</v>
      </c>
      <c r="B456" s="5" t="s">
        <v>987</v>
      </c>
      <c r="C456" s="5" t="s">
        <v>412</v>
      </c>
      <c r="D456" s="51" t="str">
        <f>IF(VLOOKUP(A456, Master!$A$1:$AG$661, 24, FALSE)&gt;VLOOKUP(A456, Master!$A$1:$AG$661, 21, FALSE), "+", "-")</f>
        <v>-</v>
      </c>
      <c r="E456" s="51" t="str">
        <f>IF(VLOOKUP(A456, Master!$A$1:$AG$661, 27, FALSE)&gt;VLOOKUP(A456, Master!$A$1:$AG$661, 24, FALSE), "+", "-")</f>
        <v>-</v>
      </c>
      <c r="F456" s="51" t="str">
        <f>IF(VLOOKUP(A456, Master!$A$1:$AG$661, 30, FALSE)&gt;VLOOKUP(A456, Master!$A$1:$AG$661, 27, FALSE), "+", "-")</f>
        <v>-</v>
      </c>
      <c r="G456" s="51" t="str">
        <f>IF(VLOOKUP(A456, Master!$A$1:$AG$661, 33, FALSE)&gt;VLOOKUP(A456, Master!$A$1:$AG$661, 30, FALSE), "+", "-")</f>
        <v>-</v>
      </c>
      <c r="H456" s="51" t="str">
        <f t="shared" si="7"/>
        <v>-</v>
      </c>
    </row>
    <row r="457" spans="1:8" x14ac:dyDescent="0.2">
      <c r="A457" s="5" t="s">
        <v>988</v>
      </c>
      <c r="B457" s="5" t="s">
        <v>989</v>
      </c>
      <c r="C457" s="5" t="s">
        <v>430</v>
      </c>
      <c r="D457" s="51" t="str">
        <f>IF(VLOOKUP(A457, Master!$A$1:$AG$661, 24, FALSE)&gt;VLOOKUP(A457, Master!$A$1:$AG$661, 21, FALSE), "+", "-")</f>
        <v>-</v>
      </c>
      <c r="E457" s="51" t="str">
        <f>IF(VLOOKUP(A457, Master!$A$1:$AG$661, 27, FALSE)&gt;VLOOKUP(A457, Master!$A$1:$AG$661, 24, FALSE), "+", "-")</f>
        <v>-</v>
      </c>
      <c r="F457" s="51" t="str">
        <f>IF(VLOOKUP(A457, Master!$A$1:$AG$661, 30, FALSE)&gt;VLOOKUP(A457, Master!$A$1:$AG$661, 27, FALSE), "+", "-")</f>
        <v>-</v>
      </c>
      <c r="G457" s="51" t="str">
        <f>IF(VLOOKUP(A457, Master!$A$1:$AG$661, 33, FALSE)&gt;VLOOKUP(A457, Master!$A$1:$AG$661, 30, FALSE), "+", "-")</f>
        <v>+</v>
      </c>
      <c r="H457" s="51" t="str">
        <f t="shared" si="7"/>
        <v>-</v>
      </c>
    </row>
    <row r="458" spans="1:8" x14ac:dyDescent="0.2">
      <c r="A458" s="5" t="s">
        <v>990</v>
      </c>
      <c r="B458" s="5" t="s">
        <v>991</v>
      </c>
      <c r="C458" s="5" t="s">
        <v>299</v>
      </c>
      <c r="D458" s="51" t="str">
        <f>IF(VLOOKUP(A458, Master!$A$1:$AG$661, 24, FALSE)&gt;VLOOKUP(A458, Master!$A$1:$AG$661, 21, FALSE), "+", "-")</f>
        <v>+</v>
      </c>
      <c r="E458" s="51" t="str">
        <f>IF(VLOOKUP(A458, Master!$A$1:$AG$661, 27, FALSE)&gt;VLOOKUP(A458, Master!$A$1:$AG$661, 24, FALSE), "+", "-")</f>
        <v>+</v>
      </c>
      <c r="F458" s="51" t="str">
        <f>IF(VLOOKUP(A458, Master!$A$1:$AG$661, 30, FALSE)&gt;VLOOKUP(A458, Master!$A$1:$AG$661, 27, FALSE), "+", "-")</f>
        <v>+</v>
      </c>
      <c r="G458" s="51" t="str">
        <f>IF(VLOOKUP(A458, Master!$A$1:$AG$661, 33, FALSE)&gt;VLOOKUP(A458, Master!$A$1:$AG$661, 30, FALSE), "+", "-")</f>
        <v>-</v>
      </c>
      <c r="H458" s="51" t="str">
        <f t="shared" si="7"/>
        <v>+</v>
      </c>
    </row>
    <row r="459" spans="1:8" x14ac:dyDescent="0.2">
      <c r="A459" s="5" t="s">
        <v>992</v>
      </c>
      <c r="B459" s="5" t="s">
        <v>993</v>
      </c>
      <c r="C459" s="5" t="s">
        <v>299</v>
      </c>
      <c r="D459" s="51" t="str">
        <f>IF(VLOOKUP(A459, Master!$A$1:$AG$661, 24, FALSE)&gt;VLOOKUP(A459, Master!$A$1:$AG$661, 21, FALSE), "+", "-")</f>
        <v>+</v>
      </c>
      <c r="E459" s="51" t="str">
        <f>IF(VLOOKUP(A459, Master!$A$1:$AG$661, 27, FALSE)&gt;VLOOKUP(A459, Master!$A$1:$AG$661, 24, FALSE), "+", "-")</f>
        <v>-</v>
      </c>
      <c r="F459" s="51" t="str">
        <f>IF(VLOOKUP(A459, Master!$A$1:$AG$661, 30, FALSE)&gt;VLOOKUP(A459, Master!$A$1:$AG$661, 27, FALSE), "+", "-")</f>
        <v>-</v>
      </c>
      <c r="G459" s="51" t="str">
        <f>IF(VLOOKUP(A459, Master!$A$1:$AG$661, 33, FALSE)&gt;VLOOKUP(A459, Master!$A$1:$AG$661, 30, FALSE), "+", "-")</f>
        <v>+</v>
      </c>
      <c r="H459" s="51" t="str">
        <f t="shared" si="7"/>
        <v>-</v>
      </c>
    </row>
    <row r="460" spans="1:8" x14ac:dyDescent="0.2">
      <c r="A460" s="5" t="s">
        <v>994</v>
      </c>
      <c r="B460" s="5" t="s">
        <v>995</v>
      </c>
      <c r="C460" s="5" t="s">
        <v>299</v>
      </c>
      <c r="D460" s="51" t="str">
        <f>IF(VLOOKUP(A460, Master!$A$1:$AG$661, 24, FALSE)&gt;VLOOKUP(A460, Master!$A$1:$AG$661, 21, FALSE), "+", "-")</f>
        <v>+</v>
      </c>
      <c r="E460" s="51" t="str">
        <f>IF(VLOOKUP(A460, Master!$A$1:$AG$661, 27, FALSE)&gt;VLOOKUP(A460, Master!$A$1:$AG$661, 24, FALSE), "+", "-")</f>
        <v>+</v>
      </c>
      <c r="F460" s="51" t="str">
        <f>IF(VLOOKUP(A460, Master!$A$1:$AG$661, 30, FALSE)&gt;VLOOKUP(A460, Master!$A$1:$AG$661, 27, FALSE), "+", "-")</f>
        <v>+</v>
      </c>
      <c r="G460" s="51" t="str">
        <f>IF(VLOOKUP(A460, Master!$A$1:$AG$661, 33, FALSE)&gt;VLOOKUP(A460, Master!$A$1:$AG$661, 30, FALSE), "+", "-")</f>
        <v>+</v>
      </c>
      <c r="H460" s="51" t="str">
        <f t="shared" si="7"/>
        <v>+</v>
      </c>
    </row>
    <row r="461" spans="1:8" x14ac:dyDescent="0.2">
      <c r="A461" s="5" t="s">
        <v>998</v>
      </c>
      <c r="B461" s="5" t="s">
        <v>999</v>
      </c>
      <c r="C461" s="5" t="s">
        <v>501</v>
      </c>
      <c r="D461" s="51" t="str">
        <f>IF(VLOOKUP(A461, Master!$A$1:$AG$661, 24, FALSE)&gt;VLOOKUP(A461, Master!$A$1:$AG$661, 21, FALSE), "+", "-")</f>
        <v>+</v>
      </c>
      <c r="E461" s="51" t="str">
        <f>IF(VLOOKUP(A461, Master!$A$1:$AG$661, 27, FALSE)&gt;VLOOKUP(A461, Master!$A$1:$AG$661, 24, FALSE), "+", "-")</f>
        <v>+</v>
      </c>
      <c r="F461" s="51" t="str">
        <f>IF(VLOOKUP(A461, Master!$A$1:$AG$661, 30, FALSE)&gt;VLOOKUP(A461, Master!$A$1:$AG$661, 27, FALSE), "+", "-")</f>
        <v>-</v>
      </c>
      <c r="G461" s="51" t="str">
        <f>IF(VLOOKUP(A461, Master!$A$1:$AG$661, 33, FALSE)&gt;VLOOKUP(A461, Master!$A$1:$AG$661, 30, FALSE), "+", "-")</f>
        <v>-</v>
      </c>
      <c r="H461" s="51" t="str">
        <f t="shared" si="7"/>
        <v>N</v>
      </c>
    </row>
    <row r="462" spans="1:8" x14ac:dyDescent="0.2">
      <c r="A462" s="5" t="s">
        <v>1000</v>
      </c>
      <c r="B462" s="5" t="s">
        <v>1001</v>
      </c>
      <c r="C462" s="5" t="s">
        <v>501</v>
      </c>
      <c r="D462" s="51" t="str">
        <f>IF(VLOOKUP(A462, Master!$A$1:$AG$661, 24, FALSE)&gt;VLOOKUP(A462, Master!$A$1:$AG$661, 21, FALSE), "+", "-")</f>
        <v>-</v>
      </c>
      <c r="E462" s="51" t="str">
        <f>IF(VLOOKUP(A462, Master!$A$1:$AG$661, 27, FALSE)&gt;VLOOKUP(A462, Master!$A$1:$AG$661, 24, FALSE), "+", "-")</f>
        <v>+</v>
      </c>
      <c r="F462" s="51" t="str">
        <f>IF(VLOOKUP(A462, Master!$A$1:$AG$661, 30, FALSE)&gt;VLOOKUP(A462, Master!$A$1:$AG$661, 27, FALSE), "+", "-")</f>
        <v>-</v>
      </c>
      <c r="G462" s="51" t="str">
        <f>IF(VLOOKUP(A462, Master!$A$1:$AG$661, 33, FALSE)&gt;VLOOKUP(A462, Master!$A$1:$AG$661, 30, FALSE), "+", "-")</f>
        <v>+</v>
      </c>
      <c r="H462" s="51" t="str">
        <f t="shared" si="7"/>
        <v>-</v>
      </c>
    </row>
    <row r="463" spans="1:8" x14ac:dyDescent="0.2">
      <c r="A463" s="5" t="s">
        <v>1002</v>
      </c>
      <c r="B463" s="5" t="s">
        <v>1003</v>
      </c>
      <c r="C463" s="5" t="s">
        <v>259</v>
      </c>
      <c r="D463" s="51" t="str">
        <f>IF(VLOOKUP(A463, Master!$A$1:$AG$661, 24, FALSE)&gt;VLOOKUP(A463, Master!$A$1:$AG$661, 21, FALSE), "+", "-")</f>
        <v>+</v>
      </c>
      <c r="E463" s="51" t="str">
        <f>IF(VLOOKUP(A463, Master!$A$1:$AG$661, 27, FALSE)&gt;VLOOKUP(A463, Master!$A$1:$AG$661, 24, FALSE), "+", "-")</f>
        <v>-</v>
      </c>
      <c r="F463" s="51" t="str">
        <f>IF(VLOOKUP(A463, Master!$A$1:$AG$661, 30, FALSE)&gt;VLOOKUP(A463, Master!$A$1:$AG$661, 27, FALSE), "+", "-")</f>
        <v>-</v>
      </c>
      <c r="G463" s="51" t="str">
        <f>IF(VLOOKUP(A463, Master!$A$1:$AG$661, 33, FALSE)&gt;VLOOKUP(A463, Master!$A$1:$AG$661, 30, FALSE), "+", "-")</f>
        <v>-</v>
      </c>
      <c r="H463" s="51" t="str">
        <f t="shared" si="7"/>
        <v>-</v>
      </c>
    </row>
    <row r="464" spans="1:8" x14ac:dyDescent="0.2">
      <c r="A464" s="5" t="s">
        <v>1004</v>
      </c>
      <c r="B464" s="5" t="s">
        <v>634</v>
      </c>
      <c r="C464" s="5" t="s">
        <v>259</v>
      </c>
      <c r="D464" s="51" t="str">
        <f>IF(VLOOKUP(A464, Master!$A$1:$AG$661, 24, FALSE)&gt;VLOOKUP(A464, Master!$A$1:$AG$661, 21, FALSE), "+", "-")</f>
        <v>+</v>
      </c>
      <c r="E464" s="51" t="str">
        <f>IF(VLOOKUP(A464, Master!$A$1:$AG$661, 27, FALSE)&gt;VLOOKUP(A464, Master!$A$1:$AG$661, 24, FALSE), "+", "-")</f>
        <v>+</v>
      </c>
      <c r="F464" s="51" t="str">
        <f>IF(VLOOKUP(A464, Master!$A$1:$AG$661, 30, FALSE)&gt;VLOOKUP(A464, Master!$A$1:$AG$661, 27, FALSE), "+", "-")</f>
        <v>+</v>
      </c>
      <c r="G464" s="51" t="str">
        <f>IF(VLOOKUP(A464, Master!$A$1:$AG$661, 33, FALSE)&gt;VLOOKUP(A464, Master!$A$1:$AG$661, 30, FALSE), "+", "-")</f>
        <v>-</v>
      </c>
      <c r="H464" s="51" t="str">
        <f t="shared" si="7"/>
        <v>+</v>
      </c>
    </row>
    <row r="465" spans="1:8" x14ac:dyDescent="0.2">
      <c r="A465" s="5" t="s">
        <v>1005</v>
      </c>
      <c r="B465" s="5" t="s">
        <v>1006</v>
      </c>
      <c r="C465" s="5" t="s">
        <v>85</v>
      </c>
      <c r="D465" s="51" t="str">
        <f>IF(VLOOKUP(A465, Master!$A$1:$AG$661, 24, FALSE)&gt;VLOOKUP(A465, Master!$A$1:$AG$661, 21, FALSE), "+", "-")</f>
        <v>+</v>
      </c>
      <c r="E465" s="51" t="str">
        <f>IF(VLOOKUP(A465, Master!$A$1:$AG$661, 27, FALSE)&gt;VLOOKUP(A465, Master!$A$1:$AG$661, 24, FALSE), "+", "-")</f>
        <v>+</v>
      </c>
      <c r="F465" s="51" t="str">
        <f>IF(VLOOKUP(A465, Master!$A$1:$AG$661, 30, FALSE)&gt;VLOOKUP(A465, Master!$A$1:$AG$661, 27, FALSE), "+", "-")</f>
        <v>+</v>
      </c>
      <c r="G465" s="51" t="str">
        <f>IF(VLOOKUP(A465, Master!$A$1:$AG$661, 33, FALSE)&gt;VLOOKUP(A465, Master!$A$1:$AG$661, 30, FALSE), "+", "-")</f>
        <v>+</v>
      </c>
      <c r="H465" s="51" t="str">
        <f t="shared" si="7"/>
        <v>+</v>
      </c>
    </row>
    <row r="466" spans="1:8" x14ac:dyDescent="0.2">
      <c r="A466" s="5" t="s">
        <v>1007</v>
      </c>
      <c r="B466" s="5" t="s">
        <v>1008</v>
      </c>
      <c r="C466" s="5" t="s">
        <v>85</v>
      </c>
      <c r="D466" s="51" t="str">
        <f>IF(VLOOKUP(A466, Master!$A$1:$AG$661, 24, FALSE)&gt;VLOOKUP(A466, Master!$A$1:$AG$661, 21, FALSE), "+", "-")</f>
        <v>+</v>
      </c>
      <c r="E466" s="51" t="str">
        <f>IF(VLOOKUP(A466, Master!$A$1:$AG$661, 27, FALSE)&gt;VLOOKUP(A466, Master!$A$1:$AG$661, 24, FALSE), "+", "-")</f>
        <v>+</v>
      </c>
      <c r="F466" s="51" t="str">
        <f>IF(VLOOKUP(A466, Master!$A$1:$AG$661, 30, FALSE)&gt;VLOOKUP(A466, Master!$A$1:$AG$661, 27, FALSE), "+", "-")</f>
        <v>-</v>
      </c>
      <c r="G466" s="51" t="str">
        <f>IF(VLOOKUP(A466, Master!$A$1:$AG$661, 33, FALSE)&gt;VLOOKUP(A466, Master!$A$1:$AG$661, 30, FALSE), "+", "-")</f>
        <v>-</v>
      </c>
      <c r="H466" s="51" t="str">
        <f t="shared" si="7"/>
        <v>N</v>
      </c>
    </row>
    <row r="467" spans="1:8" x14ac:dyDescent="0.2">
      <c r="A467" s="5" t="s">
        <v>1009</v>
      </c>
      <c r="B467" s="5" t="s">
        <v>1010</v>
      </c>
      <c r="C467" s="5" t="s">
        <v>85</v>
      </c>
      <c r="D467" s="51" t="str">
        <f>IF(VLOOKUP(A467, Master!$A$1:$AG$661, 24, FALSE)&gt;VLOOKUP(A467, Master!$A$1:$AG$661, 21, FALSE), "+", "-")</f>
        <v>-</v>
      </c>
      <c r="E467" s="51" t="str">
        <f>IF(VLOOKUP(A467, Master!$A$1:$AG$661, 27, FALSE)&gt;VLOOKUP(A467, Master!$A$1:$AG$661, 24, FALSE), "+", "-")</f>
        <v>-</v>
      </c>
      <c r="F467" s="51" t="str">
        <f>IF(VLOOKUP(A467, Master!$A$1:$AG$661, 30, FALSE)&gt;VLOOKUP(A467, Master!$A$1:$AG$661, 27, FALSE), "+", "-")</f>
        <v>+</v>
      </c>
      <c r="G467" s="51" t="str">
        <f>IF(VLOOKUP(A467, Master!$A$1:$AG$661, 33, FALSE)&gt;VLOOKUP(A467, Master!$A$1:$AG$661, 30, FALSE), "+", "-")</f>
        <v>-</v>
      </c>
      <c r="H467" s="51" t="str">
        <f t="shared" si="7"/>
        <v>-</v>
      </c>
    </row>
    <row r="468" spans="1:8" x14ac:dyDescent="0.2">
      <c r="A468" s="5" t="s">
        <v>1011</v>
      </c>
      <c r="B468" s="5" t="s">
        <v>568</v>
      </c>
      <c r="C468" s="5" t="s">
        <v>1012</v>
      </c>
      <c r="D468" s="51" t="str">
        <f>IF(VLOOKUP(A468, Master!$A$1:$AG$661, 24, FALSE)&gt;VLOOKUP(A468, Master!$A$1:$AG$661, 21, FALSE), "+", "-")</f>
        <v>+</v>
      </c>
      <c r="E468" s="51" t="str">
        <f>IF(VLOOKUP(A468, Master!$A$1:$AG$661, 27, FALSE)&gt;VLOOKUP(A468, Master!$A$1:$AG$661, 24, FALSE), "+", "-")</f>
        <v>+</v>
      </c>
      <c r="F468" s="51" t="str">
        <f>IF(VLOOKUP(A468, Master!$A$1:$AG$661, 30, FALSE)&gt;VLOOKUP(A468, Master!$A$1:$AG$661, 27, FALSE), "+", "-")</f>
        <v>+</v>
      </c>
      <c r="G468" s="51" t="str">
        <f>IF(VLOOKUP(A468, Master!$A$1:$AG$661, 33, FALSE)&gt;VLOOKUP(A468, Master!$A$1:$AG$661, 30, FALSE), "+", "-")</f>
        <v>+</v>
      </c>
      <c r="H468" s="51" t="str">
        <f t="shared" si="7"/>
        <v>+</v>
      </c>
    </row>
    <row r="469" spans="1:8" x14ac:dyDescent="0.2">
      <c r="A469" s="5" t="s">
        <v>1013</v>
      </c>
      <c r="B469" s="5" t="s">
        <v>1014</v>
      </c>
      <c r="C469" s="5" t="s">
        <v>1012</v>
      </c>
      <c r="D469" s="51" t="str">
        <f>IF(VLOOKUP(A469, Master!$A$1:$AG$661, 24, FALSE)&gt;VLOOKUP(A469, Master!$A$1:$AG$661, 21, FALSE), "+", "-")</f>
        <v>-</v>
      </c>
      <c r="E469" s="51" t="str">
        <f>IF(VLOOKUP(A469, Master!$A$1:$AG$661, 27, FALSE)&gt;VLOOKUP(A469, Master!$A$1:$AG$661, 24, FALSE), "+", "-")</f>
        <v>+</v>
      </c>
      <c r="F469" s="51" t="str">
        <f>IF(VLOOKUP(A469, Master!$A$1:$AG$661, 30, FALSE)&gt;VLOOKUP(A469, Master!$A$1:$AG$661, 27, FALSE), "+", "-")</f>
        <v>-</v>
      </c>
      <c r="G469" s="51" t="str">
        <f>IF(VLOOKUP(A469, Master!$A$1:$AG$661, 33, FALSE)&gt;VLOOKUP(A469, Master!$A$1:$AG$661, 30, FALSE), "+", "-")</f>
        <v>-</v>
      </c>
      <c r="H469" s="51" t="str">
        <f t="shared" si="7"/>
        <v>-</v>
      </c>
    </row>
    <row r="470" spans="1:8" x14ac:dyDescent="0.2">
      <c r="A470" s="5" t="s">
        <v>1015</v>
      </c>
      <c r="B470" s="5" t="s">
        <v>1016</v>
      </c>
      <c r="C470" s="5" t="s">
        <v>1012</v>
      </c>
      <c r="D470" s="51" t="str">
        <f>IF(VLOOKUP(A470, Master!$A$1:$AG$661, 24, FALSE)&gt;VLOOKUP(A470, Master!$A$1:$AG$661, 21, FALSE), "+", "-")</f>
        <v>-</v>
      </c>
      <c r="E470" s="51" t="str">
        <f>IF(VLOOKUP(A470, Master!$A$1:$AG$661, 27, FALSE)&gt;VLOOKUP(A470, Master!$A$1:$AG$661, 24, FALSE), "+", "-")</f>
        <v>-</v>
      </c>
      <c r="F470" s="51" t="str">
        <f>IF(VLOOKUP(A470, Master!$A$1:$AG$661, 30, FALSE)&gt;VLOOKUP(A470, Master!$A$1:$AG$661, 27, FALSE), "+", "-")</f>
        <v>+</v>
      </c>
      <c r="G470" s="51" t="str">
        <f>IF(VLOOKUP(A470, Master!$A$1:$AG$661, 33, FALSE)&gt;VLOOKUP(A470, Master!$A$1:$AG$661, 30, FALSE), "+", "-")</f>
        <v>-</v>
      </c>
      <c r="H470" s="51" t="str">
        <f t="shared" si="7"/>
        <v>-</v>
      </c>
    </row>
    <row r="471" spans="1:8" x14ac:dyDescent="0.2">
      <c r="A471" s="5" t="s">
        <v>1017</v>
      </c>
      <c r="B471" s="5" t="s">
        <v>1018</v>
      </c>
      <c r="C471" s="5" t="s">
        <v>1012</v>
      </c>
      <c r="D471" s="51" t="str">
        <f>IF(VLOOKUP(A471, Master!$A$1:$AG$661, 24, FALSE)&gt;VLOOKUP(A471, Master!$A$1:$AG$661, 21, FALSE), "+", "-")</f>
        <v>+</v>
      </c>
      <c r="E471" s="51" t="str">
        <f>IF(VLOOKUP(A471, Master!$A$1:$AG$661, 27, FALSE)&gt;VLOOKUP(A471, Master!$A$1:$AG$661, 24, FALSE), "+", "-")</f>
        <v>+</v>
      </c>
      <c r="F471" s="51" t="str">
        <f>IF(VLOOKUP(A471, Master!$A$1:$AG$661, 30, FALSE)&gt;VLOOKUP(A471, Master!$A$1:$AG$661, 27, FALSE), "+", "-")</f>
        <v>+</v>
      </c>
      <c r="G471" s="51" t="str">
        <f>IF(VLOOKUP(A471, Master!$A$1:$AG$661, 33, FALSE)&gt;VLOOKUP(A471, Master!$A$1:$AG$661, 30, FALSE), "+", "-")</f>
        <v>+</v>
      </c>
      <c r="H471" s="51" t="str">
        <f t="shared" si="7"/>
        <v>+</v>
      </c>
    </row>
    <row r="472" spans="1:8" x14ac:dyDescent="0.2">
      <c r="A472" s="5" t="s">
        <v>1019</v>
      </c>
      <c r="B472" s="5" t="s">
        <v>1020</v>
      </c>
      <c r="C472" s="5" t="s">
        <v>186</v>
      </c>
      <c r="D472" s="51" t="str">
        <f>IF(VLOOKUP(A472, Master!$A$1:$AG$661, 24, FALSE)&gt;VLOOKUP(A472, Master!$A$1:$AG$661, 21, FALSE), "+", "-")</f>
        <v>-</v>
      </c>
      <c r="E472" s="51" t="str">
        <f>IF(VLOOKUP(A472, Master!$A$1:$AG$661, 27, FALSE)&gt;VLOOKUP(A472, Master!$A$1:$AG$661, 24, FALSE), "+", "-")</f>
        <v>+</v>
      </c>
      <c r="F472" s="51" t="str">
        <f>IF(VLOOKUP(A472, Master!$A$1:$AG$661, 30, FALSE)&gt;VLOOKUP(A472, Master!$A$1:$AG$661, 27, FALSE), "+", "-")</f>
        <v>+</v>
      </c>
      <c r="G472" s="51" t="str">
        <f>IF(VLOOKUP(A472, Master!$A$1:$AG$661, 33, FALSE)&gt;VLOOKUP(A472, Master!$A$1:$AG$661, 30, FALSE), "+", "-")</f>
        <v>-</v>
      </c>
      <c r="H472" s="51" t="str">
        <f t="shared" si="7"/>
        <v>N</v>
      </c>
    </row>
    <row r="473" spans="1:8" x14ac:dyDescent="0.2">
      <c r="A473" s="5" t="s">
        <v>1021</v>
      </c>
      <c r="B473" s="5" t="s">
        <v>1022</v>
      </c>
      <c r="C473" s="5" t="s">
        <v>186</v>
      </c>
      <c r="D473" s="51" t="str">
        <f>IF(VLOOKUP(A473, Master!$A$1:$AG$661, 24, FALSE)&gt;VLOOKUP(A473, Master!$A$1:$AG$661, 21, FALSE), "+", "-")</f>
        <v>+</v>
      </c>
      <c r="E473" s="51" t="str">
        <f>IF(VLOOKUP(A473, Master!$A$1:$AG$661, 27, FALSE)&gt;VLOOKUP(A473, Master!$A$1:$AG$661, 24, FALSE), "+", "-")</f>
        <v>+</v>
      </c>
      <c r="F473" s="51" t="str">
        <f>IF(VLOOKUP(A473, Master!$A$1:$AG$661, 30, FALSE)&gt;VLOOKUP(A473, Master!$A$1:$AG$661, 27, FALSE), "+", "-")</f>
        <v>+</v>
      </c>
      <c r="G473" s="51" t="str">
        <f>IF(VLOOKUP(A473, Master!$A$1:$AG$661, 33, FALSE)&gt;VLOOKUP(A473, Master!$A$1:$AG$661, 30, FALSE), "+", "-")</f>
        <v>-</v>
      </c>
      <c r="H473" s="51" t="str">
        <f t="shared" si="7"/>
        <v>+</v>
      </c>
    </row>
    <row r="474" spans="1:8" x14ac:dyDescent="0.2">
      <c r="A474" s="5" t="s">
        <v>1023</v>
      </c>
      <c r="B474" s="5" t="s">
        <v>1024</v>
      </c>
      <c r="C474" s="5" t="s">
        <v>186</v>
      </c>
      <c r="D474" s="51" t="str">
        <f>IF(VLOOKUP(A474, Master!$A$1:$AG$661, 24, FALSE)&gt;VLOOKUP(A474, Master!$A$1:$AG$661, 21, FALSE), "+", "-")</f>
        <v>-</v>
      </c>
      <c r="E474" s="51" t="str">
        <f>IF(VLOOKUP(A474, Master!$A$1:$AG$661, 27, FALSE)&gt;VLOOKUP(A474, Master!$A$1:$AG$661, 24, FALSE), "+", "-")</f>
        <v>-</v>
      </c>
      <c r="F474" s="51" t="str">
        <f>IF(VLOOKUP(A474, Master!$A$1:$AG$661, 30, FALSE)&gt;VLOOKUP(A474, Master!$A$1:$AG$661, 27, FALSE), "+", "-")</f>
        <v>-</v>
      </c>
      <c r="G474" s="51" t="str">
        <f>IF(VLOOKUP(A474, Master!$A$1:$AG$661, 33, FALSE)&gt;VLOOKUP(A474, Master!$A$1:$AG$661, 30, FALSE), "+", "-")</f>
        <v>+</v>
      </c>
      <c r="H474" s="51" t="str">
        <f t="shared" si="7"/>
        <v>-</v>
      </c>
    </row>
    <row r="475" spans="1:8" x14ac:dyDescent="0.2">
      <c r="A475" s="5" t="s">
        <v>1025</v>
      </c>
      <c r="B475" s="5" t="s">
        <v>1026</v>
      </c>
      <c r="C475" s="5" t="s">
        <v>186</v>
      </c>
      <c r="D475" s="51" t="str">
        <f>IF(VLOOKUP(A475, Master!$A$1:$AG$661, 24, FALSE)&gt;VLOOKUP(A475, Master!$A$1:$AG$661, 21, FALSE), "+", "-")</f>
        <v>-</v>
      </c>
      <c r="E475" s="51" t="str">
        <f>IF(VLOOKUP(A475, Master!$A$1:$AG$661, 27, FALSE)&gt;VLOOKUP(A475, Master!$A$1:$AG$661, 24, FALSE), "+", "-")</f>
        <v>-</v>
      </c>
      <c r="F475" s="51" t="str">
        <f>IF(VLOOKUP(A475, Master!$A$1:$AG$661, 30, FALSE)&gt;VLOOKUP(A475, Master!$A$1:$AG$661, 27, FALSE), "+", "-")</f>
        <v>-</v>
      </c>
      <c r="G475" s="51" t="str">
        <f>IF(VLOOKUP(A475, Master!$A$1:$AG$661, 33, FALSE)&gt;VLOOKUP(A475, Master!$A$1:$AG$661, 30, FALSE), "+", "-")</f>
        <v>+</v>
      </c>
      <c r="H475" s="51" t="str">
        <f t="shared" si="7"/>
        <v>-</v>
      </c>
    </row>
    <row r="476" spans="1:8" x14ac:dyDescent="0.2">
      <c r="A476" s="5" t="s">
        <v>1027</v>
      </c>
      <c r="B476" s="5" t="s">
        <v>1028</v>
      </c>
      <c r="C476" s="5" t="s">
        <v>186</v>
      </c>
      <c r="D476" s="51" t="str">
        <f>IF(VLOOKUP(A476, Master!$A$1:$AG$661, 24, FALSE)&gt;VLOOKUP(A476, Master!$A$1:$AG$661, 21, FALSE), "+", "-")</f>
        <v>+</v>
      </c>
      <c r="E476" s="51" t="str">
        <f>IF(VLOOKUP(A476, Master!$A$1:$AG$661, 27, FALSE)&gt;VLOOKUP(A476, Master!$A$1:$AG$661, 24, FALSE), "+", "-")</f>
        <v>-</v>
      </c>
      <c r="F476" s="51" t="str">
        <f>IF(VLOOKUP(A476, Master!$A$1:$AG$661, 30, FALSE)&gt;VLOOKUP(A476, Master!$A$1:$AG$661, 27, FALSE), "+", "-")</f>
        <v>-</v>
      </c>
      <c r="G476" s="51" t="str">
        <f>IF(VLOOKUP(A476, Master!$A$1:$AG$661, 33, FALSE)&gt;VLOOKUP(A476, Master!$A$1:$AG$661, 30, FALSE), "+", "-")</f>
        <v>-</v>
      </c>
      <c r="H476" s="51" t="str">
        <f t="shared" si="7"/>
        <v>-</v>
      </c>
    </row>
    <row r="477" spans="1:8" x14ac:dyDescent="0.2">
      <c r="A477" s="5" t="s">
        <v>1029</v>
      </c>
      <c r="B477" s="5" t="s">
        <v>1030</v>
      </c>
      <c r="C477" s="5" t="s">
        <v>186</v>
      </c>
      <c r="D477" s="51" t="str">
        <f>IF(VLOOKUP(A477, Master!$A$1:$AG$661, 24, FALSE)&gt;VLOOKUP(A477, Master!$A$1:$AG$661, 21, FALSE), "+", "-")</f>
        <v>-</v>
      </c>
      <c r="E477" s="51" t="str">
        <f>IF(VLOOKUP(A477, Master!$A$1:$AG$661, 27, FALSE)&gt;VLOOKUP(A477, Master!$A$1:$AG$661, 24, FALSE), "+", "-")</f>
        <v>-</v>
      </c>
      <c r="F477" s="51" t="str">
        <f>IF(VLOOKUP(A477, Master!$A$1:$AG$661, 30, FALSE)&gt;VLOOKUP(A477, Master!$A$1:$AG$661, 27, FALSE), "+", "-")</f>
        <v>-</v>
      </c>
      <c r="G477" s="51" t="str">
        <f>IF(VLOOKUP(A477, Master!$A$1:$AG$661, 33, FALSE)&gt;VLOOKUP(A477, Master!$A$1:$AG$661, 30, FALSE), "+", "-")</f>
        <v>+</v>
      </c>
      <c r="H477" s="51" t="str">
        <f t="shared" si="7"/>
        <v>-</v>
      </c>
    </row>
    <row r="478" spans="1:8" x14ac:dyDescent="0.2">
      <c r="A478" s="5" t="s">
        <v>1031</v>
      </c>
      <c r="B478" s="5" t="s">
        <v>1032</v>
      </c>
      <c r="C478" s="5" t="s">
        <v>186</v>
      </c>
      <c r="D478" s="51" t="str">
        <f>IF(VLOOKUP(A478, Master!$A$1:$AG$661, 24, FALSE)&gt;VLOOKUP(A478, Master!$A$1:$AG$661, 21, FALSE), "+", "-")</f>
        <v>-</v>
      </c>
      <c r="E478" s="51" t="str">
        <f>IF(VLOOKUP(A478, Master!$A$1:$AG$661, 27, FALSE)&gt;VLOOKUP(A478, Master!$A$1:$AG$661, 24, FALSE), "+", "-")</f>
        <v>-</v>
      </c>
      <c r="F478" s="51" t="str">
        <f>IF(VLOOKUP(A478, Master!$A$1:$AG$661, 30, FALSE)&gt;VLOOKUP(A478, Master!$A$1:$AG$661, 27, FALSE), "+", "-")</f>
        <v>-</v>
      </c>
      <c r="G478" s="51" t="str">
        <f>IF(VLOOKUP(A478, Master!$A$1:$AG$661, 33, FALSE)&gt;VLOOKUP(A478, Master!$A$1:$AG$661, 30, FALSE), "+", "-")</f>
        <v>+</v>
      </c>
      <c r="H478" s="51" t="str">
        <f t="shared" si="7"/>
        <v>-</v>
      </c>
    </row>
    <row r="479" spans="1:8" x14ac:dyDescent="0.2">
      <c r="A479" s="5" t="s">
        <v>1033</v>
      </c>
      <c r="B479" s="5" t="s">
        <v>1034</v>
      </c>
      <c r="C479" s="5" t="s">
        <v>186</v>
      </c>
      <c r="D479" s="51" t="str">
        <f>IF(VLOOKUP(A479, Master!$A$1:$AG$661, 24, FALSE)&gt;VLOOKUP(A479, Master!$A$1:$AG$661, 21, FALSE), "+", "-")</f>
        <v>-</v>
      </c>
      <c r="E479" s="51" t="str">
        <f>IF(VLOOKUP(A479, Master!$A$1:$AG$661, 27, FALSE)&gt;VLOOKUP(A479, Master!$A$1:$AG$661, 24, FALSE), "+", "-")</f>
        <v>+</v>
      </c>
      <c r="F479" s="51" t="str">
        <f>IF(VLOOKUP(A479, Master!$A$1:$AG$661, 30, FALSE)&gt;VLOOKUP(A479, Master!$A$1:$AG$661, 27, FALSE), "+", "-")</f>
        <v>-</v>
      </c>
      <c r="G479" s="51" t="str">
        <f>IF(VLOOKUP(A479, Master!$A$1:$AG$661, 33, FALSE)&gt;VLOOKUP(A479, Master!$A$1:$AG$661, 30, FALSE), "+", "-")</f>
        <v>-</v>
      </c>
      <c r="H479" s="51" t="str">
        <f t="shared" si="7"/>
        <v>-</v>
      </c>
    </row>
    <row r="480" spans="1:8" x14ac:dyDescent="0.2">
      <c r="A480" s="5" t="s">
        <v>1035</v>
      </c>
      <c r="B480" s="5" t="s">
        <v>1036</v>
      </c>
      <c r="C480" s="5" t="s">
        <v>124</v>
      </c>
      <c r="D480" s="51" t="str">
        <f>IF(VLOOKUP(A480, Master!$A$1:$AG$661, 24, FALSE)&gt;VLOOKUP(A480, Master!$A$1:$AG$661, 21, FALSE), "+", "-")</f>
        <v>+</v>
      </c>
      <c r="E480" s="51" t="str">
        <f>IF(VLOOKUP(A480, Master!$A$1:$AG$661, 27, FALSE)&gt;VLOOKUP(A480, Master!$A$1:$AG$661, 24, FALSE), "+", "-")</f>
        <v>-</v>
      </c>
      <c r="F480" s="51" t="str">
        <f>IF(VLOOKUP(A480, Master!$A$1:$AG$661, 30, FALSE)&gt;VLOOKUP(A480, Master!$A$1:$AG$661, 27, FALSE), "+", "-")</f>
        <v>-</v>
      </c>
      <c r="G480" s="51" t="str">
        <f>IF(VLOOKUP(A480, Master!$A$1:$AG$661, 33, FALSE)&gt;VLOOKUP(A480, Master!$A$1:$AG$661, 30, FALSE), "+", "-")</f>
        <v>+</v>
      </c>
      <c r="H480" s="51" t="str">
        <f t="shared" si="7"/>
        <v>-</v>
      </c>
    </row>
    <row r="481" spans="1:8" x14ac:dyDescent="0.2">
      <c r="A481" s="5" t="s">
        <v>1037</v>
      </c>
      <c r="B481" s="5" t="s">
        <v>1038</v>
      </c>
      <c r="C481" s="5" t="s">
        <v>124</v>
      </c>
      <c r="D481" s="51" t="str">
        <f>IF(VLOOKUP(A481, Master!$A$1:$AG$661, 24, FALSE)&gt;VLOOKUP(A481, Master!$A$1:$AG$661, 21, FALSE), "+", "-")</f>
        <v>+</v>
      </c>
      <c r="E481" s="51" t="str">
        <f>IF(VLOOKUP(A481, Master!$A$1:$AG$661, 27, FALSE)&gt;VLOOKUP(A481, Master!$A$1:$AG$661, 24, FALSE), "+", "-")</f>
        <v>+</v>
      </c>
      <c r="F481" s="51" t="str">
        <f>IF(VLOOKUP(A481, Master!$A$1:$AG$661, 30, FALSE)&gt;VLOOKUP(A481, Master!$A$1:$AG$661, 27, FALSE), "+", "-")</f>
        <v>-</v>
      </c>
      <c r="G481" s="51" t="str">
        <f>IF(VLOOKUP(A481, Master!$A$1:$AG$661, 33, FALSE)&gt;VLOOKUP(A481, Master!$A$1:$AG$661, 30, FALSE), "+", "-")</f>
        <v>-</v>
      </c>
      <c r="H481" s="51" t="str">
        <f t="shared" si="7"/>
        <v>N</v>
      </c>
    </row>
    <row r="482" spans="1:8" x14ac:dyDescent="0.2">
      <c r="A482" s="5" t="s">
        <v>1039</v>
      </c>
      <c r="B482" s="5" t="s">
        <v>1040</v>
      </c>
      <c r="C482" s="5" t="s">
        <v>124</v>
      </c>
      <c r="D482" s="51" t="str">
        <f>IF(VLOOKUP(A482, Master!$A$1:$AG$661, 24, FALSE)&gt;VLOOKUP(A482, Master!$A$1:$AG$661, 21, FALSE), "+", "-")</f>
        <v>+</v>
      </c>
      <c r="E482" s="51" t="str">
        <f>IF(VLOOKUP(A482, Master!$A$1:$AG$661, 27, FALSE)&gt;VLOOKUP(A482, Master!$A$1:$AG$661, 24, FALSE), "+", "-")</f>
        <v>+</v>
      </c>
      <c r="F482" s="51" t="str">
        <f>IF(VLOOKUP(A482, Master!$A$1:$AG$661, 30, FALSE)&gt;VLOOKUP(A482, Master!$A$1:$AG$661, 27, FALSE), "+", "-")</f>
        <v>+</v>
      </c>
      <c r="G482" s="51" t="str">
        <f>IF(VLOOKUP(A482, Master!$A$1:$AG$661, 33, FALSE)&gt;VLOOKUP(A482, Master!$A$1:$AG$661, 30, FALSE), "+", "-")</f>
        <v>+</v>
      </c>
      <c r="H482" s="51" t="str">
        <f t="shared" si="7"/>
        <v>+</v>
      </c>
    </row>
    <row r="483" spans="1:8" x14ac:dyDescent="0.2">
      <c r="A483" s="5" t="s">
        <v>1041</v>
      </c>
      <c r="B483" s="5" t="s">
        <v>1042</v>
      </c>
      <c r="C483" s="5" t="s">
        <v>1043</v>
      </c>
      <c r="D483" s="51" t="str">
        <f>IF(VLOOKUP(A483, Master!$A$1:$AG$661, 24, FALSE)&gt;VLOOKUP(A483, Master!$A$1:$AG$661, 21, FALSE), "+", "-")</f>
        <v>+</v>
      </c>
      <c r="E483" s="51" t="str">
        <f>IF(VLOOKUP(A483, Master!$A$1:$AG$661, 27, FALSE)&gt;VLOOKUP(A483, Master!$A$1:$AG$661, 24, FALSE), "+", "-")</f>
        <v>-</v>
      </c>
      <c r="F483" s="51" t="str">
        <f>IF(VLOOKUP(A483, Master!$A$1:$AG$661, 30, FALSE)&gt;VLOOKUP(A483, Master!$A$1:$AG$661, 27, FALSE), "+", "-")</f>
        <v>+</v>
      </c>
      <c r="G483" s="51" t="str">
        <f>IF(VLOOKUP(A483, Master!$A$1:$AG$661, 33, FALSE)&gt;VLOOKUP(A483, Master!$A$1:$AG$661, 30, FALSE), "+", "-")</f>
        <v>-</v>
      </c>
      <c r="H483" s="51" t="str">
        <f t="shared" si="7"/>
        <v>N</v>
      </c>
    </row>
    <row r="484" spans="1:8" x14ac:dyDescent="0.2">
      <c r="A484" s="5" t="s">
        <v>1044</v>
      </c>
      <c r="B484" s="5" t="s">
        <v>1045</v>
      </c>
      <c r="C484" s="5" t="s">
        <v>1043</v>
      </c>
      <c r="D484" s="51" t="str">
        <f>IF(VLOOKUP(A484, Master!$A$1:$AG$661, 24, FALSE)&gt;VLOOKUP(A484, Master!$A$1:$AG$661, 21, FALSE), "+", "-")</f>
        <v>+</v>
      </c>
      <c r="E484" s="51" t="str">
        <f>IF(VLOOKUP(A484, Master!$A$1:$AG$661, 27, FALSE)&gt;VLOOKUP(A484, Master!$A$1:$AG$661, 24, FALSE), "+", "-")</f>
        <v>+</v>
      </c>
      <c r="F484" s="51" t="str">
        <f>IF(VLOOKUP(A484, Master!$A$1:$AG$661, 30, FALSE)&gt;VLOOKUP(A484, Master!$A$1:$AG$661, 27, FALSE), "+", "-")</f>
        <v>-</v>
      </c>
      <c r="G484" s="51" t="str">
        <f>IF(VLOOKUP(A484, Master!$A$1:$AG$661, 33, FALSE)&gt;VLOOKUP(A484, Master!$A$1:$AG$661, 30, FALSE), "+", "-")</f>
        <v>-</v>
      </c>
      <c r="H484" s="51" t="str">
        <f t="shared" si="7"/>
        <v>N</v>
      </c>
    </row>
    <row r="485" spans="1:8" x14ac:dyDescent="0.2">
      <c r="A485" s="5" t="s">
        <v>1046</v>
      </c>
      <c r="B485" s="5" t="s">
        <v>1047</v>
      </c>
      <c r="C485" s="5" t="s">
        <v>1043</v>
      </c>
      <c r="D485" s="51" t="str">
        <f>IF(VLOOKUP(A485, Master!$A$1:$AG$661, 24, FALSE)&gt;VLOOKUP(A485, Master!$A$1:$AG$661, 21, FALSE), "+", "-")</f>
        <v>+</v>
      </c>
      <c r="E485" s="51" t="str">
        <f>IF(VLOOKUP(A485, Master!$A$1:$AG$661, 27, FALSE)&gt;VLOOKUP(A485, Master!$A$1:$AG$661, 24, FALSE), "+", "-")</f>
        <v>+</v>
      </c>
      <c r="F485" s="51" t="str">
        <f>IF(VLOOKUP(A485, Master!$A$1:$AG$661, 30, FALSE)&gt;VLOOKUP(A485, Master!$A$1:$AG$661, 27, FALSE), "+", "-")</f>
        <v>-</v>
      </c>
      <c r="G485" s="51" t="str">
        <f>IF(VLOOKUP(A485, Master!$A$1:$AG$661, 33, FALSE)&gt;VLOOKUP(A485, Master!$A$1:$AG$661, 30, FALSE), "+", "-")</f>
        <v>+</v>
      </c>
      <c r="H485" s="51" t="str">
        <f t="shared" si="7"/>
        <v>N</v>
      </c>
    </row>
    <row r="486" spans="1:8" x14ac:dyDescent="0.2">
      <c r="A486" s="5" t="s">
        <v>1048</v>
      </c>
      <c r="B486" s="5" t="s">
        <v>1049</v>
      </c>
      <c r="C486" s="5" t="s">
        <v>1043</v>
      </c>
      <c r="D486" s="51" t="str">
        <f>IF(VLOOKUP(A486, Master!$A$1:$AG$661, 24, FALSE)&gt;VLOOKUP(A486, Master!$A$1:$AG$661, 21, FALSE), "+", "-")</f>
        <v>+</v>
      </c>
      <c r="E486" s="51" t="str">
        <f>IF(VLOOKUP(A486, Master!$A$1:$AG$661, 27, FALSE)&gt;VLOOKUP(A486, Master!$A$1:$AG$661, 24, FALSE), "+", "-")</f>
        <v>+</v>
      </c>
      <c r="F486" s="51" t="str">
        <f>IF(VLOOKUP(A486, Master!$A$1:$AG$661, 30, FALSE)&gt;VLOOKUP(A486, Master!$A$1:$AG$661, 27, FALSE), "+", "-")</f>
        <v>-</v>
      </c>
      <c r="G486" s="51" t="str">
        <f>IF(VLOOKUP(A486, Master!$A$1:$AG$661, 33, FALSE)&gt;VLOOKUP(A486, Master!$A$1:$AG$661, 30, FALSE), "+", "-")</f>
        <v>+</v>
      </c>
      <c r="H486" s="51" t="str">
        <f t="shared" si="7"/>
        <v>N</v>
      </c>
    </row>
    <row r="487" spans="1:8" x14ac:dyDescent="0.2">
      <c r="A487" s="5" t="s">
        <v>1050</v>
      </c>
      <c r="B487" s="5" t="s">
        <v>1051</v>
      </c>
      <c r="C487" s="5" t="s">
        <v>1043</v>
      </c>
      <c r="D487" s="51" t="str">
        <f>IF(VLOOKUP(A487, Master!$A$1:$AG$661, 24, FALSE)&gt;VLOOKUP(A487, Master!$A$1:$AG$661, 21, FALSE), "+", "-")</f>
        <v>+</v>
      </c>
      <c r="E487" s="51" t="str">
        <f>IF(VLOOKUP(A487, Master!$A$1:$AG$661, 27, FALSE)&gt;VLOOKUP(A487, Master!$A$1:$AG$661, 24, FALSE), "+", "-")</f>
        <v>-</v>
      </c>
      <c r="F487" s="51" t="str">
        <f>IF(VLOOKUP(A487, Master!$A$1:$AG$661, 30, FALSE)&gt;VLOOKUP(A487, Master!$A$1:$AG$661, 27, FALSE), "+", "-")</f>
        <v>+</v>
      </c>
      <c r="G487" s="51" t="str">
        <f>IF(VLOOKUP(A487, Master!$A$1:$AG$661, 33, FALSE)&gt;VLOOKUP(A487, Master!$A$1:$AG$661, 30, FALSE), "+", "-")</f>
        <v>-</v>
      </c>
      <c r="H487" s="51" t="str">
        <f t="shared" si="7"/>
        <v>N</v>
      </c>
    </row>
    <row r="488" spans="1:8" x14ac:dyDescent="0.2">
      <c r="A488" s="5" t="s">
        <v>1052</v>
      </c>
      <c r="B488" s="5" t="s">
        <v>1405</v>
      </c>
      <c r="C488" s="5" t="s">
        <v>1043</v>
      </c>
      <c r="D488" s="51" t="str">
        <f>IF(VLOOKUP(A488, Master!$A$1:$AG$661, 24, FALSE)&gt;VLOOKUP(A488, Master!$A$1:$AG$661, 21, FALSE), "+", "-")</f>
        <v>+</v>
      </c>
      <c r="E488" s="51" t="str">
        <f>IF(VLOOKUP(A488, Master!$A$1:$AG$661, 27, FALSE)&gt;VLOOKUP(A488, Master!$A$1:$AG$661, 24, FALSE), "+", "-")</f>
        <v>+</v>
      </c>
      <c r="F488" s="51" t="str">
        <f>IF(VLOOKUP(A488, Master!$A$1:$AG$661, 30, FALSE)&gt;VLOOKUP(A488, Master!$A$1:$AG$661, 27, FALSE), "+", "-")</f>
        <v>-</v>
      </c>
      <c r="G488" s="51" t="str">
        <f>IF(VLOOKUP(A488, Master!$A$1:$AG$661, 33, FALSE)&gt;VLOOKUP(A488, Master!$A$1:$AG$661, 30, FALSE), "+", "-")</f>
        <v>+</v>
      </c>
      <c r="H488" s="51" t="str">
        <f t="shared" si="7"/>
        <v>N</v>
      </c>
    </row>
    <row r="489" spans="1:8" x14ac:dyDescent="0.2">
      <c r="A489" s="5" t="s">
        <v>1054</v>
      </c>
      <c r="B489" s="5" t="s">
        <v>1055</v>
      </c>
      <c r="C489" s="5" t="s">
        <v>1043</v>
      </c>
      <c r="D489" s="51" t="str">
        <f>IF(VLOOKUP(A489, Master!$A$1:$AG$661, 24, FALSE)&gt;VLOOKUP(A489, Master!$A$1:$AG$661, 21, FALSE), "+", "-")</f>
        <v>-</v>
      </c>
      <c r="E489" s="51" t="str">
        <f>IF(VLOOKUP(A489, Master!$A$1:$AG$661, 27, FALSE)&gt;VLOOKUP(A489, Master!$A$1:$AG$661, 24, FALSE), "+", "-")</f>
        <v>-</v>
      </c>
      <c r="F489" s="51" t="str">
        <f>IF(VLOOKUP(A489, Master!$A$1:$AG$661, 30, FALSE)&gt;VLOOKUP(A489, Master!$A$1:$AG$661, 27, FALSE), "+", "-")</f>
        <v>-</v>
      </c>
      <c r="G489" s="51" t="str">
        <f>IF(VLOOKUP(A489, Master!$A$1:$AG$661, 33, FALSE)&gt;VLOOKUP(A489, Master!$A$1:$AG$661, 30, FALSE), "+", "-")</f>
        <v>+</v>
      </c>
      <c r="H489" s="51" t="str">
        <f t="shared" si="7"/>
        <v>-</v>
      </c>
    </row>
    <row r="490" spans="1:8" x14ac:dyDescent="0.2">
      <c r="A490" s="5" t="s">
        <v>1056</v>
      </c>
      <c r="B490" s="5" t="s">
        <v>1057</v>
      </c>
      <c r="C490" s="5" t="s">
        <v>1043</v>
      </c>
      <c r="D490" s="51" t="str">
        <f>IF(VLOOKUP(A490, Master!$A$1:$AG$661, 24, FALSE)&gt;VLOOKUP(A490, Master!$A$1:$AG$661, 21, FALSE), "+", "-")</f>
        <v>-</v>
      </c>
      <c r="E490" s="51" t="str">
        <f>IF(VLOOKUP(A490, Master!$A$1:$AG$661, 27, FALSE)&gt;VLOOKUP(A490, Master!$A$1:$AG$661, 24, FALSE), "+", "-")</f>
        <v>-</v>
      </c>
      <c r="F490" s="51" t="str">
        <f>IF(VLOOKUP(A490, Master!$A$1:$AG$661, 30, FALSE)&gt;VLOOKUP(A490, Master!$A$1:$AG$661, 27, FALSE), "+", "-")</f>
        <v>-</v>
      </c>
      <c r="G490" s="51" t="str">
        <f>IF(VLOOKUP(A490, Master!$A$1:$AG$661, 33, FALSE)&gt;VLOOKUP(A490, Master!$A$1:$AG$661, 30, FALSE), "+", "-")</f>
        <v>-</v>
      </c>
      <c r="H490" s="51" t="str">
        <f t="shared" si="7"/>
        <v>-</v>
      </c>
    </row>
    <row r="491" spans="1:8" x14ac:dyDescent="0.2">
      <c r="A491" s="5" t="s">
        <v>1058</v>
      </c>
      <c r="B491" s="5" t="s">
        <v>1059</v>
      </c>
      <c r="C491" s="5" t="s">
        <v>1043</v>
      </c>
      <c r="D491" s="51" t="str">
        <f>IF(VLOOKUP(A491, Master!$A$1:$AG$661, 24, FALSE)&gt;VLOOKUP(A491, Master!$A$1:$AG$661, 21, FALSE), "+", "-")</f>
        <v>+</v>
      </c>
      <c r="E491" s="51" t="str">
        <f>IF(VLOOKUP(A491, Master!$A$1:$AG$661, 27, FALSE)&gt;VLOOKUP(A491, Master!$A$1:$AG$661, 24, FALSE), "+", "-")</f>
        <v>+</v>
      </c>
      <c r="F491" s="51" t="str">
        <f>IF(VLOOKUP(A491, Master!$A$1:$AG$661, 30, FALSE)&gt;VLOOKUP(A491, Master!$A$1:$AG$661, 27, FALSE), "+", "-")</f>
        <v>-</v>
      </c>
      <c r="G491" s="51" t="str">
        <f>IF(VLOOKUP(A491, Master!$A$1:$AG$661, 33, FALSE)&gt;VLOOKUP(A491, Master!$A$1:$AG$661, 30, FALSE), "+", "-")</f>
        <v>-</v>
      </c>
      <c r="H491" s="51" t="str">
        <f t="shared" si="7"/>
        <v>N</v>
      </c>
    </row>
    <row r="492" spans="1:8" x14ac:dyDescent="0.2">
      <c r="A492" s="5" t="s">
        <v>1060</v>
      </c>
      <c r="B492" s="5" t="s">
        <v>1061</v>
      </c>
      <c r="C492" s="5" t="s">
        <v>217</v>
      </c>
      <c r="D492" s="51" t="str">
        <f>IF(VLOOKUP(A492, Master!$A$1:$AG$661, 24, FALSE)&gt;VLOOKUP(A492, Master!$A$1:$AG$661, 21, FALSE), "+", "-")</f>
        <v>-</v>
      </c>
      <c r="E492" s="51" t="str">
        <f>IF(VLOOKUP(A492, Master!$A$1:$AG$661, 27, FALSE)&gt;VLOOKUP(A492, Master!$A$1:$AG$661, 24, FALSE), "+", "-")</f>
        <v>+</v>
      </c>
      <c r="F492" s="51" t="str">
        <f>IF(VLOOKUP(A492, Master!$A$1:$AG$661, 30, FALSE)&gt;VLOOKUP(A492, Master!$A$1:$AG$661, 27, FALSE), "+", "-")</f>
        <v>-</v>
      </c>
      <c r="G492" s="51" t="str">
        <f>IF(VLOOKUP(A492, Master!$A$1:$AG$661, 33, FALSE)&gt;VLOOKUP(A492, Master!$A$1:$AG$661, 30, FALSE), "+", "-")</f>
        <v>-</v>
      </c>
      <c r="H492" s="51" t="str">
        <f t="shared" si="7"/>
        <v>-</v>
      </c>
    </row>
    <row r="493" spans="1:8" x14ac:dyDescent="0.2">
      <c r="A493" s="5" t="s">
        <v>1062</v>
      </c>
      <c r="B493" s="5" t="s">
        <v>632</v>
      </c>
      <c r="C493" s="5" t="s">
        <v>217</v>
      </c>
      <c r="D493" s="51" t="str">
        <f>IF(VLOOKUP(A493, Master!$A$1:$AG$661, 24, FALSE)&gt;VLOOKUP(A493, Master!$A$1:$AG$661, 21, FALSE), "+", "-")</f>
        <v>+</v>
      </c>
      <c r="E493" s="51" t="str">
        <f>IF(VLOOKUP(A493, Master!$A$1:$AG$661, 27, FALSE)&gt;VLOOKUP(A493, Master!$A$1:$AG$661, 24, FALSE), "+", "-")</f>
        <v>-</v>
      </c>
      <c r="F493" s="51" t="str">
        <f>IF(VLOOKUP(A493, Master!$A$1:$AG$661, 30, FALSE)&gt;VLOOKUP(A493, Master!$A$1:$AG$661, 27, FALSE), "+", "-")</f>
        <v>+</v>
      </c>
      <c r="G493" s="51" t="str">
        <f>IF(VLOOKUP(A493, Master!$A$1:$AG$661, 33, FALSE)&gt;VLOOKUP(A493, Master!$A$1:$AG$661, 30, FALSE), "+", "-")</f>
        <v>+</v>
      </c>
      <c r="H493" s="51" t="str">
        <f t="shared" si="7"/>
        <v>N</v>
      </c>
    </row>
    <row r="494" spans="1:8" x14ac:dyDescent="0.2">
      <c r="A494" s="5" t="s">
        <v>1063</v>
      </c>
      <c r="B494" s="5" t="s">
        <v>1064</v>
      </c>
      <c r="C494" s="5" t="s">
        <v>217</v>
      </c>
      <c r="D494" s="51" t="str">
        <f>IF(VLOOKUP(A494, Master!$A$1:$AG$661, 24, FALSE)&gt;VLOOKUP(A494, Master!$A$1:$AG$661, 21, FALSE), "+", "-")</f>
        <v>-</v>
      </c>
      <c r="E494" s="51" t="str">
        <f>IF(VLOOKUP(A494, Master!$A$1:$AG$661, 27, FALSE)&gt;VLOOKUP(A494, Master!$A$1:$AG$661, 24, FALSE), "+", "-")</f>
        <v>-</v>
      </c>
      <c r="F494" s="51" t="str">
        <f>IF(VLOOKUP(A494, Master!$A$1:$AG$661, 30, FALSE)&gt;VLOOKUP(A494, Master!$A$1:$AG$661, 27, FALSE), "+", "-")</f>
        <v>-</v>
      </c>
      <c r="G494" s="51" t="str">
        <f>IF(VLOOKUP(A494, Master!$A$1:$AG$661, 33, FALSE)&gt;VLOOKUP(A494, Master!$A$1:$AG$661, 30, FALSE), "+", "-")</f>
        <v>-</v>
      </c>
      <c r="H494" s="51" t="str">
        <f t="shared" si="7"/>
        <v>-</v>
      </c>
    </row>
    <row r="495" spans="1:8" x14ac:dyDescent="0.2">
      <c r="A495" s="5" t="s">
        <v>1065</v>
      </c>
      <c r="B495" s="5" t="s">
        <v>1066</v>
      </c>
      <c r="C495" s="5" t="s">
        <v>217</v>
      </c>
      <c r="D495" s="51" t="str">
        <f>IF(VLOOKUP(A495, Master!$A$1:$AG$661, 24, FALSE)&gt;VLOOKUP(A495, Master!$A$1:$AG$661, 21, FALSE), "+", "-")</f>
        <v>+</v>
      </c>
      <c r="E495" s="51" t="str">
        <f>IF(VLOOKUP(A495, Master!$A$1:$AG$661, 27, FALSE)&gt;VLOOKUP(A495, Master!$A$1:$AG$661, 24, FALSE), "+", "-")</f>
        <v>+</v>
      </c>
      <c r="F495" s="51" t="str">
        <f>IF(VLOOKUP(A495, Master!$A$1:$AG$661, 30, FALSE)&gt;VLOOKUP(A495, Master!$A$1:$AG$661, 27, FALSE), "+", "-")</f>
        <v>+</v>
      </c>
      <c r="G495" s="51" t="str">
        <f>IF(VLOOKUP(A495, Master!$A$1:$AG$661, 33, FALSE)&gt;VLOOKUP(A495, Master!$A$1:$AG$661, 30, FALSE), "+", "-")</f>
        <v>+</v>
      </c>
      <c r="H495" s="51" t="str">
        <f t="shared" si="7"/>
        <v>+</v>
      </c>
    </row>
    <row r="496" spans="1:8" x14ac:dyDescent="0.2">
      <c r="A496" s="5" t="s">
        <v>1067</v>
      </c>
      <c r="B496" s="5" t="s">
        <v>582</v>
      </c>
      <c r="C496" s="5" t="s">
        <v>217</v>
      </c>
      <c r="D496" s="51" t="str">
        <f>IF(VLOOKUP(A496, Master!$A$1:$AG$661, 24, FALSE)&gt;VLOOKUP(A496, Master!$A$1:$AG$661, 21, FALSE), "+", "-")</f>
        <v>-</v>
      </c>
      <c r="E496" s="51" t="str">
        <f>IF(VLOOKUP(A496, Master!$A$1:$AG$661, 27, FALSE)&gt;VLOOKUP(A496, Master!$A$1:$AG$661, 24, FALSE), "+", "-")</f>
        <v>+</v>
      </c>
      <c r="F496" s="51" t="str">
        <f>IF(VLOOKUP(A496, Master!$A$1:$AG$661, 30, FALSE)&gt;VLOOKUP(A496, Master!$A$1:$AG$661, 27, FALSE), "+", "-")</f>
        <v>+</v>
      </c>
      <c r="G496" s="51" t="str">
        <f>IF(VLOOKUP(A496, Master!$A$1:$AG$661, 33, FALSE)&gt;VLOOKUP(A496, Master!$A$1:$AG$661, 30, FALSE), "+", "-")</f>
        <v>-</v>
      </c>
      <c r="H496" s="51" t="str">
        <f t="shared" si="7"/>
        <v>N</v>
      </c>
    </row>
    <row r="497" spans="1:8" x14ac:dyDescent="0.2">
      <c r="A497" s="5" t="s">
        <v>1068</v>
      </c>
      <c r="B497" s="5" t="s">
        <v>1069</v>
      </c>
      <c r="C497" s="5" t="s">
        <v>217</v>
      </c>
      <c r="D497" s="51" t="str">
        <f>IF(VLOOKUP(A497, Master!$A$1:$AG$661, 24, FALSE)&gt;VLOOKUP(A497, Master!$A$1:$AG$661, 21, FALSE), "+", "-")</f>
        <v>+</v>
      </c>
      <c r="E497" s="51" t="str">
        <f>IF(VLOOKUP(A497, Master!$A$1:$AG$661, 27, FALSE)&gt;VLOOKUP(A497, Master!$A$1:$AG$661, 24, FALSE), "+", "-")</f>
        <v>+</v>
      </c>
      <c r="F497" s="51" t="str">
        <f>IF(VLOOKUP(A497, Master!$A$1:$AG$661, 30, FALSE)&gt;VLOOKUP(A497, Master!$A$1:$AG$661, 27, FALSE), "+", "-")</f>
        <v>+</v>
      </c>
      <c r="G497" s="51" t="str">
        <f>IF(VLOOKUP(A497, Master!$A$1:$AG$661, 33, FALSE)&gt;VLOOKUP(A497, Master!$A$1:$AG$661, 30, FALSE), "+", "-")</f>
        <v>-</v>
      </c>
      <c r="H497" s="51" t="str">
        <f t="shared" si="7"/>
        <v>+</v>
      </c>
    </row>
    <row r="498" spans="1:8" x14ac:dyDescent="0.2">
      <c r="A498" s="5" t="s">
        <v>1070</v>
      </c>
      <c r="B498" s="5" t="s">
        <v>1071</v>
      </c>
      <c r="C498" s="5" t="s">
        <v>217</v>
      </c>
      <c r="D498" s="51" t="str">
        <f>IF(VLOOKUP(A498, Master!$A$1:$AG$661, 24, FALSE)&gt;VLOOKUP(A498, Master!$A$1:$AG$661, 21, FALSE), "+", "-")</f>
        <v>-</v>
      </c>
      <c r="E498" s="51" t="str">
        <f>IF(VLOOKUP(A498, Master!$A$1:$AG$661, 27, FALSE)&gt;VLOOKUP(A498, Master!$A$1:$AG$661, 24, FALSE), "+", "-")</f>
        <v>+</v>
      </c>
      <c r="F498" s="51" t="str">
        <f>IF(VLOOKUP(A498, Master!$A$1:$AG$661, 30, FALSE)&gt;VLOOKUP(A498, Master!$A$1:$AG$661, 27, FALSE), "+", "-")</f>
        <v>-</v>
      </c>
      <c r="G498" s="51" t="str">
        <f>IF(VLOOKUP(A498, Master!$A$1:$AG$661, 33, FALSE)&gt;VLOOKUP(A498, Master!$A$1:$AG$661, 30, FALSE), "+", "-")</f>
        <v>-</v>
      </c>
      <c r="H498" s="51" t="str">
        <f t="shared" si="7"/>
        <v>-</v>
      </c>
    </row>
    <row r="499" spans="1:8" x14ac:dyDescent="0.2">
      <c r="A499" s="5" t="s">
        <v>1072</v>
      </c>
      <c r="B499" s="5" t="s">
        <v>1073</v>
      </c>
      <c r="C499" s="5" t="s">
        <v>79</v>
      </c>
      <c r="D499" s="51" t="str">
        <f>IF(VLOOKUP(A499, Master!$A$1:$AG$661, 24, FALSE)&gt;VLOOKUP(A499, Master!$A$1:$AG$661, 21, FALSE), "+", "-")</f>
        <v>+</v>
      </c>
      <c r="E499" s="51" t="str">
        <f>IF(VLOOKUP(A499, Master!$A$1:$AG$661, 27, FALSE)&gt;VLOOKUP(A499, Master!$A$1:$AG$661, 24, FALSE), "+", "-")</f>
        <v>+</v>
      </c>
      <c r="F499" s="51" t="str">
        <f>IF(VLOOKUP(A499, Master!$A$1:$AG$661, 30, FALSE)&gt;VLOOKUP(A499, Master!$A$1:$AG$661, 27, FALSE), "+", "-")</f>
        <v>+</v>
      </c>
      <c r="G499" s="51" t="str">
        <f>IF(VLOOKUP(A499, Master!$A$1:$AG$661, 33, FALSE)&gt;VLOOKUP(A499, Master!$A$1:$AG$661, 30, FALSE), "+", "-")</f>
        <v>+</v>
      </c>
      <c r="H499" s="51" t="str">
        <f t="shared" si="7"/>
        <v>+</v>
      </c>
    </row>
    <row r="500" spans="1:8" x14ac:dyDescent="0.2">
      <c r="A500" s="5" t="s">
        <v>1074</v>
      </c>
      <c r="B500" s="5" t="s">
        <v>1075</v>
      </c>
      <c r="C500" s="5" t="s">
        <v>79</v>
      </c>
      <c r="D500" s="51" t="str">
        <f>IF(VLOOKUP(A500, Master!$A$1:$AG$661, 24, FALSE)&gt;VLOOKUP(A500, Master!$A$1:$AG$661, 21, FALSE), "+", "-")</f>
        <v>+</v>
      </c>
      <c r="E500" s="51" t="str">
        <f>IF(VLOOKUP(A500, Master!$A$1:$AG$661, 27, FALSE)&gt;VLOOKUP(A500, Master!$A$1:$AG$661, 24, FALSE), "+", "-")</f>
        <v>+</v>
      </c>
      <c r="F500" s="51" t="str">
        <f>IF(VLOOKUP(A500, Master!$A$1:$AG$661, 30, FALSE)&gt;VLOOKUP(A500, Master!$A$1:$AG$661, 27, FALSE), "+", "-")</f>
        <v>-</v>
      </c>
      <c r="G500" s="51" t="str">
        <f>IF(VLOOKUP(A500, Master!$A$1:$AG$661, 33, FALSE)&gt;VLOOKUP(A500, Master!$A$1:$AG$661, 30, FALSE), "+", "-")</f>
        <v>+</v>
      </c>
      <c r="H500" s="51" t="str">
        <f t="shared" si="7"/>
        <v>N</v>
      </c>
    </row>
    <row r="501" spans="1:8" x14ac:dyDescent="0.2">
      <c r="A501" s="5" t="s">
        <v>1076</v>
      </c>
      <c r="B501" s="5" t="s">
        <v>1077</v>
      </c>
      <c r="C501" s="5" t="s">
        <v>79</v>
      </c>
      <c r="D501" s="51" t="str">
        <f>IF(VLOOKUP(A501, Master!$A$1:$AG$661, 24, FALSE)&gt;VLOOKUP(A501, Master!$A$1:$AG$661, 21, FALSE), "+", "-")</f>
        <v>+</v>
      </c>
      <c r="E501" s="51" t="str">
        <f>IF(VLOOKUP(A501, Master!$A$1:$AG$661, 27, FALSE)&gt;VLOOKUP(A501, Master!$A$1:$AG$661, 24, FALSE), "+", "-")</f>
        <v>+</v>
      </c>
      <c r="F501" s="51" t="str">
        <f>IF(VLOOKUP(A501, Master!$A$1:$AG$661, 30, FALSE)&gt;VLOOKUP(A501, Master!$A$1:$AG$661, 27, FALSE), "+", "-")</f>
        <v>-</v>
      </c>
      <c r="G501" s="51" t="str">
        <f>IF(VLOOKUP(A501, Master!$A$1:$AG$661, 33, FALSE)&gt;VLOOKUP(A501, Master!$A$1:$AG$661, 30, FALSE), "+", "-")</f>
        <v>+</v>
      </c>
      <c r="H501" s="51" t="str">
        <f t="shared" si="7"/>
        <v>N</v>
      </c>
    </row>
    <row r="502" spans="1:8" x14ac:dyDescent="0.2">
      <c r="A502" s="5" t="s">
        <v>1078</v>
      </c>
      <c r="B502" s="5" t="s">
        <v>606</v>
      </c>
      <c r="C502" s="5" t="s">
        <v>79</v>
      </c>
      <c r="D502" s="51" t="str">
        <f>IF(VLOOKUP(A502, Master!$A$1:$AG$661, 24, FALSE)&gt;VLOOKUP(A502, Master!$A$1:$AG$661, 21, FALSE), "+", "-")</f>
        <v>+</v>
      </c>
      <c r="E502" s="51" t="str">
        <f>IF(VLOOKUP(A502, Master!$A$1:$AG$661, 27, FALSE)&gt;VLOOKUP(A502, Master!$A$1:$AG$661, 24, FALSE), "+", "-")</f>
        <v>-</v>
      </c>
      <c r="F502" s="51" t="str">
        <f>IF(VLOOKUP(A502, Master!$A$1:$AG$661, 30, FALSE)&gt;VLOOKUP(A502, Master!$A$1:$AG$661, 27, FALSE), "+", "-")</f>
        <v>+</v>
      </c>
      <c r="G502" s="51" t="str">
        <f>IF(VLOOKUP(A502, Master!$A$1:$AG$661, 33, FALSE)&gt;VLOOKUP(A502, Master!$A$1:$AG$661, 30, FALSE), "+", "-")</f>
        <v>+</v>
      </c>
      <c r="H502" s="51" t="str">
        <f t="shared" si="7"/>
        <v>N</v>
      </c>
    </row>
    <row r="503" spans="1:8" x14ac:dyDescent="0.2">
      <c r="A503" s="5" t="s">
        <v>1079</v>
      </c>
      <c r="B503" s="5" t="s">
        <v>1080</v>
      </c>
      <c r="C503" s="5" t="s">
        <v>79</v>
      </c>
      <c r="D503" s="51" t="str">
        <f>IF(VLOOKUP(A503, Master!$A$1:$AG$661, 24, FALSE)&gt;VLOOKUP(A503, Master!$A$1:$AG$661, 21, FALSE), "+", "-")</f>
        <v>+</v>
      </c>
      <c r="E503" s="51" t="str">
        <f>IF(VLOOKUP(A503, Master!$A$1:$AG$661, 27, FALSE)&gt;VLOOKUP(A503, Master!$A$1:$AG$661, 24, FALSE), "+", "-")</f>
        <v>-</v>
      </c>
      <c r="F503" s="51" t="str">
        <f>IF(VLOOKUP(A503, Master!$A$1:$AG$661, 30, FALSE)&gt;VLOOKUP(A503, Master!$A$1:$AG$661, 27, FALSE), "+", "-")</f>
        <v>-</v>
      </c>
      <c r="G503" s="51" t="str">
        <f>IF(VLOOKUP(A503, Master!$A$1:$AG$661, 33, FALSE)&gt;VLOOKUP(A503, Master!$A$1:$AG$661, 30, FALSE), "+", "-")</f>
        <v>-</v>
      </c>
      <c r="H503" s="51" t="str">
        <f t="shared" si="7"/>
        <v>-</v>
      </c>
    </row>
    <row r="504" spans="1:8" x14ac:dyDescent="0.2">
      <c r="A504" s="5" t="s">
        <v>1081</v>
      </c>
      <c r="B504" s="5" t="s">
        <v>1082</v>
      </c>
      <c r="C504" s="5" t="s">
        <v>79</v>
      </c>
      <c r="D504" s="51" t="str">
        <f>IF(VLOOKUP(A504, Master!$A$1:$AG$661, 24, FALSE)&gt;VLOOKUP(A504, Master!$A$1:$AG$661, 21, FALSE), "+", "-")</f>
        <v>+</v>
      </c>
      <c r="E504" s="51" t="str">
        <f>IF(VLOOKUP(A504, Master!$A$1:$AG$661, 27, FALSE)&gt;VLOOKUP(A504, Master!$A$1:$AG$661, 24, FALSE), "+", "-")</f>
        <v>+</v>
      </c>
      <c r="F504" s="51" t="str">
        <f>IF(VLOOKUP(A504, Master!$A$1:$AG$661, 30, FALSE)&gt;VLOOKUP(A504, Master!$A$1:$AG$661, 27, FALSE), "+", "-")</f>
        <v>-</v>
      </c>
      <c r="G504" s="51" t="str">
        <f>IF(VLOOKUP(A504, Master!$A$1:$AG$661, 33, FALSE)&gt;VLOOKUP(A504, Master!$A$1:$AG$661, 30, FALSE), "+", "-")</f>
        <v>-</v>
      </c>
      <c r="H504" s="51" t="str">
        <f t="shared" si="7"/>
        <v>N</v>
      </c>
    </row>
    <row r="505" spans="1:8" x14ac:dyDescent="0.2">
      <c r="A505" s="5" t="s">
        <v>1083</v>
      </c>
      <c r="B505" s="5" t="s">
        <v>580</v>
      </c>
      <c r="C505" s="5" t="s">
        <v>146</v>
      </c>
      <c r="D505" s="51" t="str">
        <f>IF(VLOOKUP(A505, Master!$A$1:$AG$661, 24, FALSE)&gt;VLOOKUP(A505, Master!$A$1:$AG$661, 21, FALSE), "+", "-")</f>
        <v>+</v>
      </c>
      <c r="E505" s="51" t="str">
        <f>IF(VLOOKUP(A505, Master!$A$1:$AG$661, 27, FALSE)&gt;VLOOKUP(A505, Master!$A$1:$AG$661, 24, FALSE), "+", "-")</f>
        <v>+</v>
      </c>
      <c r="F505" s="51" t="str">
        <f>IF(VLOOKUP(A505, Master!$A$1:$AG$661, 30, FALSE)&gt;VLOOKUP(A505, Master!$A$1:$AG$661, 27, FALSE), "+", "-")</f>
        <v>+</v>
      </c>
      <c r="G505" s="51" t="str">
        <f>IF(VLOOKUP(A505, Master!$A$1:$AG$661, 33, FALSE)&gt;VLOOKUP(A505, Master!$A$1:$AG$661, 30, FALSE), "+", "-")</f>
        <v>+</v>
      </c>
      <c r="H505" s="51" t="str">
        <f t="shared" si="7"/>
        <v>+</v>
      </c>
    </row>
    <row r="506" spans="1:8" x14ac:dyDescent="0.2">
      <c r="A506" s="5" t="s">
        <v>1084</v>
      </c>
      <c r="B506" s="5" t="s">
        <v>1085</v>
      </c>
      <c r="C506" s="5" t="s">
        <v>146</v>
      </c>
      <c r="D506" s="51" t="str">
        <f>IF(VLOOKUP(A506, Master!$A$1:$AG$661, 24, FALSE)&gt;VLOOKUP(A506, Master!$A$1:$AG$661, 21, FALSE), "+", "-")</f>
        <v>+</v>
      </c>
      <c r="E506" s="51" t="str">
        <f>IF(VLOOKUP(A506, Master!$A$1:$AG$661, 27, FALSE)&gt;VLOOKUP(A506, Master!$A$1:$AG$661, 24, FALSE), "+", "-")</f>
        <v>+</v>
      </c>
      <c r="F506" s="51" t="str">
        <f>IF(VLOOKUP(A506, Master!$A$1:$AG$661, 30, FALSE)&gt;VLOOKUP(A506, Master!$A$1:$AG$661, 27, FALSE), "+", "-")</f>
        <v>-</v>
      </c>
      <c r="G506" s="51" t="str">
        <f>IF(VLOOKUP(A506, Master!$A$1:$AG$661, 33, FALSE)&gt;VLOOKUP(A506, Master!$A$1:$AG$661, 30, FALSE), "+", "-")</f>
        <v>-</v>
      </c>
      <c r="H506" s="51" t="str">
        <f t="shared" si="7"/>
        <v>N</v>
      </c>
    </row>
    <row r="507" spans="1:8" x14ac:dyDescent="0.2">
      <c r="A507" s="5" t="s">
        <v>1086</v>
      </c>
      <c r="B507" s="5" t="s">
        <v>1087</v>
      </c>
      <c r="C507" s="5" t="s">
        <v>256</v>
      </c>
      <c r="D507" s="51" t="str">
        <f>IF(VLOOKUP(A507, Master!$A$1:$AG$661, 24, FALSE)&gt;VLOOKUP(A507, Master!$A$1:$AG$661, 21, FALSE), "+", "-")</f>
        <v>+</v>
      </c>
      <c r="E507" s="51" t="str">
        <f>IF(VLOOKUP(A507, Master!$A$1:$AG$661, 27, FALSE)&gt;VLOOKUP(A507, Master!$A$1:$AG$661, 24, FALSE), "+", "-")</f>
        <v>+</v>
      </c>
      <c r="F507" s="51" t="str">
        <f>IF(VLOOKUP(A507, Master!$A$1:$AG$661, 30, FALSE)&gt;VLOOKUP(A507, Master!$A$1:$AG$661, 27, FALSE), "+", "-")</f>
        <v>+</v>
      </c>
      <c r="G507" s="51" t="str">
        <f>IF(VLOOKUP(A507, Master!$A$1:$AG$661, 33, FALSE)&gt;VLOOKUP(A507, Master!$A$1:$AG$661, 30, FALSE), "+", "-")</f>
        <v>+</v>
      </c>
      <c r="H507" s="51" t="str">
        <f t="shared" si="7"/>
        <v>+</v>
      </c>
    </row>
    <row r="508" spans="1:8" x14ac:dyDescent="0.2">
      <c r="A508" s="5" t="s">
        <v>1088</v>
      </c>
      <c r="B508" s="5" t="s">
        <v>1089</v>
      </c>
      <c r="C508" s="5" t="s">
        <v>256</v>
      </c>
      <c r="D508" s="51" t="str">
        <f>IF(VLOOKUP(A508, Master!$A$1:$AG$661, 24, FALSE)&gt;VLOOKUP(A508, Master!$A$1:$AG$661, 21, FALSE), "+", "-")</f>
        <v>+</v>
      </c>
      <c r="E508" s="51" t="str">
        <f>IF(VLOOKUP(A508, Master!$A$1:$AG$661, 27, FALSE)&gt;VLOOKUP(A508, Master!$A$1:$AG$661, 24, FALSE), "+", "-")</f>
        <v>+</v>
      </c>
      <c r="F508" s="51" t="str">
        <f>IF(VLOOKUP(A508, Master!$A$1:$AG$661, 30, FALSE)&gt;VLOOKUP(A508, Master!$A$1:$AG$661, 27, FALSE), "+", "-")</f>
        <v>-</v>
      </c>
      <c r="G508" s="51" t="str">
        <f>IF(VLOOKUP(A508, Master!$A$1:$AG$661, 33, FALSE)&gt;VLOOKUP(A508, Master!$A$1:$AG$661, 30, FALSE), "+", "-")</f>
        <v>-</v>
      </c>
      <c r="H508" s="51" t="str">
        <f t="shared" si="7"/>
        <v>N</v>
      </c>
    </row>
    <row r="509" spans="1:8" x14ac:dyDescent="0.2">
      <c r="A509" s="5" t="s">
        <v>1090</v>
      </c>
      <c r="B509" s="5" t="s">
        <v>1091</v>
      </c>
      <c r="C509" s="5" t="s">
        <v>256</v>
      </c>
      <c r="D509" s="51" t="str">
        <f>IF(VLOOKUP(A509, Master!$A$1:$AG$661, 24, FALSE)&gt;VLOOKUP(A509, Master!$A$1:$AG$661, 21, FALSE), "+", "-")</f>
        <v>+</v>
      </c>
      <c r="E509" s="51" t="str">
        <f>IF(VLOOKUP(A509, Master!$A$1:$AG$661, 27, FALSE)&gt;VLOOKUP(A509, Master!$A$1:$AG$661, 24, FALSE), "+", "-")</f>
        <v>+</v>
      </c>
      <c r="F509" s="51" t="str">
        <f>IF(VLOOKUP(A509, Master!$A$1:$AG$661, 30, FALSE)&gt;VLOOKUP(A509, Master!$A$1:$AG$661, 27, FALSE), "+", "-")</f>
        <v>-</v>
      </c>
      <c r="G509" s="51" t="str">
        <f>IF(VLOOKUP(A509, Master!$A$1:$AG$661, 33, FALSE)&gt;VLOOKUP(A509, Master!$A$1:$AG$661, 30, FALSE), "+", "-")</f>
        <v>-</v>
      </c>
      <c r="H509" s="51" t="str">
        <f t="shared" si="7"/>
        <v>N</v>
      </c>
    </row>
    <row r="510" spans="1:8" x14ac:dyDescent="0.2">
      <c r="A510" s="5" t="s">
        <v>1092</v>
      </c>
      <c r="B510" s="5" t="s">
        <v>1093</v>
      </c>
      <c r="C510" s="5" t="s">
        <v>256</v>
      </c>
      <c r="D510" s="51" t="str">
        <f>IF(VLOOKUP(A510, Master!$A$1:$AG$661, 24, FALSE)&gt;VLOOKUP(A510, Master!$A$1:$AG$661, 21, FALSE), "+", "-")</f>
        <v>+</v>
      </c>
      <c r="E510" s="51" t="str">
        <f>IF(VLOOKUP(A510, Master!$A$1:$AG$661, 27, FALSE)&gt;VLOOKUP(A510, Master!$A$1:$AG$661, 24, FALSE), "+", "-")</f>
        <v>+</v>
      </c>
      <c r="F510" s="51" t="str">
        <f>IF(VLOOKUP(A510, Master!$A$1:$AG$661, 30, FALSE)&gt;VLOOKUP(A510, Master!$A$1:$AG$661, 27, FALSE), "+", "-")</f>
        <v>-</v>
      </c>
      <c r="G510" s="51" t="str">
        <f>IF(VLOOKUP(A510, Master!$A$1:$AG$661, 33, FALSE)&gt;VLOOKUP(A510, Master!$A$1:$AG$661, 30, FALSE), "+", "-")</f>
        <v>-</v>
      </c>
      <c r="H510" s="51" t="str">
        <f t="shared" si="7"/>
        <v>N</v>
      </c>
    </row>
    <row r="511" spans="1:8" x14ac:dyDescent="0.2">
      <c r="A511" s="5" t="s">
        <v>1094</v>
      </c>
      <c r="B511" s="5" t="s">
        <v>762</v>
      </c>
      <c r="C511" s="5" t="s">
        <v>256</v>
      </c>
      <c r="D511" s="51" t="str">
        <f>IF(VLOOKUP(A511, Master!$A$1:$AG$661, 24, FALSE)&gt;VLOOKUP(A511, Master!$A$1:$AG$661, 21, FALSE), "+", "-")</f>
        <v>+</v>
      </c>
      <c r="E511" s="51" t="str">
        <f>IF(VLOOKUP(A511, Master!$A$1:$AG$661, 27, FALSE)&gt;VLOOKUP(A511, Master!$A$1:$AG$661, 24, FALSE), "+", "-")</f>
        <v>+</v>
      </c>
      <c r="F511" s="51" t="str">
        <f>IF(VLOOKUP(A511, Master!$A$1:$AG$661, 30, FALSE)&gt;VLOOKUP(A511, Master!$A$1:$AG$661, 27, FALSE), "+", "-")</f>
        <v>+</v>
      </c>
      <c r="G511" s="51" t="str">
        <f>IF(VLOOKUP(A511, Master!$A$1:$AG$661, 33, FALSE)&gt;VLOOKUP(A511, Master!$A$1:$AG$661, 30, FALSE), "+", "-")</f>
        <v>-</v>
      </c>
      <c r="H511" s="51" t="str">
        <f t="shared" si="7"/>
        <v>+</v>
      </c>
    </row>
    <row r="512" spans="1:8" x14ac:dyDescent="0.2">
      <c r="A512" s="5" t="s">
        <v>1095</v>
      </c>
      <c r="B512" s="5" t="s">
        <v>1096</v>
      </c>
      <c r="C512" s="5" t="s">
        <v>256</v>
      </c>
      <c r="D512" s="51" t="str">
        <f>IF(VLOOKUP(A512, Master!$A$1:$AG$661, 24, FALSE)&gt;VLOOKUP(A512, Master!$A$1:$AG$661, 21, FALSE), "+", "-")</f>
        <v>+</v>
      </c>
      <c r="E512" s="51" t="str">
        <f>IF(VLOOKUP(A512, Master!$A$1:$AG$661, 27, FALSE)&gt;VLOOKUP(A512, Master!$A$1:$AG$661, 24, FALSE), "+", "-")</f>
        <v>+</v>
      </c>
      <c r="F512" s="51" t="str">
        <f>IF(VLOOKUP(A512, Master!$A$1:$AG$661, 30, FALSE)&gt;VLOOKUP(A512, Master!$A$1:$AG$661, 27, FALSE), "+", "-")</f>
        <v>+</v>
      </c>
      <c r="G512" s="51" t="str">
        <f>IF(VLOOKUP(A512, Master!$A$1:$AG$661, 33, FALSE)&gt;VLOOKUP(A512, Master!$A$1:$AG$661, 30, FALSE), "+", "-")</f>
        <v>+</v>
      </c>
      <c r="H512" s="51" t="str">
        <f t="shared" si="7"/>
        <v>+</v>
      </c>
    </row>
    <row r="513" spans="1:8" x14ac:dyDescent="0.2">
      <c r="A513" s="5" t="s">
        <v>1097</v>
      </c>
      <c r="B513" s="5" t="s">
        <v>1098</v>
      </c>
      <c r="C513" s="5" t="s">
        <v>256</v>
      </c>
      <c r="D513" s="51" t="str">
        <f>IF(VLOOKUP(A513, Master!$A$1:$AG$661, 24, FALSE)&gt;VLOOKUP(A513, Master!$A$1:$AG$661, 21, FALSE), "+", "-")</f>
        <v>+</v>
      </c>
      <c r="E513" s="51" t="str">
        <f>IF(VLOOKUP(A513, Master!$A$1:$AG$661, 27, FALSE)&gt;VLOOKUP(A513, Master!$A$1:$AG$661, 24, FALSE), "+", "-")</f>
        <v>+</v>
      </c>
      <c r="F513" s="51" t="str">
        <f>IF(VLOOKUP(A513, Master!$A$1:$AG$661, 30, FALSE)&gt;VLOOKUP(A513, Master!$A$1:$AG$661, 27, FALSE), "+", "-")</f>
        <v>+</v>
      </c>
      <c r="G513" s="51" t="str">
        <f>IF(VLOOKUP(A513, Master!$A$1:$AG$661, 33, FALSE)&gt;VLOOKUP(A513, Master!$A$1:$AG$661, 30, FALSE), "+", "-")</f>
        <v>+</v>
      </c>
      <c r="H513" s="51" t="str">
        <f t="shared" ref="H513:H576" si="8">IF(COUNTIF(D513:F513,"+")&gt;2,"+", IF(COUNTIF(D513:F513,"+")=2,"N", "-"))</f>
        <v>+</v>
      </c>
    </row>
    <row r="514" spans="1:8" x14ac:dyDescent="0.2">
      <c r="A514" s="5" t="s">
        <v>1099</v>
      </c>
      <c r="B514" s="5" t="s">
        <v>1100</v>
      </c>
      <c r="C514" s="5" t="s">
        <v>256</v>
      </c>
      <c r="D514" s="51" t="str">
        <f>IF(VLOOKUP(A514, Master!$A$1:$AG$661, 24, FALSE)&gt;VLOOKUP(A514, Master!$A$1:$AG$661, 21, FALSE), "+", "-")</f>
        <v>+</v>
      </c>
      <c r="E514" s="51" t="str">
        <f>IF(VLOOKUP(A514, Master!$A$1:$AG$661, 27, FALSE)&gt;VLOOKUP(A514, Master!$A$1:$AG$661, 24, FALSE), "+", "-")</f>
        <v>-</v>
      </c>
      <c r="F514" s="51" t="str">
        <f>IF(VLOOKUP(A514, Master!$A$1:$AG$661, 30, FALSE)&gt;VLOOKUP(A514, Master!$A$1:$AG$661, 27, FALSE), "+", "-")</f>
        <v>-</v>
      </c>
      <c r="G514" s="51" t="str">
        <f>IF(VLOOKUP(A514, Master!$A$1:$AG$661, 33, FALSE)&gt;VLOOKUP(A514, Master!$A$1:$AG$661, 30, FALSE), "+", "-")</f>
        <v>+</v>
      </c>
      <c r="H514" s="51" t="str">
        <f t="shared" si="8"/>
        <v>-</v>
      </c>
    </row>
    <row r="515" spans="1:8" x14ac:dyDescent="0.2">
      <c r="A515" s="5" t="s">
        <v>1101</v>
      </c>
      <c r="B515" s="5" t="s">
        <v>1102</v>
      </c>
      <c r="C515" s="5" t="s">
        <v>140</v>
      </c>
      <c r="D515" s="51" t="str">
        <f>IF(VLOOKUP(A515, Master!$A$1:$AG$661, 24, FALSE)&gt;VLOOKUP(A515, Master!$A$1:$AG$661, 21, FALSE), "+", "-")</f>
        <v>+</v>
      </c>
      <c r="E515" s="51" t="str">
        <f>IF(VLOOKUP(A515, Master!$A$1:$AG$661, 27, FALSE)&gt;VLOOKUP(A515, Master!$A$1:$AG$661, 24, FALSE), "+", "-")</f>
        <v>+</v>
      </c>
      <c r="F515" s="51" t="str">
        <f>IF(VLOOKUP(A515, Master!$A$1:$AG$661, 30, FALSE)&gt;VLOOKUP(A515, Master!$A$1:$AG$661, 27, FALSE), "+", "-")</f>
        <v>-</v>
      </c>
      <c r="G515" s="51" t="str">
        <f>IF(VLOOKUP(A515, Master!$A$1:$AG$661, 33, FALSE)&gt;VLOOKUP(A515, Master!$A$1:$AG$661, 30, FALSE), "+", "-")</f>
        <v>-</v>
      </c>
      <c r="H515" s="51" t="str">
        <f t="shared" si="8"/>
        <v>N</v>
      </c>
    </row>
    <row r="516" spans="1:8" x14ac:dyDescent="0.2">
      <c r="A516" s="5" t="s">
        <v>1103</v>
      </c>
      <c r="B516" s="5" t="s">
        <v>1104</v>
      </c>
      <c r="C516" s="5" t="s">
        <v>140</v>
      </c>
      <c r="D516" s="51" t="str">
        <f>IF(VLOOKUP(A516, Master!$A$1:$AG$661, 24, FALSE)&gt;VLOOKUP(A516, Master!$A$1:$AG$661, 21, FALSE), "+", "-")</f>
        <v>-</v>
      </c>
      <c r="E516" s="51" t="e">
        <f>IF(VLOOKUP(A516, Master!$A$1:$AG$661, 27, FALSE)&gt;VLOOKUP(A516, Master!$A$1:$AG$661, 24, FALSE), "+", "-")</f>
        <v>#DIV/0!</v>
      </c>
      <c r="F516" s="51" t="e">
        <f>IF(VLOOKUP(A516, Master!$A$1:$AG$661, 30, FALSE)&gt;VLOOKUP(A516, Master!$A$1:$AG$661, 27, FALSE), "+", "-")</f>
        <v>#DIV/0!</v>
      </c>
      <c r="G516" s="51" t="str">
        <f>IF(VLOOKUP(A516, Master!$A$1:$AG$661, 33, FALSE)&gt;VLOOKUP(A516, Master!$A$1:$AG$661, 30, FALSE), "+", "-")</f>
        <v>+</v>
      </c>
      <c r="H516" s="51" t="str">
        <f t="shared" si="8"/>
        <v>-</v>
      </c>
    </row>
    <row r="517" spans="1:8" x14ac:dyDescent="0.2">
      <c r="A517" s="5" t="s">
        <v>1105</v>
      </c>
      <c r="B517" s="5" t="s">
        <v>1106</v>
      </c>
      <c r="C517" s="5" t="s">
        <v>140</v>
      </c>
      <c r="D517" s="51" t="str">
        <f>IF(VLOOKUP(A517, Master!$A$1:$AG$661, 24, FALSE)&gt;VLOOKUP(A517, Master!$A$1:$AG$661, 21, FALSE), "+", "-")</f>
        <v>-</v>
      </c>
      <c r="E517" s="51" t="str">
        <f>IF(VLOOKUP(A517, Master!$A$1:$AG$661, 27, FALSE)&gt;VLOOKUP(A517, Master!$A$1:$AG$661, 24, FALSE), "+", "-")</f>
        <v>-</v>
      </c>
      <c r="F517" s="51" t="str">
        <f>IF(VLOOKUP(A517, Master!$A$1:$AG$661, 30, FALSE)&gt;VLOOKUP(A517, Master!$A$1:$AG$661, 27, FALSE), "+", "-")</f>
        <v>+</v>
      </c>
      <c r="G517" s="51" t="str">
        <f>IF(VLOOKUP(A517, Master!$A$1:$AG$661, 33, FALSE)&gt;VLOOKUP(A517, Master!$A$1:$AG$661, 30, FALSE), "+", "-")</f>
        <v>+</v>
      </c>
      <c r="H517" s="51" t="str">
        <f t="shared" si="8"/>
        <v>-</v>
      </c>
    </row>
    <row r="518" spans="1:8" x14ac:dyDescent="0.2">
      <c r="A518" s="5" t="s">
        <v>1107</v>
      </c>
      <c r="B518" s="5" t="s">
        <v>1108</v>
      </c>
      <c r="C518" s="5" t="s">
        <v>140</v>
      </c>
      <c r="D518" s="51" t="str">
        <f>IF(VLOOKUP(A518, Master!$A$1:$AG$661, 24, FALSE)&gt;VLOOKUP(A518, Master!$A$1:$AG$661, 21, FALSE), "+", "-")</f>
        <v>+</v>
      </c>
      <c r="E518" s="51" t="str">
        <f>IF(VLOOKUP(A518, Master!$A$1:$AG$661, 27, FALSE)&gt;VLOOKUP(A518, Master!$A$1:$AG$661, 24, FALSE), "+", "-")</f>
        <v>+</v>
      </c>
      <c r="F518" s="51" t="str">
        <f>IF(VLOOKUP(A518, Master!$A$1:$AG$661, 30, FALSE)&gt;VLOOKUP(A518, Master!$A$1:$AG$661, 27, FALSE), "+", "-")</f>
        <v>+</v>
      </c>
      <c r="G518" s="51" t="str">
        <f>IF(VLOOKUP(A518, Master!$A$1:$AG$661, 33, FALSE)&gt;VLOOKUP(A518, Master!$A$1:$AG$661, 30, FALSE), "+", "-")</f>
        <v>+</v>
      </c>
      <c r="H518" s="51" t="str">
        <f t="shared" si="8"/>
        <v>+</v>
      </c>
    </row>
    <row r="519" spans="1:8" x14ac:dyDescent="0.2">
      <c r="A519" s="5" t="s">
        <v>1109</v>
      </c>
      <c r="B519" s="5" t="s">
        <v>1110</v>
      </c>
      <c r="C519" s="5" t="s">
        <v>327</v>
      </c>
      <c r="D519" s="51" t="str">
        <f>IF(VLOOKUP(A519, Master!$A$1:$AG$661, 24, FALSE)&gt;VLOOKUP(A519, Master!$A$1:$AG$661, 21, FALSE), "+", "-")</f>
        <v>+</v>
      </c>
      <c r="E519" s="51" t="str">
        <f>IF(VLOOKUP(A519, Master!$A$1:$AG$661, 27, FALSE)&gt;VLOOKUP(A519, Master!$A$1:$AG$661, 24, FALSE), "+", "-")</f>
        <v>+</v>
      </c>
      <c r="F519" s="51" t="str">
        <f>IF(VLOOKUP(A519, Master!$A$1:$AG$661, 30, FALSE)&gt;VLOOKUP(A519, Master!$A$1:$AG$661, 27, FALSE), "+", "-")</f>
        <v>+</v>
      </c>
      <c r="G519" s="51" t="str">
        <f>IF(VLOOKUP(A519, Master!$A$1:$AG$661, 33, FALSE)&gt;VLOOKUP(A519, Master!$A$1:$AG$661, 30, FALSE), "+", "-")</f>
        <v>-</v>
      </c>
      <c r="H519" s="51" t="str">
        <f t="shared" si="8"/>
        <v>+</v>
      </c>
    </row>
    <row r="520" spans="1:8" x14ac:dyDescent="0.2">
      <c r="A520" s="5" t="s">
        <v>1111</v>
      </c>
      <c r="B520" s="5" t="s">
        <v>1112</v>
      </c>
      <c r="C520" s="5" t="s">
        <v>327</v>
      </c>
      <c r="D520" s="51" t="str">
        <f>IF(VLOOKUP(A520, Master!$A$1:$AG$661, 24, FALSE)&gt;VLOOKUP(A520, Master!$A$1:$AG$661, 21, FALSE), "+", "-")</f>
        <v>+</v>
      </c>
      <c r="E520" s="51" t="str">
        <f>IF(VLOOKUP(A520, Master!$A$1:$AG$661, 27, FALSE)&gt;VLOOKUP(A520, Master!$A$1:$AG$661, 24, FALSE), "+", "-")</f>
        <v>-</v>
      </c>
      <c r="F520" s="51" t="str">
        <f>IF(VLOOKUP(A520, Master!$A$1:$AG$661, 30, FALSE)&gt;VLOOKUP(A520, Master!$A$1:$AG$661, 27, FALSE), "+", "-")</f>
        <v>-</v>
      </c>
      <c r="G520" s="51" t="str">
        <f>IF(VLOOKUP(A520, Master!$A$1:$AG$661, 33, FALSE)&gt;VLOOKUP(A520, Master!$A$1:$AG$661, 30, FALSE), "+", "-")</f>
        <v>-</v>
      </c>
      <c r="H520" s="51" t="str">
        <f t="shared" si="8"/>
        <v>-</v>
      </c>
    </row>
    <row r="521" spans="1:8" x14ac:dyDescent="0.2">
      <c r="A521" s="5" t="s">
        <v>1113</v>
      </c>
      <c r="B521" s="5" t="s">
        <v>1114</v>
      </c>
      <c r="C521" s="5" t="s">
        <v>327</v>
      </c>
      <c r="D521" s="51" t="str">
        <f>IF(VLOOKUP(A521, Master!$A$1:$AG$661, 24, FALSE)&gt;VLOOKUP(A521, Master!$A$1:$AG$661, 21, FALSE), "+", "-")</f>
        <v>+</v>
      </c>
      <c r="E521" s="51" t="str">
        <f>IF(VLOOKUP(A521, Master!$A$1:$AG$661, 27, FALSE)&gt;VLOOKUP(A521, Master!$A$1:$AG$661, 24, FALSE), "+", "-")</f>
        <v>+</v>
      </c>
      <c r="F521" s="51" t="str">
        <f>IF(VLOOKUP(A521, Master!$A$1:$AG$661, 30, FALSE)&gt;VLOOKUP(A521, Master!$A$1:$AG$661, 27, FALSE), "+", "-")</f>
        <v>-</v>
      </c>
      <c r="G521" s="51" t="str">
        <f>IF(VLOOKUP(A521, Master!$A$1:$AG$661, 33, FALSE)&gt;VLOOKUP(A521, Master!$A$1:$AG$661, 30, FALSE), "+", "-")</f>
        <v>-</v>
      </c>
      <c r="H521" s="51" t="str">
        <f t="shared" si="8"/>
        <v>N</v>
      </c>
    </row>
    <row r="522" spans="1:8" x14ac:dyDescent="0.2">
      <c r="A522" s="5" t="s">
        <v>1115</v>
      </c>
      <c r="B522" s="5" t="s">
        <v>1116</v>
      </c>
      <c r="C522" s="5" t="s">
        <v>327</v>
      </c>
      <c r="D522" s="51" t="str">
        <f>IF(VLOOKUP(A522, Master!$A$1:$AG$661, 24, FALSE)&gt;VLOOKUP(A522, Master!$A$1:$AG$661, 21, FALSE), "+", "-")</f>
        <v>+</v>
      </c>
      <c r="E522" s="51" t="str">
        <f>IF(VLOOKUP(A522, Master!$A$1:$AG$661, 27, FALSE)&gt;VLOOKUP(A522, Master!$A$1:$AG$661, 24, FALSE), "+", "-")</f>
        <v>-</v>
      </c>
      <c r="F522" s="51" t="str">
        <f>IF(VLOOKUP(A522, Master!$A$1:$AG$661, 30, FALSE)&gt;VLOOKUP(A522, Master!$A$1:$AG$661, 27, FALSE), "+", "-")</f>
        <v>+</v>
      </c>
      <c r="G522" s="51" t="str">
        <f>IF(VLOOKUP(A522, Master!$A$1:$AG$661, 33, FALSE)&gt;VLOOKUP(A522, Master!$A$1:$AG$661, 30, FALSE), "+", "-")</f>
        <v>-</v>
      </c>
      <c r="H522" s="51" t="str">
        <f t="shared" si="8"/>
        <v>N</v>
      </c>
    </row>
    <row r="523" spans="1:8" x14ac:dyDescent="0.2">
      <c r="A523" s="5" t="s">
        <v>1117</v>
      </c>
      <c r="B523" s="5" t="s">
        <v>1118</v>
      </c>
      <c r="C523" s="5" t="s">
        <v>327</v>
      </c>
      <c r="D523" s="51" t="str">
        <f>IF(VLOOKUP(A523, Master!$A$1:$AG$661, 24, FALSE)&gt;VLOOKUP(A523, Master!$A$1:$AG$661, 21, FALSE), "+", "-")</f>
        <v>+</v>
      </c>
      <c r="E523" s="51" t="str">
        <f>IF(VLOOKUP(A523, Master!$A$1:$AG$661, 27, FALSE)&gt;VLOOKUP(A523, Master!$A$1:$AG$661, 24, FALSE), "+", "-")</f>
        <v>+</v>
      </c>
      <c r="F523" s="51" t="str">
        <f>IF(VLOOKUP(A523, Master!$A$1:$AG$661, 30, FALSE)&gt;VLOOKUP(A523, Master!$A$1:$AG$661, 27, FALSE), "+", "-")</f>
        <v>+</v>
      </c>
      <c r="G523" s="51" t="str">
        <f>IF(VLOOKUP(A523, Master!$A$1:$AG$661, 33, FALSE)&gt;VLOOKUP(A523, Master!$A$1:$AG$661, 30, FALSE), "+", "-")</f>
        <v>-</v>
      </c>
      <c r="H523" s="51" t="str">
        <f t="shared" si="8"/>
        <v>+</v>
      </c>
    </row>
    <row r="524" spans="1:8" x14ac:dyDescent="0.2">
      <c r="A524" s="5" t="s">
        <v>1400</v>
      </c>
      <c r="B524" s="5" t="s">
        <v>1406</v>
      </c>
      <c r="C524" s="5" t="s">
        <v>327</v>
      </c>
      <c r="D524" s="51" t="str">
        <f>IF(VLOOKUP(A524, Master!$A$1:$AG$661, 24, FALSE)&gt;VLOOKUP(A524, Master!$A$1:$AG$661, 21, FALSE), "+", "-")</f>
        <v>-</v>
      </c>
      <c r="E524" s="51" t="str">
        <f>IF(VLOOKUP(A524, Master!$A$1:$AG$661, 27, FALSE)&gt;VLOOKUP(A524, Master!$A$1:$AG$661, 24, FALSE), "+", "-")</f>
        <v>-</v>
      </c>
      <c r="F524" s="51" t="str">
        <f>IF(VLOOKUP(A524, Master!$A$1:$AG$661, 30, FALSE)&gt;VLOOKUP(A524, Master!$A$1:$AG$661, 27, FALSE), "+", "-")</f>
        <v>+</v>
      </c>
      <c r="G524" s="51" t="str">
        <f>IF(VLOOKUP(A524, Master!$A$1:$AG$661, 33, FALSE)&gt;VLOOKUP(A524, Master!$A$1:$AG$661, 30, FALSE), "+", "-")</f>
        <v>+</v>
      </c>
      <c r="H524" s="51" t="str">
        <f t="shared" si="8"/>
        <v>-</v>
      </c>
    </row>
    <row r="525" spans="1:8" x14ac:dyDescent="0.2">
      <c r="A525" s="5" t="s">
        <v>1119</v>
      </c>
      <c r="B525" s="5" t="s">
        <v>1120</v>
      </c>
      <c r="C525" s="5" t="s">
        <v>327</v>
      </c>
      <c r="D525" s="51" t="str">
        <f>IF(VLOOKUP(A525, Master!$A$1:$AG$661, 24, FALSE)&gt;VLOOKUP(A525, Master!$A$1:$AG$661, 21, FALSE), "+", "-")</f>
        <v>+</v>
      </c>
      <c r="E525" s="51" t="str">
        <f>IF(VLOOKUP(A525, Master!$A$1:$AG$661, 27, FALSE)&gt;VLOOKUP(A525, Master!$A$1:$AG$661, 24, FALSE), "+", "-")</f>
        <v>+</v>
      </c>
      <c r="F525" s="51" t="str">
        <f>IF(VLOOKUP(A525, Master!$A$1:$AG$661, 30, FALSE)&gt;VLOOKUP(A525, Master!$A$1:$AG$661, 27, FALSE), "+", "-")</f>
        <v>+</v>
      </c>
      <c r="G525" s="51" t="str">
        <f>IF(VLOOKUP(A525, Master!$A$1:$AG$661, 33, FALSE)&gt;VLOOKUP(A525, Master!$A$1:$AG$661, 30, FALSE), "+", "-")</f>
        <v>+</v>
      </c>
      <c r="H525" s="51" t="str">
        <f t="shared" si="8"/>
        <v>+</v>
      </c>
    </row>
    <row r="526" spans="1:8" x14ac:dyDescent="0.2">
      <c r="A526" s="5" t="s">
        <v>1121</v>
      </c>
      <c r="B526" s="5" t="s">
        <v>1122</v>
      </c>
      <c r="C526" s="5" t="s">
        <v>11</v>
      </c>
      <c r="D526" s="51" t="str">
        <f>IF(VLOOKUP(A526, Master!$A$1:$AG$661, 24, FALSE)&gt;VLOOKUP(A526, Master!$A$1:$AG$661, 21, FALSE), "+", "-")</f>
        <v>-</v>
      </c>
      <c r="E526" s="51" t="str">
        <f>IF(VLOOKUP(A526, Master!$A$1:$AG$661, 27, FALSE)&gt;VLOOKUP(A526, Master!$A$1:$AG$661, 24, FALSE), "+", "-")</f>
        <v>-</v>
      </c>
      <c r="F526" s="51" t="str">
        <f>IF(VLOOKUP(A526, Master!$A$1:$AG$661, 30, FALSE)&gt;VLOOKUP(A526, Master!$A$1:$AG$661, 27, FALSE), "+", "-")</f>
        <v>-</v>
      </c>
      <c r="G526" s="51" t="str">
        <f>IF(VLOOKUP(A526, Master!$A$1:$AG$661, 33, FALSE)&gt;VLOOKUP(A526, Master!$A$1:$AG$661, 30, FALSE), "+", "-")</f>
        <v>+</v>
      </c>
      <c r="H526" s="51" t="str">
        <f t="shared" si="8"/>
        <v>-</v>
      </c>
    </row>
    <row r="527" spans="1:8" x14ac:dyDescent="0.2">
      <c r="A527" s="5" t="s">
        <v>1123</v>
      </c>
      <c r="B527" s="5" t="s">
        <v>1124</v>
      </c>
      <c r="C527" s="5" t="s">
        <v>11</v>
      </c>
      <c r="D527" s="51" t="str">
        <f>IF(VLOOKUP(A527, Master!$A$1:$AG$661, 24, FALSE)&gt;VLOOKUP(A527, Master!$A$1:$AG$661, 21, FALSE), "+", "-")</f>
        <v>+</v>
      </c>
      <c r="E527" s="51" t="str">
        <f>IF(VLOOKUP(A527, Master!$A$1:$AG$661, 27, FALSE)&gt;VLOOKUP(A527, Master!$A$1:$AG$661, 24, FALSE), "+", "-")</f>
        <v>+</v>
      </c>
      <c r="F527" s="51" t="str">
        <f>IF(VLOOKUP(A527, Master!$A$1:$AG$661, 30, FALSE)&gt;VLOOKUP(A527, Master!$A$1:$AG$661, 27, FALSE), "+", "-")</f>
        <v>+</v>
      </c>
      <c r="G527" s="51" t="str">
        <f>IF(VLOOKUP(A527, Master!$A$1:$AG$661, 33, FALSE)&gt;VLOOKUP(A527, Master!$A$1:$AG$661, 30, FALSE), "+", "-")</f>
        <v>-</v>
      </c>
      <c r="H527" s="51" t="str">
        <f t="shared" si="8"/>
        <v>+</v>
      </c>
    </row>
    <row r="528" spans="1:8" x14ac:dyDescent="0.2">
      <c r="A528" s="5" t="s">
        <v>1125</v>
      </c>
      <c r="B528" s="5" t="s">
        <v>1126</v>
      </c>
      <c r="C528" s="5" t="s">
        <v>11</v>
      </c>
      <c r="D528" s="51" t="str">
        <f>IF(VLOOKUP(A528, Master!$A$1:$AG$661, 24, FALSE)&gt;VLOOKUP(A528, Master!$A$1:$AG$661, 21, FALSE), "+", "-")</f>
        <v>-</v>
      </c>
      <c r="E528" s="51" t="str">
        <f>IF(VLOOKUP(A528, Master!$A$1:$AG$661, 27, FALSE)&gt;VLOOKUP(A528, Master!$A$1:$AG$661, 24, FALSE), "+", "-")</f>
        <v>+</v>
      </c>
      <c r="F528" s="51" t="str">
        <f>IF(VLOOKUP(A528, Master!$A$1:$AG$661, 30, FALSE)&gt;VLOOKUP(A528, Master!$A$1:$AG$661, 27, FALSE), "+", "-")</f>
        <v>-</v>
      </c>
      <c r="G528" s="51" t="str">
        <f>IF(VLOOKUP(A528, Master!$A$1:$AG$661, 33, FALSE)&gt;VLOOKUP(A528, Master!$A$1:$AG$661, 30, FALSE), "+", "-")</f>
        <v>+</v>
      </c>
      <c r="H528" s="51" t="str">
        <f t="shared" si="8"/>
        <v>-</v>
      </c>
    </row>
    <row r="529" spans="1:8" x14ac:dyDescent="0.2">
      <c r="A529" s="5" t="s">
        <v>1127</v>
      </c>
      <c r="B529" s="5" t="s">
        <v>1128</v>
      </c>
      <c r="C529" s="5" t="s">
        <v>11</v>
      </c>
      <c r="D529" s="51" t="str">
        <f>IF(VLOOKUP(A529, Master!$A$1:$AG$661, 24, FALSE)&gt;VLOOKUP(A529, Master!$A$1:$AG$661, 21, FALSE), "+", "-")</f>
        <v>+</v>
      </c>
      <c r="E529" s="51" t="str">
        <f>IF(VLOOKUP(A529, Master!$A$1:$AG$661, 27, FALSE)&gt;VLOOKUP(A529, Master!$A$1:$AG$661, 24, FALSE), "+", "-")</f>
        <v>+</v>
      </c>
      <c r="F529" s="51" t="str">
        <f>IF(VLOOKUP(A529, Master!$A$1:$AG$661, 30, FALSE)&gt;VLOOKUP(A529, Master!$A$1:$AG$661, 27, FALSE), "+", "-")</f>
        <v>+</v>
      </c>
      <c r="G529" s="51" t="str">
        <f>IF(VLOOKUP(A529, Master!$A$1:$AG$661, 33, FALSE)&gt;VLOOKUP(A529, Master!$A$1:$AG$661, 30, FALSE), "+", "-")</f>
        <v>-</v>
      </c>
      <c r="H529" s="51" t="str">
        <f t="shared" si="8"/>
        <v>+</v>
      </c>
    </row>
    <row r="530" spans="1:8" x14ac:dyDescent="0.2">
      <c r="A530" s="5" t="s">
        <v>1129</v>
      </c>
      <c r="B530" s="5" t="s">
        <v>1130</v>
      </c>
      <c r="C530" s="5" t="s">
        <v>11</v>
      </c>
      <c r="D530" s="51" t="str">
        <f>IF(VLOOKUP(A530, Master!$A$1:$AG$661, 24, FALSE)&gt;VLOOKUP(A530, Master!$A$1:$AG$661, 21, FALSE), "+", "-")</f>
        <v>+</v>
      </c>
      <c r="E530" s="51" t="str">
        <f>IF(VLOOKUP(A530, Master!$A$1:$AG$661, 27, FALSE)&gt;VLOOKUP(A530, Master!$A$1:$AG$661, 24, FALSE), "+", "-")</f>
        <v>+</v>
      </c>
      <c r="F530" s="51" t="str">
        <f>IF(VLOOKUP(A530, Master!$A$1:$AG$661, 30, FALSE)&gt;VLOOKUP(A530, Master!$A$1:$AG$661, 27, FALSE), "+", "-")</f>
        <v>+</v>
      </c>
      <c r="G530" s="51" t="str">
        <f>IF(VLOOKUP(A530, Master!$A$1:$AG$661, 33, FALSE)&gt;VLOOKUP(A530, Master!$A$1:$AG$661, 30, FALSE), "+", "-")</f>
        <v>-</v>
      </c>
      <c r="H530" s="51" t="str">
        <f t="shared" si="8"/>
        <v>+</v>
      </c>
    </row>
    <row r="531" spans="1:8" x14ac:dyDescent="0.2">
      <c r="A531" s="5" t="s">
        <v>1131</v>
      </c>
      <c r="B531" s="5" t="s">
        <v>1132</v>
      </c>
      <c r="C531" s="5" t="s">
        <v>11</v>
      </c>
      <c r="D531" s="51" t="str">
        <f>IF(VLOOKUP(A531, Master!$A$1:$AG$661, 24, FALSE)&gt;VLOOKUP(A531, Master!$A$1:$AG$661, 21, FALSE), "+", "-")</f>
        <v>-</v>
      </c>
      <c r="E531" s="51" t="str">
        <f>IF(VLOOKUP(A531, Master!$A$1:$AG$661, 27, FALSE)&gt;VLOOKUP(A531, Master!$A$1:$AG$661, 24, FALSE), "+", "-")</f>
        <v>-</v>
      </c>
      <c r="F531" s="51" t="str">
        <f>IF(VLOOKUP(A531, Master!$A$1:$AG$661, 30, FALSE)&gt;VLOOKUP(A531, Master!$A$1:$AG$661, 27, FALSE), "+", "-")</f>
        <v>-</v>
      </c>
      <c r="G531" s="51" t="str">
        <f>IF(VLOOKUP(A531, Master!$A$1:$AG$661, 33, FALSE)&gt;VLOOKUP(A531, Master!$A$1:$AG$661, 30, FALSE), "+", "-")</f>
        <v>-</v>
      </c>
      <c r="H531" s="51" t="str">
        <f t="shared" si="8"/>
        <v>-</v>
      </c>
    </row>
    <row r="532" spans="1:8" x14ac:dyDescent="0.2">
      <c r="A532" s="5" t="s">
        <v>1133</v>
      </c>
      <c r="B532" s="5" t="s">
        <v>1134</v>
      </c>
      <c r="C532" s="5" t="s">
        <v>11</v>
      </c>
      <c r="D532" s="51" t="str">
        <f>IF(VLOOKUP(A532, Master!$A$1:$AG$661, 24, FALSE)&gt;VLOOKUP(A532, Master!$A$1:$AG$661, 21, FALSE), "+", "-")</f>
        <v>+</v>
      </c>
      <c r="E532" s="51" t="str">
        <f>IF(VLOOKUP(A532, Master!$A$1:$AG$661, 27, FALSE)&gt;VLOOKUP(A532, Master!$A$1:$AG$661, 24, FALSE), "+", "-")</f>
        <v>+</v>
      </c>
      <c r="F532" s="51" t="str">
        <f>IF(VLOOKUP(A532, Master!$A$1:$AG$661, 30, FALSE)&gt;VLOOKUP(A532, Master!$A$1:$AG$661, 27, FALSE), "+", "-")</f>
        <v>+</v>
      </c>
      <c r="G532" s="51" t="str">
        <f>IF(VLOOKUP(A532, Master!$A$1:$AG$661, 33, FALSE)&gt;VLOOKUP(A532, Master!$A$1:$AG$661, 30, FALSE), "+", "-")</f>
        <v>+</v>
      </c>
      <c r="H532" s="51" t="str">
        <f t="shared" si="8"/>
        <v>+</v>
      </c>
    </row>
    <row r="533" spans="1:8" x14ac:dyDescent="0.2">
      <c r="A533" s="5" t="s">
        <v>1135</v>
      </c>
      <c r="B533" s="5" t="s">
        <v>762</v>
      </c>
      <c r="C533" s="5" t="s">
        <v>11</v>
      </c>
      <c r="D533" s="51" t="str">
        <f>IF(VLOOKUP(A533, Master!$A$1:$AG$661, 24, FALSE)&gt;VLOOKUP(A533, Master!$A$1:$AG$661, 21, FALSE), "+", "-")</f>
        <v>+</v>
      </c>
      <c r="E533" s="51" t="str">
        <f>IF(VLOOKUP(A533, Master!$A$1:$AG$661, 27, FALSE)&gt;VLOOKUP(A533, Master!$A$1:$AG$661, 24, FALSE), "+", "-")</f>
        <v>+</v>
      </c>
      <c r="F533" s="51" t="str">
        <f>IF(VLOOKUP(A533, Master!$A$1:$AG$661, 30, FALSE)&gt;VLOOKUP(A533, Master!$A$1:$AG$661, 27, FALSE), "+", "-")</f>
        <v>+</v>
      </c>
      <c r="G533" s="51" t="str">
        <f>IF(VLOOKUP(A533, Master!$A$1:$AG$661, 33, FALSE)&gt;VLOOKUP(A533, Master!$A$1:$AG$661, 30, FALSE), "+", "-")</f>
        <v>+</v>
      </c>
      <c r="H533" s="51" t="str">
        <f t="shared" si="8"/>
        <v>+</v>
      </c>
    </row>
    <row r="534" spans="1:8" x14ac:dyDescent="0.2">
      <c r="A534" s="5" t="s">
        <v>1136</v>
      </c>
      <c r="B534" s="5" t="s">
        <v>1137</v>
      </c>
      <c r="C534" s="5" t="s">
        <v>11</v>
      </c>
      <c r="D534" s="51" t="str">
        <f>IF(VLOOKUP(A534, Master!$A$1:$AG$661, 24, FALSE)&gt;VLOOKUP(A534, Master!$A$1:$AG$661, 21, FALSE), "+", "-")</f>
        <v>+</v>
      </c>
      <c r="E534" s="51" t="str">
        <f>IF(VLOOKUP(A534, Master!$A$1:$AG$661, 27, FALSE)&gt;VLOOKUP(A534, Master!$A$1:$AG$661, 24, FALSE), "+", "-")</f>
        <v>-</v>
      </c>
      <c r="F534" s="51" t="str">
        <f>IF(VLOOKUP(A534, Master!$A$1:$AG$661, 30, FALSE)&gt;VLOOKUP(A534, Master!$A$1:$AG$661, 27, FALSE), "+", "-")</f>
        <v>+</v>
      </c>
      <c r="G534" s="51" t="str">
        <f>IF(VLOOKUP(A534, Master!$A$1:$AG$661, 33, FALSE)&gt;VLOOKUP(A534, Master!$A$1:$AG$661, 30, FALSE), "+", "-")</f>
        <v>-</v>
      </c>
      <c r="H534" s="51" t="str">
        <f t="shared" si="8"/>
        <v>N</v>
      </c>
    </row>
    <row r="535" spans="1:8" x14ac:dyDescent="0.2">
      <c r="A535" s="5" t="s">
        <v>1138</v>
      </c>
      <c r="B535" s="5" t="s">
        <v>530</v>
      </c>
      <c r="C535" s="5" t="s">
        <v>11</v>
      </c>
      <c r="D535" s="51" t="str">
        <f>IF(VLOOKUP(A535, Master!$A$1:$AG$661, 24, FALSE)&gt;VLOOKUP(A535, Master!$A$1:$AG$661, 21, FALSE), "+", "-")</f>
        <v>+</v>
      </c>
      <c r="E535" s="51" t="str">
        <f>IF(VLOOKUP(A535, Master!$A$1:$AG$661, 27, FALSE)&gt;VLOOKUP(A535, Master!$A$1:$AG$661, 24, FALSE), "+", "-")</f>
        <v>-</v>
      </c>
      <c r="F535" s="51" t="str">
        <f>IF(VLOOKUP(A535, Master!$A$1:$AG$661, 30, FALSE)&gt;VLOOKUP(A535, Master!$A$1:$AG$661, 27, FALSE), "+", "-")</f>
        <v>-</v>
      </c>
      <c r="G535" s="51" t="str">
        <f>IF(VLOOKUP(A535, Master!$A$1:$AG$661, 33, FALSE)&gt;VLOOKUP(A535, Master!$A$1:$AG$661, 30, FALSE), "+", "-")</f>
        <v>-</v>
      </c>
      <c r="H535" s="51" t="str">
        <f t="shared" si="8"/>
        <v>-</v>
      </c>
    </row>
    <row r="536" spans="1:8" x14ac:dyDescent="0.2">
      <c r="A536" s="5" t="s">
        <v>1139</v>
      </c>
      <c r="B536" s="5" t="s">
        <v>1140</v>
      </c>
      <c r="C536" s="5" t="s">
        <v>11</v>
      </c>
      <c r="D536" s="51" t="str">
        <f>IF(VLOOKUP(A536, Master!$A$1:$AG$661, 24, FALSE)&gt;VLOOKUP(A536, Master!$A$1:$AG$661, 21, FALSE), "+", "-")</f>
        <v>+</v>
      </c>
      <c r="E536" s="51" t="str">
        <f>IF(VLOOKUP(A536, Master!$A$1:$AG$661, 27, FALSE)&gt;VLOOKUP(A536, Master!$A$1:$AG$661, 24, FALSE), "+", "-")</f>
        <v>+</v>
      </c>
      <c r="F536" s="51" t="str">
        <f>IF(VLOOKUP(A536, Master!$A$1:$AG$661, 30, FALSE)&gt;VLOOKUP(A536, Master!$A$1:$AG$661, 27, FALSE), "+", "-")</f>
        <v>-</v>
      </c>
      <c r="G536" s="51" t="str">
        <f>IF(VLOOKUP(A536, Master!$A$1:$AG$661, 33, FALSE)&gt;VLOOKUP(A536, Master!$A$1:$AG$661, 30, FALSE), "+", "-")</f>
        <v>-</v>
      </c>
      <c r="H536" s="51" t="str">
        <f t="shared" si="8"/>
        <v>N</v>
      </c>
    </row>
    <row r="537" spans="1:8" x14ac:dyDescent="0.2">
      <c r="A537" s="5" t="s">
        <v>1141</v>
      </c>
      <c r="B537" s="5" t="s">
        <v>1142</v>
      </c>
      <c r="C537" s="5" t="s">
        <v>11</v>
      </c>
      <c r="D537" s="51" t="str">
        <f>IF(VLOOKUP(A537, Master!$A$1:$AG$661, 24, FALSE)&gt;VLOOKUP(A537, Master!$A$1:$AG$661, 21, FALSE), "+", "-")</f>
        <v>+</v>
      </c>
      <c r="E537" s="51" t="str">
        <f>IF(VLOOKUP(A537, Master!$A$1:$AG$661, 27, FALSE)&gt;VLOOKUP(A537, Master!$A$1:$AG$661, 24, FALSE), "+", "-")</f>
        <v>-</v>
      </c>
      <c r="F537" s="51" t="str">
        <f>IF(VLOOKUP(A537, Master!$A$1:$AG$661, 30, FALSE)&gt;VLOOKUP(A537, Master!$A$1:$AG$661, 27, FALSE), "+", "-")</f>
        <v>+</v>
      </c>
      <c r="G537" s="51" t="str">
        <f>IF(VLOOKUP(A537, Master!$A$1:$AG$661, 33, FALSE)&gt;VLOOKUP(A537, Master!$A$1:$AG$661, 30, FALSE), "+", "-")</f>
        <v>-</v>
      </c>
      <c r="H537" s="51" t="str">
        <f t="shared" si="8"/>
        <v>N</v>
      </c>
    </row>
    <row r="538" spans="1:8" x14ac:dyDescent="0.2">
      <c r="A538" s="5" t="s">
        <v>1143</v>
      </c>
      <c r="B538" s="5" t="s">
        <v>1144</v>
      </c>
      <c r="C538" s="5" t="s">
        <v>11</v>
      </c>
      <c r="D538" s="51" t="str">
        <f>IF(VLOOKUP(A538, Master!$A$1:$AG$661, 24, FALSE)&gt;VLOOKUP(A538, Master!$A$1:$AG$661, 21, FALSE), "+", "-")</f>
        <v>+</v>
      </c>
      <c r="E538" s="51" t="str">
        <f>IF(VLOOKUP(A538, Master!$A$1:$AG$661, 27, FALSE)&gt;VLOOKUP(A538, Master!$A$1:$AG$661, 24, FALSE), "+", "-")</f>
        <v>+</v>
      </c>
      <c r="F538" s="51" t="str">
        <f>IF(VLOOKUP(A538, Master!$A$1:$AG$661, 30, FALSE)&gt;VLOOKUP(A538, Master!$A$1:$AG$661, 27, FALSE), "+", "-")</f>
        <v>+</v>
      </c>
      <c r="G538" s="51" t="str">
        <f>IF(VLOOKUP(A538, Master!$A$1:$AG$661, 33, FALSE)&gt;VLOOKUP(A538, Master!$A$1:$AG$661, 30, FALSE), "+", "-")</f>
        <v>+</v>
      </c>
      <c r="H538" s="51" t="str">
        <f t="shared" si="8"/>
        <v>+</v>
      </c>
    </row>
    <row r="539" spans="1:8" x14ac:dyDescent="0.2">
      <c r="A539" s="5" t="s">
        <v>1145</v>
      </c>
      <c r="B539" s="5" t="s">
        <v>1146</v>
      </c>
      <c r="C539" s="5" t="s">
        <v>8</v>
      </c>
      <c r="D539" s="51" t="str">
        <f>IF(VLOOKUP(A539, Master!$A$1:$AG$661, 24, FALSE)&gt;VLOOKUP(A539, Master!$A$1:$AG$661, 21, FALSE), "+", "-")</f>
        <v>-</v>
      </c>
      <c r="E539" s="51" t="str">
        <f>IF(VLOOKUP(A539, Master!$A$1:$AG$661, 27, FALSE)&gt;VLOOKUP(A539, Master!$A$1:$AG$661, 24, FALSE), "+", "-")</f>
        <v>-</v>
      </c>
      <c r="F539" s="51" t="str">
        <f>IF(VLOOKUP(A539, Master!$A$1:$AG$661, 30, FALSE)&gt;VLOOKUP(A539, Master!$A$1:$AG$661, 27, FALSE), "+", "-")</f>
        <v>+</v>
      </c>
      <c r="G539" s="51" t="str">
        <f>IF(VLOOKUP(A539, Master!$A$1:$AG$661, 33, FALSE)&gt;VLOOKUP(A539, Master!$A$1:$AG$661, 30, FALSE), "+", "-")</f>
        <v>+</v>
      </c>
      <c r="H539" s="51" t="str">
        <f t="shared" si="8"/>
        <v>-</v>
      </c>
    </row>
    <row r="540" spans="1:8" x14ac:dyDescent="0.2">
      <c r="A540" s="5" t="s">
        <v>1147</v>
      </c>
      <c r="B540" s="5" t="s">
        <v>1148</v>
      </c>
      <c r="C540" s="5" t="s">
        <v>8</v>
      </c>
      <c r="D540" s="51" t="str">
        <f>IF(VLOOKUP(A540, Master!$A$1:$AG$661, 24, FALSE)&gt;VLOOKUP(A540, Master!$A$1:$AG$661, 21, FALSE), "+", "-")</f>
        <v>+</v>
      </c>
      <c r="E540" s="51" t="str">
        <f>IF(VLOOKUP(A540, Master!$A$1:$AG$661, 27, FALSE)&gt;VLOOKUP(A540, Master!$A$1:$AG$661, 24, FALSE), "+", "-")</f>
        <v>+</v>
      </c>
      <c r="F540" s="51" t="str">
        <f>IF(VLOOKUP(A540, Master!$A$1:$AG$661, 30, FALSE)&gt;VLOOKUP(A540, Master!$A$1:$AG$661, 27, FALSE), "+", "-")</f>
        <v>-</v>
      </c>
      <c r="G540" s="51" t="str">
        <f>IF(VLOOKUP(A540, Master!$A$1:$AG$661, 33, FALSE)&gt;VLOOKUP(A540, Master!$A$1:$AG$661, 30, FALSE), "+", "-")</f>
        <v>+</v>
      </c>
      <c r="H540" s="51" t="str">
        <f t="shared" si="8"/>
        <v>N</v>
      </c>
    </row>
    <row r="541" spans="1:8" x14ac:dyDescent="0.2">
      <c r="A541" s="5" t="s">
        <v>1149</v>
      </c>
      <c r="B541" s="5" t="s">
        <v>1150</v>
      </c>
      <c r="C541" s="5" t="s">
        <v>8</v>
      </c>
      <c r="D541" s="51" t="str">
        <f>IF(VLOOKUP(A541, Master!$A$1:$AG$661, 24, FALSE)&gt;VLOOKUP(A541, Master!$A$1:$AG$661, 21, FALSE), "+", "-")</f>
        <v>+</v>
      </c>
      <c r="E541" s="51" t="str">
        <f>IF(VLOOKUP(A541, Master!$A$1:$AG$661, 27, FALSE)&gt;VLOOKUP(A541, Master!$A$1:$AG$661, 24, FALSE), "+", "-")</f>
        <v>-</v>
      </c>
      <c r="F541" s="51" t="str">
        <f>IF(VLOOKUP(A541, Master!$A$1:$AG$661, 30, FALSE)&gt;VLOOKUP(A541, Master!$A$1:$AG$661, 27, FALSE), "+", "-")</f>
        <v>+</v>
      </c>
      <c r="G541" s="51" t="str">
        <f>IF(VLOOKUP(A541, Master!$A$1:$AG$661, 33, FALSE)&gt;VLOOKUP(A541, Master!$A$1:$AG$661, 30, FALSE), "+", "-")</f>
        <v>+</v>
      </c>
      <c r="H541" s="51" t="str">
        <f t="shared" si="8"/>
        <v>N</v>
      </c>
    </row>
    <row r="542" spans="1:8" x14ac:dyDescent="0.2">
      <c r="A542" s="5" t="s">
        <v>1151</v>
      </c>
      <c r="B542" s="5" t="s">
        <v>4</v>
      </c>
      <c r="C542" s="5" t="s">
        <v>8</v>
      </c>
      <c r="D542" s="51" t="str">
        <f>IF(VLOOKUP(A542, Master!$A$1:$AG$661, 24, FALSE)&gt;VLOOKUP(A542, Master!$A$1:$AG$661, 21, FALSE), "+", "-")</f>
        <v>+</v>
      </c>
      <c r="E542" s="51" t="str">
        <f>IF(VLOOKUP(A542, Master!$A$1:$AG$661, 27, FALSE)&gt;VLOOKUP(A542, Master!$A$1:$AG$661, 24, FALSE), "+", "-")</f>
        <v>+</v>
      </c>
      <c r="F542" s="51" t="str">
        <f>IF(VLOOKUP(A542, Master!$A$1:$AG$661, 30, FALSE)&gt;VLOOKUP(A542, Master!$A$1:$AG$661, 27, FALSE), "+", "-")</f>
        <v>-</v>
      </c>
      <c r="G542" s="51" t="str">
        <f>IF(VLOOKUP(A542, Master!$A$1:$AG$661, 33, FALSE)&gt;VLOOKUP(A542, Master!$A$1:$AG$661, 30, FALSE), "+", "-")</f>
        <v>+</v>
      </c>
      <c r="H542" s="51" t="str">
        <f t="shared" si="8"/>
        <v>N</v>
      </c>
    </row>
    <row r="543" spans="1:8" x14ac:dyDescent="0.2">
      <c r="A543" s="5" t="s">
        <v>1152</v>
      </c>
      <c r="B543" s="5" t="s">
        <v>1091</v>
      </c>
      <c r="C543" s="5" t="s">
        <v>8</v>
      </c>
      <c r="D543" s="51" t="str">
        <f>IF(VLOOKUP(A543, Master!$A$1:$AG$661, 24, FALSE)&gt;VLOOKUP(A543, Master!$A$1:$AG$661, 21, FALSE), "+", "-")</f>
        <v>+</v>
      </c>
      <c r="E543" s="51" t="str">
        <f>IF(VLOOKUP(A543, Master!$A$1:$AG$661, 27, FALSE)&gt;VLOOKUP(A543, Master!$A$1:$AG$661, 24, FALSE), "+", "-")</f>
        <v>+</v>
      </c>
      <c r="F543" s="51" t="str">
        <f>IF(VLOOKUP(A543, Master!$A$1:$AG$661, 30, FALSE)&gt;VLOOKUP(A543, Master!$A$1:$AG$661, 27, FALSE), "+", "-")</f>
        <v>-</v>
      </c>
      <c r="G543" s="51" t="str">
        <f>IF(VLOOKUP(A543, Master!$A$1:$AG$661, 33, FALSE)&gt;VLOOKUP(A543, Master!$A$1:$AG$661, 30, FALSE), "+", "-")</f>
        <v>-</v>
      </c>
      <c r="H543" s="51" t="str">
        <f t="shared" si="8"/>
        <v>N</v>
      </c>
    </row>
    <row r="544" spans="1:8" x14ac:dyDescent="0.2">
      <c r="A544" s="5" t="s">
        <v>1153</v>
      </c>
      <c r="B544" s="5" t="s">
        <v>1154</v>
      </c>
      <c r="C544" s="5" t="s">
        <v>8</v>
      </c>
      <c r="D544" s="51" t="str">
        <f>IF(VLOOKUP(A544, Master!$A$1:$AG$661, 24, FALSE)&gt;VLOOKUP(A544, Master!$A$1:$AG$661, 21, FALSE), "+", "-")</f>
        <v>+</v>
      </c>
      <c r="E544" s="51" t="str">
        <f>IF(VLOOKUP(A544, Master!$A$1:$AG$661, 27, FALSE)&gt;VLOOKUP(A544, Master!$A$1:$AG$661, 24, FALSE), "+", "-")</f>
        <v>+</v>
      </c>
      <c r="F544" s="51" t="str">
        <f>IF(VLOOKUP(A544, Master!$A$1:$AG$661, 30, FALSE)&gt;VLOOKUP(A544, Master!$A$1:$AG$661, 27, FALSE), "+", "-")</f>
        <v>-</v>
      </c>
      <c r="G544" s="51" t="str">
        <f>IF(VLOOKUP(A544, Master!$A$1:$AG$661, 33, FALSE)&gt;VLOOKUP(A544, Master!$A$1:$AG$661, 30, FALSE), "+", "-")</f>
        <v>-</v>
      </c>
      <c r="H544" s="51" t="str">
        <f t="shared" si="8"/>
        <v>N</v>
      </c>
    </row>
    <row r="545" spans="1:8" x14ac:dyDescent="0.2">
      <c r="A545" s="5" t="s">
        <v>1155</v>
      </c>
      <c r="B545" s="5" t="s">
        <v>1156</v>
      </c>
      <c r="C545" s="5" t="s">
        <v>8</v>
      </c>
      <c r="D545" s="51" t="str">
        <f>IF(VLOOKUP(A545, Master!$A$1:$AG$661, 24, FALSE)&gt;VLOOKUP(A545, Master!$A$1:$AG$661, 21, FALSE), "+", "-")</f>
        <v>+</v>
      </c>
      <c r="E545" s="51" t="str">
        <f>IF(VLOOKUP(A545, Master!$A$1:$AG$661, 27, FALSE)&gt;VLOOKUP(A545, Master!$A$1:$AG$661, 24, FALSE), "+", "-")</f>
        <v>-</v>
      </c>
      <c r="F545" s="51" t="str">
        <f>IF(VLOOKUP(A545, Master!$A$1:$AG$661, 30, FALSE)&gt;VLOOKUP(A545, Master!$A$1:$AG$661, 27, FALSE), "+", "-")</f>
        <v>+</v>
      </c>
      <c r="G545" s="51" t="str">
        <f>IF(VLOOKUP(A545, Master!$A$1:$AG$661, 33, FALSE)&gt;VLOOKUP(A545, Master!$A$1:$AG$661, 30, FALSE), "+", "-")</f>
        <v>-</v>
      </c>
      <c r="H545" s="51" t="str">
        <f t="shared" si="8"/>
        <v>N</v>
      </c>
    </row>
    <row r="546" spans="1:8" x14ac:dyDescent="0.2">
      <c r="A546" s="5" t="s">
        <v>1157</v>
      </c>
      <c r="B546" s="5" t="s">
        <v>1158</v>
      </c>
      <c r="C546" s="5" t="s">
        <v>8</v>
      </c>
      <c r="D546" s="51" t="str">
        <f>IF(VLOOKUP(A546, Master!$A$1:$AG$661, 24, FALSE)&gt;VLOOKUP(A546, Master!$A$1:$AG$661, 21, FALSE), "+", "-")</f>
        <v>+</v>
      </c>
      <c r="E546" s="51" t="str">
        <f>IF(VLOOKUP(A546, Master!$A$1:$AG$661, 27, FALSE)&gt;VLOOKUP(A546, Master!$A$1:$AG$661, 24, FALSE), "+", "-")</f>
        <v>-</v>
      </c>
      <c r="F546" s="51" t="str">
        <f>IF(VLOOKUP(A546, Master!$A$1:$AG$661, 30, FALSE)&gt;VLOOKUP(A546, Master!$A$1:$AG$661, 27, FALSE), "+", "-")</f>
        <v>-</v>
      </c>
      <c r="G546" s="51" t="str">
        <f>IF(VLOOKUP(A546, Master!$A$1:$AG$661, 33, FALSE)&gt;VLOOKUP(A546, Master!$A$1:$AG$661, 30, FALSE), "+", "-")</f>
        <v>-</v>
      </c>
      <c r="H546" s="51" t="str">
        <f t="shared" si="8"/>
        <v>-</v>
      </c>
    </row>
    <row r="547" spans="1:8" x14ac:dyDescent="0.2">
      <c r="A547" s="5" t="s">
        <v>1159</v>
      </c>
      <c r="B547" s="5" t="s">
        <v>1160</v>
      </c>
      <c r="C547" s="5" t="s">
        <v>8</v>
      </c>
      <c r="D547" s="51" t="str">
        <f>IF(VLOOKUP(A547, Master!$A$1:$AG$661, 24, FALSE)&gt;VLOOKUP(A547, Master!$A$1:$AG$661, 21, FALSE), "+", "-")</f>
        <v>-</v>
      </c>
      <c r="E547" s="51" t="str">
        <f>IF(VLOOKUP(A547, Master!$A$1:$AG$661, 27, FALSE)&gt;VLOOKUP(A547, Master!$A$1:$AG$661, 24, FALSE), "+", "-")</f>
        <v>+</v>
      </c>
      <c r="F547" s="51" t="str">
        <f>IF(VLOOKUP(A547, Master!$A$1:$AG$661, 30, FALSE)&gt;VLOOKUP(A547, Master!$A$1:$AG$661, 27, FALSE), "+", "-")</f>
        <v>-</v>
      </c>
      <c r="G547" s="51" t="str">
        <f>IF(VLOOKUP(A547, Master!$A$1:$AG$661, 33, FALSE)&gt;VLOOKUP(A547, Master!$A$1:$AG$661, 30, FALSE), "+", "-")</f>
        <v>-</v>
      </c>
      <c r="H547" s="51" t="str">
        <f t="shared" si="8"/>
        <v>-</v>
      </c>
    </row>
    <row r="548" spans="1:8" x14ac:dyDescent="0.2">
      <c r="A548" s="5" t="s">
        <v>1161</v>
      </c>
      <c r="B548" s="5" t="s">
        <v>887</v>
      </c>
      <c r="C548" s="5" t="s">
        <v>8</v>
      </c>
      <c r="D548" s="51" t="str">
        <f>IF(VLOOKUP(A548, Master!$A$1:$AG$661, 24, FALSE)&gt;VLOOKUP(A548, Master!$A$1:$AG$661, 21, FALSE), "+", "-")</f>
        <v>-</v>
      </c>
      <c r="E548" s="51" t="str">
        <f>IF(VLOOKUP(A548, Master!$A$1:$AG$661, 27, FALSE)&gt;VLOOKUP(A548, Master!$A$1:$AG$661, 24, FALSE), "+", "-")</f>
        <v>-</v>
      </c>
      <c r="F548" s="51" t="str">
        <f>IF(VLOOKUP(A548, Master!$A$1:$AG$661, 30, FALSE)&gt;VLOOKUP(A548, Master!$A$1:$AG$661, 27, FALSE), "+", "-")</f>
        <v>-</v>
      </c>
      <c r="G548" s="51" t="str">
        <f>IF(VLOOKUP(A548, Master!$A$1:$AG$661, 33, FALSE)&gt;VLOOKUP(A548, Master!$A$1:$AG$661, 30, FALSE), "+", "-")</f>
        <v>-</v>
      </c>
      <c r="H548" s="51" t="str">
        <f t="shared" si="8"/>
        <v>-</v>
      </c>
    </row>
    <row r="549" spans="1:8" x14ac:dyDescent="0.2">
      <c r="A549" s="5" t="s">
        <v>1162</v>
      </c>
      <c r="B549" s="5" t="s">
        <v>1163</v>
      </c>
      <c r="C549" s="5" t="s">
        <v>8</v>
      </c>
      <c r="D549" s="51" t="str">
        <f>IF(VLOOKUP(A549, Master!$A$1:$AG$661, 24, FALSE)&gt;VLOOKUP(A549, Master!$A$1:$AG$661, 21, FALSE), "+", "-")</f>
        <v>-</v>
      </c>
      <c r="E549" s="51" t="str">
        <f>IF(VLOOKUP(A549, Master!$A$1:$AG$661, 27, FALSE)&gt;VLOOKUP(A549, Master!$A$1:$AG$661, 24, FALSE), "+", "-")</f>
        <v>-</v>
      </c>
      <c r="F549" s="51" t="str">
        <f>IF(VLOOKUP(A549, Master!$A$1:$AG$661, 30, FALSE)&gt;VLOOKUP(A549, Master!$A$1:$AG$661, 27, FALSE), "+", "-")</f>
        <v>-</v>
      </c>
      <c r="G549" s="51" t="str">
        <f>IF(VLOOKUP(A549, Master!$A$1:$AG$661, 33, FALSE)&gt;VLOOKUP(A549, Master!$A$1:$AG$661, 30, FALSE), "+", "-")</f>
        <v>-</v>
      </c>
      <c r="H549" s="51" t="str">
        <f t="shared" si="8"/>
        <v>-</v>
      </c>
    </row>
    <row r="550" spans="1:8" x14ac:dyDescent="0.2">
      <c r="A550" s="5" t="s">
        <v>1164</v>
      </c>
      <c r="B550" s="5" t="s">
        <v>1165</v>
      </c>
      <c r="C550" s="5" t="s">
        <v>158</v>
      </c>
      <c r="D550" s="51" t="str">
        <f>IF(VLOOKUP(A550, Master!$A$1:$AG$661, 24, FALSE)&gt;VLOOKUP(A550, Master!$A$1:$AG$661, 21, FALSE), "+", "-")</f>
        <v>+</v>
      </c>
      <c r="E550" s="51" t="str">
        <f>IF(VLOOKUP(A550, Master!$A$1:$AG$661, 27, FALSE)&gt;VLOOKUP(A550, Master!$A$1:$AG$661, 24, FALSE), "+", "-")</f>
        <v>+</v>
      </c>
      <c r="F550" s="51" t="str">
        <f>IF(VLOOKUP(A550, Master!$A$1:$AG$661, 30, FALSE)&gt;VLOOKUP(A550, Master!$A$1:$AG$661, 27, FALSE), "+", "-")</f>
        <v>+</v>
      </c>
      <c r="G550" s="51" t="str">
        <f>IF(VLOOKUP(A550, Master!$A$1:$AG$661, 33, FALSE)&gt;VLOOKUP(A550, Master!$A$1:$AG$661, 30, FALSE), "+", "-")</f>
        <v>+</v>
      </c>
      <c r="H550" s="51" t="str">
        <f t="shared" si="8"/>
        <v>+</v>
      </c>
    </row>
    <row r="551" spans="1:8" x14ac:dyDescent="0.2">
      <c r="A551" s="5" t="s">
        <v>1166</v>
      </c>
      <c r="B551" s="5" t="s">
        <v>1167</v>
      </c>
      <c r="C551" s="5" t="s">
        <v>158</v>
      </c>
      <c r="D551" s="51" t="str">
        <f>IF(VLOOKUP(A551, Master!$A$1:$AG$661, 24, FALSE)&gt;VLOOKUP(A551, Master!$A$1:$AG$661, 21, FALSE), "+", "-")</f>
        <v>-</v>
      </c>
      <c r="E551" s="51" t="str">
        <f>IF(VLOOKUP(A551, Master!$A$1:$AG$661, 27, FALSE)&gt;VLOOKUP(A551, Master!$A$1:$AG$661, 24, FALSE), "+", "-")</f>
        <v>+</v>
      </c>
      <c r="F551" s="51" t="str">
        <f>IF(VLOOKUP(A551, Master!$A$1:$AG$661, 30, FALSE)&gt;VLOOKUP(A551, Master!$A$1:$AG$661, 27, FALSE), "+", "-")</f>
        <v>+</v>
      </c>
      <c r="G551" s="51" t="str">
        <f>IF(VLOOKUP(A551, Master!$A$1:$AG$661, 33, FALSE)&gt;VLOOKUP(A551, Master!$A$1:$AG$661, 30, FALSE), "+", "-")</f>
        <v>+</v>
      </c>
      <c r="H551" s="51" t="str">
        <f t="shared" si="8"/>
        <v>N</v>
      </c>
    </row>
    <row r="552" spans="1:8" x14ac:dyDescent="0.2">
      <c r="A552" s="5" t="s">
        <v>1168</v>
      </c>
      <c r="B552" s="5" t="s">
        <v>1169</v>
      </c>
      <c r="C552" s="5" t="s">
        <v>158</v>
      </c>
      <c r="D552" s="51" t="str">
        <f>IF(VLOOKUP(A552, Master!$A$1:$AG$661, 24, FALSE)&gt;VLOOKUP(A552, Master!$A$1:$AG$661, 21, FALSE), "+", "-")</f>
        <v>+</v>
      </c>
      <c r="E552" s="51" t="str">
        <f>IF(VLOOKUP(A552, Master!$A$1:$AG$661, 27, FALSE)&gt;VLOOKUP(A552, Master!$A$1:$AG$661, 24, FALSE), "+", "-")</f>
        <v>+</v>
      </c>
      <c r="F552" s="51" t="str">
        <f>IF(VLOOKUP(A552, Master!$A$1:$AG$661, 30, FALSE)&gt;VLOOKUP(A552, Master!$A$1:$AG$661, 27, FALSE), "+", "-")</f>
        <v>+</v>
      </c>
      <c r="G552" s="51" t="str">
        <f>IF(VLOOKUP(A552, Master!$A$1:$AG$661, 33, FALSE)&gt;VLOOKUP(A552, Master!$A$1:$AG$661, 30, FALSE), "+", "-")</f>
        <v>+</v>
      </c>
      <c r="H552" s="51" t="str">
        <f t="shared" si="8"/>
        <v>+</v>
      </c>
    </row>
    <row r="553" spans="1:8" x14ac:dyDescent="0.2">
      <c r="A553" s="5" t="s">
        <v>1170</v>
      </c>
      <c r="B553" s="5" t="s">
        <v>1171</v>
      </c>
      <c r="C553" s="5" t="s">
        <v>158</v>
      </c>
      <c r="D553" s="51" t="str">
        <f>IF(VLOOKUP(A553, Master!$A$1:$AG$661, 24, FALSE)&gt;VLOOKUP(A553, Master!$A$1:$AG$661, 21, FALSE), "+", "-")</f>
        <v>+</v>
      </c>
      <c r="E553" s="51" t="str">
        <f>IF(VLOOKUP(A553, Master!$A$1:$AG$661, 27, FALSE)&gt;VLOOKUP(A553, Master!$A$1:$AG$661, 24, FALSE), "+", "-")</f>
        <v>-</v>
      </c>
      <c r="F553" s="51" t="str">
        <f>IF(VLOOKUP(A553, Master!$A$1:$AG$661, 30, FALSE)&gt;VLOOKUP(A553, Master!$A$1:$AG$661, 27, FALSE), "+", "-")</f>
        <v>-</v>
      </c>
      <c r="G553" s="51" t="str">
        <f>IF(VLOOKUP(A553, Master!$A$1:$AG$661, 33, FALSE)&gt;VLOOKUP(A553, Master!$A$1:$AG$661, 30, FALSE), "+", "-")</f>
        <v>+</v>
      </c>
      <c r="H553" s="51" t="str">
        <f t="shared" si="8"/>
        <v>-</v>
      </c>
    </row>
    <row r="554" spans="1:8" x14ac:dyDescent="0.2">
      <c r="A554" s="5" t="s">
        <v>1172</v>
      </c>
      <c r="B554" s="5" t="s">
        <v>1173</v>
      </c>
      <c r="C554" s="5" t="s">
        <v>158</v>
      </c>
      <c r="D554" s="51" t="str">
        <f>IF(VLOOKUP(A554, Master!$A$1:$AG$661, 24, FALSE)&gt;VLOOKUP(A554, Master!$A$1:$AG$661, 21, FALSE), "+", "-")</f>
        <v>+</v>
      </c>
      <c r="E554" s="51" t="str">
        <f>IF(VLOOKUP(A554, Master!$A$1:$AG$661, 27, FALSE)&gt;VLOOKUP(A554, Master!$A$1:$AG$661, 24, FALSE), "+", "-")</f>
        <v>+</v>
      </c>
      <c r="F554" s="51" t="str">
        <f>IF(VLOOKUP(A554, Master!$A$1:$AG$661, 30, FALSE)&gt;VLOOKUP(A554, Master!$A$1:$AG$661, 27, FALSE), "+", "-")</f>
        <v>-</v>
      </c>
      <c r="G554" s="51" t="str">
        <f>IF(VLOOKUP(A554, Master!$A$1:$AG$661, 33, FALSE)&gt;VLOOKUP(A554, Master!$A$1:$AG$661, 30, FALSE), "+", "-")</f>
        <v>+</v>
      </c>
      <c r="H554" s="51" t="str">
        <f t="shared" si="8"/>
        <v>N</v>
      </c>
    </row>
    <row r="555" spans="1:8" x14ac:dyDescent="0.2">
      <c r="A555" s="5" t="s">
        <v>1174</v>
      </c>
      <c r="B555" s="5" t="s">
        <v>1175</v>
      </c>
      <c r="C555" s="5" t="s">
        <v>158</v>
      </c>
      <c r="D555" s="51" t="str">
        <f>IF(VLOOKUP(A555, Master!$A$1:$AG$661, 24, FALSE)&gt;VLOOKUP(A555, Master!$A$1:$AG$661, 21, FALSE), "+", "-")</f>
        <v>+</v>
      </c>
      <c r="E555" s="51" t="str">
        <f>IF(VLOOKUP(A555, Master!$A$1:$AG$661, 27, FALSE)&gt;VLOOKUP(A555, Master!$A$1:$AG$661, 24, FALSE), "+", "-")</f>
        <v>-</v>
      </c>
      <c r="F555" s="51" t="str">
        <f>IF(VLOOKUP(A555, Master!$A$1:$AG$661, 30, FALSE)&gt;VLOOKUP(A555, Master!$A$1:$AG$661, 27, FALSE), "+", "-")</f>
        <v>-</v>
      </c>
      <c r="G555" s="51" t="str">
        <f>IF(VLOOKUP(A555, Master!$A$1:$AG$661, 33, FALSE)&gt;VLOOKUP(A555, Master!$A$1:$AG$661, 30, FALSE), "+", "-")</f>
        <v>+</v>
      </c>
      <c r="H555" s="51" t="str">
        <f t="shared" si="8"/>
        <v>-</v>
      </c>
    </row>
    <row r="556" spans="1:8" x14ac:dyDescent="0.2">
      <c r="A556" s="5" t="s">
        <v>1176</v>
      </c>
      <c r="B556" s="5" t="s">
        <v>1177</v>
      </c>
      <c r="C556" s="5" t="s">
        <v>158</v>
      </c>
      <c r="D556" s="51" t="str">
        <f>IF(VLOOKUP(A556, Master!$A$1:$AG$661, 24, FALSE)&gt;VLOOKUP(A556, Master!$A$1:$AG$661, 21, FALSE), "+", "-")</f>
        <v>+</v>
      </c>
      <c r="E556" s="51" t="str">
        <f>IF(VLOOKUP(A556, Master!$A$1:$AG$661, 27, FALSE)&gt;VLOOKUP(A556, Master!$A$1:$AG$661, 24, FALSE), "+", "-")</f>
        <v>+</v>
      </c>
      <c r="F556" s="51" t="str">
        <f>IF(VLOOKUP(A556, Master!$A$1:$AG$661, 30, FALSE)&gt;VLOOKUP(A556, Master!$A$1:$AG$661, 27, FALSE), "+", "-")</f>
        <v>-</v>
      </c>
      <c r="G556" s="51" t="str">
        <f>IF(VLOOKUP(A556, Master!$A$1:$AG$661, 33, FALSE)&gt;VLOOKUP(A556, Master!$A$1:$AG$661, 30, FALSE), "+", "-")</f>
        <v>+</v>
      </c>
      <c r="H556" s="51" t="str">
        <f t="shared" si="8"/>
        <v>N</v>
      </c>
    </row>
    <row r="557" spans="1:8" x14ac:dyDescent="0.2">
      <c r="A557" s="5" t="s">
        <v>1178</v>
      </c>
      <c r="B557" s="5" t="s">
        <v>1179</v>
      </c>
      <c r="C557" s="5" t="s">
        <v>158</v>
      </c>
      <c r="D557" s="51" t="str">
        <f>IF(VLOOKUP(A557, Master!$A$1:$AG$661, 24, FALSE)&gt;VLOOKUP(A557, Master!$A$1:$AG$661, 21, FALSE), "+", "-")</f>
        <v>+</v>
      </c>
      <c r="E557" s="51" t="str">
        <f>IF(VLOOKUP(A557, Master!$A$1:$AG$661, 27, FALSE)&gt;VLOOKUP(A557, Master!$A$1:$AG$661, 24, FALSE), "+", "-")</f>
        <v>-</v>
      </c>
      <c r="F557" s="51" t="str">
        <f>IF(VLOOKUP(A557, Master!$A$1:$AG$661, 30, FALSE)&gt;VLOOKUP(A557, Master!$A$1:$AG$661, 27, FALSE), "+", "-")</f>
        <v>-</v>
      </c>
      <c r="G557" s="51" t="str">
        <f>IF(VLOOKUP(A557, Master!$A$1:$AG$661, 33, FALSE)&gt;VLOOKUP(A557, Master!$A$1:$AG$661, 30, FALSE), "+", "-")</f>
        <v>-</v>
      </c>
      <c r="H557" s="51" t="str">
        <f t="shared" si="8"/>
        <v>-</v>
      </c>
    </row>
    <row r="558" spans="1:8" x14ac:dyDescent="0.2">
      <c r="A558" s="5" t="s">
        <v>1180</v>
      </c>
      <c r="B558" s="5" t="s">
        <v>1181</v>
      </c>
      <c r="C558" s="5" t="s">
        <v>158</v>
      </c>
      <c r="D558" s="51" t="str">
        <f>IF(VLOOKUP(A558, Master!$A$1:$AG$661, 24, FALSE)&gt;VLOOKUP(A558, Master!$A$1:$AG$661, 21, FALSE), "+", "-")</f>
        <v>-</v>
      </c>
      <c r="E558" s="51" t="str">
        <f>IF(VLOOKUP(A558, Master!$A$1:$AG$661, 27, FALSE)&gt;VLOOKUP(A558, Master!$A$1:$AG$661, 24, FALSE), "+", "-")</f>
        <v>-</v>
      </c>
      <c r="F558" s="51" t="str">
        <f>IF(VLOOKUP(A558, Master!$A$1:$AG$661, 30, FALSE)&gt;VLOOKUP(A558, Master!$A$1:$AG$661, 27, FALSE), "+", "-")</f>
        <v>-</v>
      </c>
      <c r="G558" s="51" t="str">
        <f>IF(VLOOKUP(A558, Master!$A$1:$AG$661, 33, FALSE)&gt;VLOOKUP(A558, Master!$A$1:$AG$661, 30, FALSE), "+", "-")</f>
        <v>-</v>
      </c>
      <c r="H558" s="51" t="str">
        <f t="shared" si="8"/>
        <v>-</v>
      </c>
    </row>
    <row r="559" spans="1:8" x14ac:dyDescent="0.2">
      <c r="A559" s="5" t="s">
        <v>1182</v>
      </c>
      <c r="B559" s="5" t="s">
        <v>1183</v>
      </c>
      <c r="C559" s="5" t="s">
        <v>158</v>
      </c>
      <c r="D559" s="51" t="str">
        <f>IF(VLOOKUP(A559, Master!$A$1:$AG$661, 24, FALSE)&gt;VLOOKUP(A559, Master!$A$1:$AG$661, 21, FALSE), "+", "-")</f>
        <v>+</v>
      </c>
      <c r="E559" s="51" t="str">
        <f>IF(VLOOKUP(A559, Master!$A$1:$AG$661, 27, FALSE)&gt;VLOOKUP(A559, Master!$A$1:$AG$661, 24, FALSE), "+", "-")</f>
        <v>-</v>
      </c>
      <c r="F559" s="51" t="str">
        <f>IF(VLOOKUP(A559, Master!$A$1:$AG$661, 30, FALSE)&gt;VLOOKUP(A559, Master!$A$1:$AG$661, 27, FALSE), "+", "-")</f>
        <v>+</v>
      </c>
      <c r="G559" s="51" t="str">
        <f>IF(VLOOKUP(A559, Master!$A$1:$AG$661, 33, FALSE)&gt;VLOOKUP(A559, Master!$A$1:$AG$661, 30, FALSE), "+", "-")</f>
        <v>+</v>
      </c>
      <c r="H559" s="51" t="str">
        <f t="shared" si="8"/>
        <v>N</v>
      </c>
    </row>
    <row r="560" spans="1:8" x14ac:dyDescent="0.2">
      <c r="A560" s="5" t="s">
        <v>1184</v>
      </c>
      <c r="B560" s="5" t="s">
        <v>1185</v>
      </c>
      <c r="C560" s="5" t="s">
        <v>158</v>
      </c>
      <c r="D560" s="51" t="str">
        <f>IF(VLOOKUP(A560, Master!$A$1:$AG$661, 24, FALSE)&gt;VLOOKUP(A560, Master!$A$1:$AG$661, 21, FALSE), "+", "-")</f>
        <v>-</v>
      </c>
      <c r="E560" s="51" t="str">
        <f>IF(VLOOKUP(A560, Master!$A$1:$AG$661, 27, FALSE)&gt;VLOOKUP(A560, Master!$A$1:$AG$661, 24, FALSE), "+", "-")</f>
        <v>-</v>
      </c>
      <c r="F560" s="51" t="str">
        <f>IF(VLOOKUP(A560, Master!$A$1:$AG$661, 30, FALSE)&gt;VLOOKUP(A560, Master!$A$1:$AG$661, 27, FALSE), "+", "-")</f>
        <v>-</v>
      </c>
      <c r="G560" s="51" t="str">
        <f>IF(VLOOKUP(A560, Master!$A$1:$AG$661, 33, FALSE)&gt;VLOOKUP(A560, Master!$A$1:$AG$661, 30, FALSE), "+", "-")</f>
        <v>-</v>
      </c>
      <c r="H560" s="51" t="str">
        <f t="shared" si="8"/>
        <v>-</v>
      </c>
    </row>
    <row r="561" spans="1:8" x14ac:dyDescent="0.2">
      <c r="A561" s="5" t="s">
        <v>1186</v>
      </c>
      <c r="B561" s="5" t="s">
        <v>1187</v>
      </c>
      <c r="C561" s="5" t="s">
        <v>158</v>
      </c>
      <c r="D561" s="51" t="str">
        <f>IF(VLOOKUP(A561, Master!$A$1:$AG$661, 24, FALSE)&gt;VLOOKUP(A561, Master!$A$1:$AG$661, 21, FALSE), "+", "-")</f>
        <v>-</v>
      </c>
      <c r="E561" s="51" t="str">
        <f>IF(VLOOKUP(A561, Master!$A$1:$AG$661, 27, FALSE)&gt;VLOOKUP(A561, Master!$A$1:$AG$661, 24, FALSE), "+", "-")</f>
        <v>+</v>
      </c>
      <c r="F561" s="51" t="str">
        <f>IF(VLOOKUP(A561, Master!$A$1:$AG$661, 30, FALSE)&gt;VLOOKUP(A561, Master!$A$1:$AG$661, 27, FALSE), "+", "-")</f>
        <v>-</v>
      </c>
      <c r="G561" s="51" t="str">
        <f>IF(VLOOKUP(A561, Master!$A$1:$AG$661, 33, FALSE)&gt;VLOOKUP(A561, Master!$A$1:$AG$661, 30, FALSE), "+", "-")</f>
        <v>+</v>
      </c>
      <c r="H561" s="51" t="str">
        <f t="shared" si="8"/>
        <v>-</v>
      </c>
    </row>
    <row r="562" spans="1:8" x14ac:dyDescent="0.2">
      <c r="A562" s="5" t="s">
        <v>1188</v>
      </c>
      <c r="B562" s="5" t="s">
        <v>1189</v>
      </c>
      <c r="C562" s="5" t="s">
        <v>158</v>
      </c>
      <c r="D562" s="51" t="str">
        <f>IF(VLOOKUP(A562, Master!$A$1:$AG$661, 24, FALSE)&gt;VLOOKUP(A562, Master!$A$1:$AG$661, 21, FALSE), "+", "-")</f>
        <v>+</v>
      </c>
      <c r="E562" s="51" t="str">
        <f>IF(VLOOKUP(A562, Master!$A$1:$AG$661, 27, FALSE)&gt;VLOOKUP(A562, Master!$A$1:$AG$661, 24, FALSE), "+", "-")</f>
        <v>+</v>
      </c>
      <c r="F562" s="51" t="str">
        <f>IF(VLOOKUP(A562, Master!$A$1:$AG$661, 30, FALSE)&gt;VLOOKUP(A562, Master!$A$1:$AG$661, 27, FALSE), "+", "-")</f>
        <v>+</v>
      </c>
      <c r="G562" s="51" t="str">
        <f>IF(VLOOKUP(A562, Master!$A$1:$AG$661, 33, FALSE)&gt;VLOOKUP(A562, Master!$A$1:$AG$661, 30, FALSE), "+", "-")</f>
        <v>+</v>
      </c>
      <c r="H562" s="51" t="str">
        <f t="shared" si="8"/>
        <v>+</v>
      </c>
    </row>
    <row r="563" spans="1:8" x14ac:dyDescent="0.2">
      <c r="A563" s="5" t="s">
        <v>1190</v>
      </c>
      <c r="B563" s="5" t="s">
        <v>1191</v>
      </c>
      <c r="C563" s="5" t="s">
        <v>158</v>
      </c>
      <c r="D563" s="51" t="str">
        <f>IF(VLOOKUP(A563, Master!$A$1:$AG$661, 24, FALSE)&gt;VLOOKUP(A563, Master!$A$1:$AG$661, 21, FALSE), "+", "-")</f>
        <v>+</v>
      </c>
      <c r="E563" s="51" t="str">
        <f>IF(VLOOKUP(A563, Master!$A$1:$AG$661, 27, FALSE)&gt;VLOOKUP(A563, Master!$A$1:$AG$661, 24, FALSE), "+", "-")</f>
        <v>-</v>
      </c>
      <c r="F563" s="51" t="str">
        <f>IF(VLOOKUP(A563, Master!$A$1:$AG$661, 30, FALSE)&gt;VLOOKUP(A563, Master!$A$1:$AG$661, 27, FALSE), "+", "-")</f>
        <v>-</v>
      </c>
      <c r="G563" s="51" t="str">
        <f>IF(VLOOKUP(A563, Master!$A$1:$AG$661, 33, FALSE)&gt;VLOOKUP(A563, Master!$A$1:$AG$661, 30, FALSE), "+", "-")</f>
        <v>-</v>
      </c>
      <c r="H563" s="51" t="str">
        <f t="shared" si="8"/>
        <v>-</v>
      </c>
    </row>
    <row r="564" spans="1:8" x14ac:dyDescent="0.2">
      <c r="A564" s="5" t="s">
        <v>1192</v>
      </c>
      <c r="B564" s="5" t="s">
        <v>1193</v>
      </c>
      <c r="C564" s="5" t="s">
        <v>158</v>
      </c>
      <c r="D564" s="51" t="str">
        <f>IF(VLOOKUP(A564, Master!$A$1:$AG$661, 24, FALSE)&gt;VLOOKUP(A564, Master!$A$1:$AG$661, 21, FALSE), "+", "-")</f>
        <v>+</v>
      </c>
      <c r="E564" s="51" t="str">
        <f>IF(VLOOKUP(A564, Master!$A$1:$AG$661, 27, FALSE)&gt;VLOOKUP(A564, Master!$A$1:$AG$661, 24, FALSE), "+", "-")</f>
        <v>-</v>
      </c>
      <c r="F564" s="51" t="str">
        <f>IF(VLOOKUP(A564, Master!$A$1:$AG$661, 30, FALSE)&gt;VLOOKUP(A564, Master!$A$1:$AG$661, 27, FALSE), "+", "-")</f>
        <v>+</v>
      </c>
      <c r="G564" s="51" t="str">
        <f>IF(VLOOKUP(A564, Master!$A$1:$AG$661, 33, FALSE)&gt;VLOOKUP(A564, Master!$A$1:$AG$661, 30, FALSE), "+", "-")</f>
        <v>+</v>
      </c>
      <c r="H564" s="51" t="str">
        <f t="shared" si="8"/>
        <v>N</v>
      </c>
    </row>
    <row r="565" spans="1:8" x14ac:dyDescent="0.2">
      <c r="A565" s="5" t="s">
        <v>1194</v>
      </c>
      <c r="B565" s="5" t="s">
        <v>1195</v>
      </c>
      <c r="C565" s="5" t="s">
        <v>88</v>
      </c>
      <c r="D565" s="51" t="str">
        <f>IF(VLOOKUP(A565, Master!$A$1:$AG$661, 24, FALSE)&gt;VLOOKUP(A565, Master!$A$1:$AG$661, 21, FALSE), "+", "-")</f>
        <v>+</v>
      </c>
      <c r="E565" s="51" t="str">
        <f>IF(VLOOKUP(A565, Master!$A$1:$AG$661, 27, FALSE)&gt;VLOOKUP(A565, Master!$A$1:$AG$661, 24, FALSE), "+", "-")</f>
        <v>+</v>
      </c>
      <c r="F565" s="51" t="str">
        <f>IF(VLOOKUP(A565, Master!$A$1:$AG$661, 30, FALSE)&gt;VLOOKUP(A565, Master!$A$1:$AG$661, 27, FALSE), "+", "-")</f>
        <v>+</v>
      </c>
      <c r="G565" s="51" t="str">
        <f>IF(VLOOKUP(A565, Master!$A$1:$AG$661, 33, FALSE)&gt;VLOOKUP(A565, Master!$A$1:$AG$661, 30, FALSE), "+", "-")</f>
        <v>+</v>
      </c>
      <c r="H565" s="51" t="str">
        <f t="shared" si="8"/>
        <v>+</v>
      </c>
    </row>
    <row r="566" spans="1:8" x14ac:dyDescent="0.2">
      <c r="A566" s="5" t="s">
        <v>1196</v>
      </c>
      <c r="B566" s="5" t="s">
        <v>1197</v>
      </c>
      <c r="C566" s="5" t="s">
        <v>88</v>
      </c>
      <c r="D566" s="51" t="str">
        <f>IF(VLOOKUP(A566, Master!$A$1:$AG$661, 24, FALSE)&gt;VLOOKUP(A566, Master!$A$1:$AG$661, 21, FALSE), "+", "-")</f>
        <v>+</v>
      </c>
      <c r="E566" s="51" t="str">
        <f>IF(VLOOKUP(A566, Master!$A$1:$AG$661, 27, FALSE)&gt;VLOOKUP(A566, Master!$A$1:$AG$661, 24, FALSE), "+", "-")</f>
        <v>+</v>
      </c>
      <c r="F566" s="51" t="str">
        <f>IF(VLOOKUP(A566, Master!$A$1:$AG$661, 30, FALSE)&gt;VLOOKUP(A566, Master!$A$1:$AG$661, 27, FALSE), "+", "-")</f>
        <v>+</v>
      </c>
      <c r="G566" s="51" t="str">
        <f>IF(VLOOKUP(A566, Master!$A$1:$AG$661, 33, FALSE)&gt;VLOOKUP(A566, Master!$A$1:$AG$661, 30, FALSE), "+", "-")</f>
        <v>+</v>
      </c>
      <c r="H566" s="51" t="str">
        <f t="shared" si="8"/>
        <v>+</v>
      </c>
    </row>
    <row r="567" spans="1:8" x14ac:dyDescent="0.2">
      <c r="A567" s="5" t="s">
        <v>1198</v>
      </c>
      <c r="B567" s="5" t="s">
        <v>1199</v>
      </c>
      <c r="C567" s="5" t="s">
        <v>88</v>
      </c>
      <c r="D567" s="51" t="str">
        <f>IF(VLOOKUP(A567, Master!$A$1:$AG$661, 24, FALSE)&gt;VLOOKUP(A567, Master!$A$1:$AG$661, 21, FALSE), "+", "-")</f>
        <v>+</v>
      </c>
      <c r="E567" s="51" t="str">
        <f>IF(VLOOKUP(A567, Master!$A$1:$AG$661, 27, FALSE)&gt;VLOOKUP(A567, Master!$A$1:$AG$661, 24, FALSE), "+", "-")</f>
        <v>+</v>
      </c>
      <c r="F567" s="51" t="str">
        <f>IF(VLOOKUP(A567, Master!$A$1:$AG$661, 30, FALSE)&gt;VLOOKUP(A567, Master!$A$1:$AG$661, 27, FALSE), "+", "-")</f>
        <v>+</v>
      </c>
      <c r="G567" s="51" t="str">
        <f>IF(VLOOKUP(A567, Master!$A$1:$AG$661, 33, FALSE)&gt;VLOOKUP(A567, Master!$A$1:$AG$661, 30, FALSE), "+", "-")</f>
        <v>+</v>
      </c>
      <c r="H567" s="51" t="str">
        <f t="shared" si="8"/>
        <v>+</v>
      </c>
    </row>
    <row r="568" spans="1:8" x14ac:dyDescent="0.2">
      <c r="A568" s="5" t="s">
        <v>1200</v>
      </c>
      <c r="B568" s="5" t="s">
        <v>1201</v>
      </c>
      <c r="C568" s="5" t="s">
        <v>88</v>
      </c>
      <c r="D568" s="51" t="str">
        <f>IF(VLOOKUP(A568, Master!$A$1:$AG$661, 24, FALSE)&gt;VLOOKUP(A568, Master!$A$1:$AG$661, 21, FALSE), "+", "-")</f>
        <v>+</v>
      </c>
      <c r="E568" s="51" t="str">
        <f>IF(VLOOKUP(A568, Master!$A$1:$AG$661, 27, FALSE)&gt;VLOOKUP(A568, Master!$A$1:$AG$661, 24, FALSE), "+", "-")</f>
        <v>+</v>
      </c>
      <c r="F568" s="51" t="str">
        <f>IF(VLOOKUP(A568, Master!$A$1:$AG$661, 30, FALSE)&gt;VLOOKUP(A568, Master!$A$1:$AG$661, 27, FALSE), "+", "-")</f>
        <v>+</v>
      </c>
      <c r="G568" s="51" t="str">
        <f>IF(VLOOKUP(A568, Master!$A$1:$AG$661, 33, FALSE)&gt;VLOOKUP(A568, Master!$A$1:$AG$661, 30, FALSE), "+", "-")</f>
        <v>+</v>
      </c>
      <c r="H568" s="51" t="str">
        <f t="shared" si="8"/>
        <v>+</v>
      </c>
    </row>
    <row r="569" spans="1:8" x14ac:dyDescent="0.2">
      <c r="A569" s="5" t="s">
        <v>1202</v>
      </c>
      <c r="B569" s="5" t="s">
        <v>1203</v>
      </c>
      <c r="C569" s="5" t="s">
        <v>478</v>
      </c>
      <c r="D569" s="51" t="str">
        <f>IF(VLOOKUP(A569, Master!$A$1:$AG$661, 24, FALSE)&gt;VLOOKUP(A569, Master!$A$1:$AG$661, 21, FALSE), "+", "-")</f>
        <v>-</v>
      </c>
      <c r="E569" s="51" t="str">
        <f>IF(VLOOKUP(A569, Master!$A$1:$AG$661, 27, FALSE)&gt;VLOOKUP(A569, Master!$A$1:$AG$661, 24, FALSE), "+", "-")</f>
        <v>+</v>
      </c>
      <c r="F569" s="51" t="str">
        <f>IF(VLOOKUP(A569, Master!$A$1:$AG$661, 30, FALSE)&gt;VLOOKUP(A569, Master!$A$1:$AG$661, 27, FALSE), "+", "-")</f>
        <v>-</v>
      </c>
      <c r="G569" s="51" t="str">
        <f>IF(VLOOKUP(A569, Master!$A$1:$AG$661, 33, FALSE)&gt;VLOOKUP(A569, Master!$A$1:$AG$661, 30, FALSE), "+", "-")</f>
        <v>-</v>
      </c>
      <c r="H569" s="51" t="str">
        <f t="shared" si="8"/>
        <v>-</v>
      </c>
    </row>
    <row r="570" spans="1:8" x14ac:dyDescent="0.2">
      <c r="A570" s="5" t="s">
        <v>1204</v>
      </c>
      <c r="B570" s="5" t="s">
        <v>1205</v>
      </c>
      <c r="C570" s="5" t="s">
        <v>478</v>
      </c>
      <c r="D570" s="51" t="str">
        <f>IF(VLOOKUP(A570, Master!$A$1:$AG$661, 24, FALSE)&gt;VLOOKUP(A570, Master!$A$1:$AG$661, 21, FALSE), "+", "-")</f>
        <v>-</v>
      </c>
      <c r="E570" s="51" t="str">
        <f>IF(VLOOKUP(A570, Master!$A$1:$AG$661, 27, FALSE)&gt;VLOOKUP(A570, Master!$A$1:$AG$661, 24, FALSE), "+", "-")</f>
        <v>-</v>
      </c>
      <c r="F570" s="51" t="str">
        <f>IF(VLOOKUP(A570, Master!$A$1:$AG$661, 30, FALSE)&gt;VLOOKUP(A570, Master!$A$1:$AG$661, 27, FALSE), "+", "-")</f>
        <v>+</v>
      </c>
      <c r="G570" s="51" t="str">
        <f>IF(VLOOKUP(A570, Master!$A$1:$AG$661, 33, FALSE)&gt;VLOOKUP(A570, Master!$A$1:$AG$661, 30, FALSE), "+", "-")</f>
        <v>+</v>
      </c>
      <c r="H570" s="51" t="str">
        <f t="shared" si="8"/>
        <v>-</v>
      </c>
    </row>
    <row r="571" spans="1:8" x14ac:dyDescent="0.2">
      <c r="A571" s="5" t="s">
        <v>1206</v>
      </c>
      <c r="B571" s="5" t="s">
        <v>632</v>
      </c>
      <c r="C571" s="5" t="s">
        <v>367</v>
      </c>
      <c r="D571" s="51" t="str">
        <f>IF(VLOOKUP(A571, Master!$A$1:$AG$661, 24, FALSE)&gt;VLOOKUP(A571, Master!$A$1:$AG$661, 21, FALSE), "+", "-")</f>
        <v>+</v>
      </c>
      <c r="E571" s="51" t="str">
        <f>IF(VLOOKUP(A571, Master!$A$1:$AG$661, 27, FALSE)&gt;VLOOKUP(A571, Master!$A$1:$AG$661, 24, FALSE), "+", "-")</f>
        <v>+</v>
      </c>
      <c r="F571" s="51" t="str">
        <f>IF(VLOOKUP(A571, Master!$A$1:$AG$661, 30, FALSE)&gt;VLOOKUP(A571, Master!$A$1:$AG$661, 27, FALSE), "+", "-")</f>
        <v>-</v>
      </c>
      <c r="G571" s="51" t="str">
        <f>IF(VLOOKUP(A571, Master!$A$1:$AG$661, 33, FALSE)&gt;VLOOKUP(A571, Master!$A$1:$AG$661, 30, FALSE), "+", "-")</f>
        <v>-</v>
      </c>
      <c r="H571" s="51" t="str">
        <f t="shared" si="8"/>
        <v>N</v>
      </c>
    </row>
    <row r="572" spans="1:8" x14ac:dyDescent="0.2">
      <c r="A572" s="5" t="s">
        <v>1207</v>
      </c>
      <c r="B572" s="5" t="s">
        <v>1208</v>
      </c>
      <c r="C572" s="5" t="s">
        <v>367</v>
      </c>
      <c r="D572" s="51" t="str">
        <f>IF(VLOOKUP(A572, Master!$A$1:$AG$661, 24, FALSE)&gt;VLOOKUP(A572, Master!$A$1:$AG$661, 21, FALSE), "+", "-")</f>
        <v>-</v>
      </c>
      <c r="E572" s="51" t="str">
        <f>IF(VLOOKUP(A572, Master!$A$1:$AG$661, 27, FALSE)&gt;VLOOKUP(A572, Master!$A$1:$AG$661, 24, FALSE), "+", "-")</f>
        <v>+</v>
      </c>
      <c r="F572" s="51" t="str">
        <f>IF(VLOOKUP(A572, Master!$A$1:$AG$661, 30, FALSE)&gt;VLOOKUP(A572, Master!$A$1:$AG$661, 27, FALSE), "+", "-")</f>
        <v>-</v>
      </c>
      <c r="G572" s="51" t="str">
        <f>IF(VLOOKUP(A572, Master!$A$1:$AG$661, 33, FALSE)&gt;VLOOKUP(A572, Master!$A$1:$AG$661, 30, FALSE), "+", "-")</f>
        <v>+</v>
      </c>
      <c r="H572" s="51" t="str">
        <f t="shared" si="8"/>
        <v>-</v>
      </c>
    </row>
    <row r="573" spans="1:8" x14ac:dyDescent="0.2">
      <c r="A573" s="5" t="s">
        <v>1209</v>
      </c>
      <c r="B573" s="5" t="s">
        <v>1210</v>
      </c>
      <c r="C573" s="5" t="s">
        <v>1211</v>
      </c>
      <c r="D573" s="51" t="str">
        <f>IF(VLOOKUP(A573, Master!$A$1:$AG$661, 24, FALSE)&gt;VLOOKUP(A573, Master!$A$1:$AG$661, 21, FALSE), "+", "-")</f>
        <v>+</v>
      </c>
      <c r="E573" s="51" t="str">
        <f>IF(VLOOKUP(A573, Master!$A$1:$AG$661, 27, FALSE)&gt;VLOOKUP(A573, Master!$A$1:$AG$661, 24, FALSE), "+", "-")</f>
        <v>-</v>
      </c>
      <c r="F573" s="51" t="str">
        <f>IF(VLOOKUP(A573, Master!$A$1:$AG$661, 30, FALSE)&gt;VLOOKUP(A573, Master!$A$1:$AG$661, 27, FALSE), "+", "-")</f>
        <v>+</v>
      </c>
      <c r="G573" s="51" t="str">
        <f>IF(VLOOKUP(A573, Master!$A$1:$AG$661, 33, FALSE)&gt;VLOOKUP(A573, Master!$A$1:$AG$661, 30, FALSE), "+", "-")</f>
        <v>+</v>
      </c>
      <c r="H573" s="51" t="str">
        <f t="shared" si="8"/>
        <v>N</v>
      </c>
    </row>
    <row r="574" spans="1:8" x14ac:dyDescent="0.2">
      <c r="A574" s="5" t="s">
        <v>1212</v>
      </c>
      <c r="B574" s="5" t="s">
        <v>1213</v>
      </c>
      <c r="C574" s="5" t="s">
        <v>143</v>
      </c>
      <c r="D574" s="51" t="str">
        <f>IF(VLOOKUP(A574, Master!$A$1:$AG$661, 24, FALSE)&gt;VLOOKUP(A574, Master!$A$1:$AG$661, 21, FALSE), "+", "-")</f>
        <v>+</v>
      </c>
      <c r="E574" s="51" t="str">
        <f>IF(VLOOKUP(A574, Master!$A$1:$AG$661, 27, FALSE)&gt;VLOOKUP(A574, Master!$A$1:$AG$661, 24, FALSE), "+", "-")</f>
        <v>+</v>
      </c>
      <c r="F574" s="51" t="str">
        <f>IF(VLOOKUP(A574, Master!$A$1:$AG$661, 30, FALSE)&gt;VLOOKUP(A574, Master!$A$1:$AG$661, 27, FALSE), "+", "-")</f>
        <v>+</v>
      </c>
      <c r="G574" s="51" t="str">
        <f>IF(VLOOKUP(A574, Master!$A$1:$AG$661, 33, FALSE)&gt;VLOOKUP(A574, Master!$A$1:$AG$661, 30, FALSE), "+", "-")</f>
        <v>-</v>
      </c>
      <c r="H574" s="51" t="str">
        <f t="shared" si="8"/>
        <v>+</v>
      </c>
    </row>
    <row r="575" spans="1:8" x14ac:dyDescent="0.2">
      <c r="A575" s="5" t="s">
        <v>1214</v>
      </c>
      <c r="B575" s="5" t="s">
        <v>1215</v>
      </c>
      <c r="C575" s="5" t="s">
        <v>143</v>
      </c>
      <c r="D575" s="51" t="str">
        <f>IF(VLOOKUP(A575, Master!$A$1:$AG$661, 24, FALSE)&gt;VLOOKUP(A575, Master!$A$1:$AG$661, 21, FALSE), "+", "-")</f>
        <v>+</v>
      </c>
      <c r="E575" s="51" t="str">
        <f>IF(VLOOKUP(A575, Master!$A$1:$AG$661, 27, FALSE)&gt;VLOOKUP(A575, Master!$A$1:$AG$661, 24, FALSE), "+", "-")</f>
        <v>+</v>
      </c>
      <c r="F575" s="51" t="str">
        <f>IF(VLOOKUP(A575, Master!$A$1:$AG$661, 30, FALSE)&gt;VLOOKUP(A575, Master!$A$1:$AG$661, 27, FALSE), "+", "-")</f>
        <v>+</v>
      </c>
      <c r="G575" s="51" t="str">
        <f>IF(VLOOKUP(A575, Master!$A$1:$AG$661, 33, FALSE)&gt;VLOOKUP(A575, Master!$A$1:$AG$661, 30, FALSE), "+", "-")</f>
        <v>-</v>
      </c>
      <c r="H575" s="51" t="str">
        <f t="shared" si="8"/>
        <v>+</v>
      </c>
    </row>
    <row r="576" spans="1:8" x14ac:dyDescent="0.2">
      <c r="A576" s="5" t="s">
        <v>1216</v>
      </c>
      <c r="B576" s="5" t="s">
        <v>1217</v>
      </c>
      <c r="C576" s="5" t="s">
        <v>143</v>
      </c>
      <c r="D576" s="51" t="str">
        <f>IF(VLOOKUP(A576, Master!$A$1:$AG$661, 24, FALSE)&gt;VLOOKUP(A576, Master!$A$1:$AG$661, 21, FALSE), "+", "-")</f>
        <v>+</v>
      </c>
      <c r="E576" s="51" t="str">
        <f>IF(VLOOKUP(A576, Master!$A$1:$AG$661, 27, FALSE)&gt;VLOOKUP(A576, Master!$A$1:$AG$661, 24, FALSE), "+", "-")</f>
        <v>+</v>
      </c>
      <c r="F576" s="51" t="str">
        <f>IF(VLOOKUP(A576, Master!$A$1:$AG$661, 30, FALSE)&gt;VLOOKUP(A576, Master!$A$1:$AG$661, 27, FALSE), "+", "-")</f>
        <v>+</v>
      </c>
      <c r="G576" s="51" t="str">
        <f>IF(VLOOKUP(A576, Master!$A$1:$AG$661, 33, FALSE)&gt;VLOOKUP(A576, Master!$A$1:$AG$661, 30, FALSE), "+", "-")</f>
        <v>-</v>
      </c>
      <c r="H576" s="51" t="str">
        <f t="shared" si="8"/>
        <v>+</v>
      </c>
    </row>
    <row r="577" spans="1:8" x14ac:dyDescent="0.2">
      <c r="A577" s="5" t="s">
        <v>1218</v>
      </c>
      <c r="B577" s="5" t="s">
        <v>1219</v>
      </c>
      <c r="C577" s="5" t="s">
        <v>143</v>
      </c>
      <c r="D577" s="51" t="str">
        <f>IF(VLOOKUP(A577, Master!$A$1:$AG$661, 24, FALSE)&gt;VLOOKUP(A577, Master!$A$1:$AG$661, 21, FALSE), "+", "-")</f>
        <v>+</v>
      </c>
      <c r="E577" s="51" t="str">
        <f>IF(VLOOKUP(A577, Master!$A$1:$AG$661, 27, FALSE)&gt;VLOOKUP(A577, Master!$A$1:$AG$661, 24, FALSE), "+", "-")</f>
        <v>-</v>
      </c>
      <c r="F577" s="51" t="str">
        <f>IF(VLOOKUP(A577, Master!$A$1:$AG$661, 30, FALSE)&gt;VLOOKUP(A577, Master!$A$1:$AG$661, 27, FALSE), "+", "-")</f>
        <v>+</v>
      </c>
      <c r="G577" s="51" t="str">
        <f>IF(VLOOKUP(A577, Master!$A$1:$AG$661, 33, FALSE)&gt;VLOOKUP(A577, Master!$A$1:$AG$661, 30, FALSE), "+", "-")</f>
        <v>-</v>
      </c>
      <c r="H577" s="51" t="str">
        <f t="shared" ref="H577:H607" si="9">IF(COUNTIF(D577:F577,"+")&gt;2,"+", IF(COUNTIF(D577:F577,"+")=2,"N", "-"))</f>
        <v>N</v>
      </c>
    </row>
    <row r="578" spans="1:8" x14ac:dyDescent="0.2">
      <c r="A578" s="5" t="s">
        <v>1220</v>
      </c>
      <c r="B578" s="5" t="s">
        <v>1221</v>
      </c>
      <c r="C578" s="5" t="s">
        <v>143</v>
      </c>
      <c r="D578" s="51" t="str">
        <f>IF(VLOOKUP(A578, Master!$A$1:$AG$661, 24, FALSE)&gt;VLOOKUP(A578, Master!$A$1:$AG$661, 21, FALSE), "+", "-")</f>
        <v>+</v>
      </c>
      <c r="E578" s="51" t="str">
        <f>IF(VLOOKUP(A578, Master!$A$1:$AG$661, 27, FALSE)&gt;VLOOKUP(A578, Master!$A$1:$AG$661, 24, FALSE), "+", "-")</f>
        <v>-</v>
      </c>
      <c r="F578" s="51" t="str">
        <f>IF(VLOOKUP(A578, Master!$A$1:$AG$661, 30, FALSE)&gt;VLOOKUP(A578, Master!$A$1:$AG$661, 27, FALSE), "+", "-")</f>
        <v>-</v>
      </c>
      <c r="G578" s="51" t="str">
        <f>IF(VLOOKUP(A578, Master!$A$1:$AG$661, 33, FALSE)&gt;VLOOKUP(A578, Master!$A$1:$AG$661, 30, FALSE), "+", "-")</f>
        <v>-</v>
      </c>
      <c r="H578" s="51" t="str">
        <f t="shared" si="9"/>
        <v>-</v>
      </c>
    </row>
    <row r="579" spans="1:8" x14ac:dyDescent="0.2">
      <c r="A579" s="5" t="s">
        <v>1222</v>
      </c>
      <c r="B579" s="5" t="s">
        <v>1223</v>
      </c>
      <c r="C579" s="5" t="s">
        <v>143</v>
      </c>
      <c r="D579" s="51" t="str">
        <f>IF(VLOOKUP(A579, Master!$A$1:$AG$661, 24, FALSE)&gt;VLOOKUP(A579, Master!$A$1:$AG$661, 21, FALSE), "+", "-")</f>
        <v>+</v>
      </c>
      <c r="E579" s="51" t="str">
        <f>IF(VLOOKUP(A579, Master!$A$1:$AG$661, 27, FALSE)&gt;VLOOKUP(A579, Master!$A$1:$AG$661, 24, FALSE), "+", "-")</f>
        <v>+</v>
      </c>
      <c r="F579" s="51" t="str">
        <f>IF(VLOOKUP(A579, Master!$A$1:$AG$661, 30, FALSE)&gt;VLOOKUP(A579, Master!$A$1:$AG$661, 27, FALSE), "+", "-")</f>
        <v>+</v>
      </c>
      <c r="G579" s="51" t="str">
        <f>IF(VLOOKUP(A579, Master!$A$1:$AG$661, 33, FALSE)&gt;VLOOKUP(A579, Master!$A$1:$AG$661, 30, FALSE), "+", "-")</f>
        <v>-</v>
      </c>
      <c r="H579" s="51" t="str">
        <f t="shared" si="9"/>
        <v>+</v>
      </c>
    </row>
    <row r="580" spans="1:8" x14ac:dyDescent="0.2">
      <c r="A580" s="5" t="s">
        <v>1224</v>
      </c>
      <c r="B580" s="5" t="s">
        <v>1225</v>
      </c>
      <c r="C580" s="5" t="s">
        <v>41</v>
      </c>
      <c r="D580" s="51" t="str">
        <f>IF(VLOOKUP(A580, Master!$A$1:$AG$661, 24, FALSE)&gt;VLOOKUP(A580, Master!$A$1:$AG$661, 21, FALSE), "+", "-")</f>
        <v>+</v>
      </c>
      <c r="E580" s="51" t="str">
        <f>IF(VLOOKUP(A580, Master!$A$1:$AG$661, 27, FALSE)&gt;VLOOKUP(A580, Master!$A$1:$AG$661, 24, FALSE), "+", "-")</f>
        <v>-</v>
      </c>
      <c r="F580" s="51" t="str">
        <f>IF(VLOOKUP(A580, Master!$A$1:$AG$661, 30, FALSE)&gt;VLOOKUP(A580, Master!$A$1:$AG$661, 27, FALSE), "+", "-")</f>
        <v>-</v>
      </c>
      <c r="G580" s="51" t="str">
        <f>IF(VLOOKUP(A580, Master!$A$1:$AG$661, 33, FALSE)&gt;VLOOKUP(A580, Master!$A$1:$AG$661, 30, FALSE), "+", "-")</f>
        <v>+</v>
      </c>
      <c r="H580" s="51" t="str">
        <f t="shared" si="9"/>
        <v>-</v>
      </c>
    </row>
    <row r="581" spans="1:8" x14ac:dyDescent="0.2">
      <c r="A581" s="5" t="s">
        <v>1226</v>
      </c>
      <c r="B581" s="5" t="s">
        <v>1227</v>
      </c>
      <c r="C581" s="5" t="s">
        <v>41</v>
      </c>
      <c r="D581" s="51" t="str">
        <f>IF(VLOOKUP(A581, Master!$A$1:$AG$661, 24, FALSE)&gt;VLOOKUP(A581, Master!$A$1:$AG$661, 21, FALSE), "+", "-")</f>
        <v>-</v>
      </c>
      <c r="E581" s="51" t="str">
        <f>IF(VLOOKUP(A581, Master!$A$1:$AG$661, 27, FALSE)&gt;VLOOKUP(A581, Master!$A$1:$AG$661, 24, FALSE), "+", "-")</f>
        <v>+</v>
      </c>
      <c r="F581" s="51" t="str">
        <f>IF(VLOOKUP(A581, Master!$A$1:$AG$661, 30, FALSE)&gt;VLOOKUP(A581, Master!$A$1:$AG$661, 27, FALSE), "+", "-")</f>
        <v>+</v>
      </c>
      <c r="G581" s="51" t="str">
        <f>IF(VLOOKUP(A581, Master!$A$1:$AG$661, 33, FALSE)&gt;VLOOKUP(A581, Master!$A$1:$AG$661, 30, FALSE), "+", "-")</f>
        <v>-</v>
      </c>
      <c r="H581" s="51" t="str">
        <f t="shared" si="9"/>
        <v>N</v>
      </c>
    </row>
    <row r="582" spans="1:8" x14ac:dyDescent="0.2">
      <c r="A582" s="5" t="s">
        <v>1228</v>
      </c>
      <c r="B582" s="5" t="s">
        <v>1229</v>
      </c>
      <c r="C582" s="5" t="s">
        <v>41</v>
      </c>
      <c r="D582" s="51" t="str">
        <f>IF(VLOOKUP(A582, Master!$A$1:$AG$661, 24, FALSE)&gt;VLOOKUP(A582, Master!$A$1:$AG$661, 21, FALSE), "+", "-")</f>
        <v>+</v>
      </c>
      <c r="E582" s="51" t="str">
        <f>IF(VLOOKUP(A582, Master!$A$1:$AG$661, 27, FALSE)&gt;VLOOKUP(A582, Master!$A$1:$AG$661, 24, FALSE), "+", "-")</f>
        <v>+</v>
      </c>
      <c r="F582" s="51" t="str">
        <f>IF(VLOOKUP(A582, Master!$A$1:$AG$661, 30, FALSE)&gt;VLOOKUP(A582, Master!$A$1:$AG$661, 27, FALSE), "+", "-")</f>
        <v>-</v>
      </c>
      <c r="G582" s="51" t="str">
        <f>IF(VLOOKUP(A582, Master!$A$1:$AG$661, 33, FALSE)&gt;VLOOKUP(A582, Master!$A$1:$AG$661, 30, FALSE), "+", "-")</f>
        <v>+</v>
      </c>
      <c r="H582" s="51" t="str">
        <f t="shared" si="9"/>
        <v>N</v>
      </c>
    </row>
    <row r="583" spans="1:8" x14ac:dyDescent="0.2">
      <c r="A583" s="5" t="s">
        <v>1230</v>
      </c>
      <c r="B583" s="5" t="s">
        <v>1231</v>
      </c>
      <c r="C583" s="5" t="s">
        <v>41</v>
      </c>
      <c r="D583" s="51" t="str">
        <f>IF(VLOOKUP(A583, Master!$A$1:$AG$661, 24, FALSE)&gt;VLOOKUP(A583, Master!$A$1:$AG$661, 21, FALSE), "+", "-")</f>
        <v>-</v>
      </c>
      <c r="E583" s="51" t="str">
        <f>IF(VLOOKUP(A583, Master!$A$1:$AG$661, 27, FALSE)&gt;VLOOKUP(A583, Master!$A$1:$AG$661, 24, FALSE), "+", "-")</f>
        <v>+</v>
      </c>
      <c r="F583" s="51" t="str">
        <f>IF(VLOOKUP(A583, Master!$A$1:$AG$661, 30, FALSE)&gt;VLOOKUP(A583, Master!$A$1:$AG$661, 27, FALSE), "+", "-")</f>
        <v>-</v>
      </c>
      <c r="G583" s="51" t="str">
        <f>IF(VLOOKUP(A583, Master!$A$1:$AG$661, 33, FALSE)&gt;VLOOKUP(A583, Master!$A$1:$AG$661, 30, FALSE), "+", "-")</f>
        <v>-</v>
      </c>
      <c r="H583" s="51" t="str">
        <f t="shared" si="9"/>
        <v>-</v>
      </c>
    </row>
    <row r="584" spans="1:8" x14ac:dyDescent="0.2">
      <c r="A584" s="5" t="s">
        <v>1232</v>
      </c>
      <c r="B584" s="5" t="s">
        <v>1233</v>
      </c>
      <c r="C584" s="5" t="s">
        <v>288</v>
      </c>
      <c r="D584" s="51" t="str">
        <f>IF(VLOOKUP(A584, Master!$A$1:$AG$661, 24, FALSE)&gt;VLOOKUP(A584, Master!$A$1:$AG$661, 21, FALSE), "+", "-")</f>
        <v>+</v>
      </c>
      <c r="E584" s="51" t="str">
        <f>IF(VLOOKUP(A584, Master!$A$1:$AG$661, 27, FALSE)&gt;VLOOKUP(A584, Master!$A$1:$AG$661, 24, FALSE), "+", "-")</f>
        <v>+</v>
      </c>
      <c r="F584" s="51" t="str">
        <f>IF(VLOOKUP(A584, Master!$A$1:$AG$661, 30, FALSE)&gt;VLOOKUP(A584, Master!$A$1:$AG$661, 27, FALSE), "+", "-")</f>
        <v>-</v>
      </c>
      <c r="G584" s="51" t="str">
        <f>IF(VLOOKUP(A584, Master!$A$1:$AG$661, 33, FALSE)&gt;VLOOKUP(A584, Master!$A$1:$AG$661, 30, FALSE), "+", "-")</f>
        <v>-</v>
      </c>
      <c r="H584" s="51" t="str">
        <f t="shared" si="9"/>
        <v>N</v>
      </c>
    </row>
    <row r="585" spans="1:8" x14ac:dyDescent="0.2">
      <c r="A585" s="5" t="s">
        <v>1234</v>
      </c>
      <c r="B585" s="5" t="s">
        <v>1235</v>
      </c>
      <c r="C585" s="5" t="s">
        <v>288</v>
      </c>
      <c r="D585" s="51" t="str">
        <f>IF(VLOOKUP(A585, Master!$A$1:$AG$661, 24, FALSE)&gt;VLOOKUP(A585, Master!$A$1:$AG$661, 21, FALSE), "+", "-")</f>
        <v>+</v>
      </c>
      <c r="E585" s="51" t="str">
        <f>IF(VLOOKUP(A585, Master!$A$1:$AG$661, 27, FALSE)&gt;VLOOKUP(A585, Master!$A$1:$AG$661, 24, FALSE), "+", "-")</f>
        <v>+</v>
      </c>
      <c r="F585" s="51" t="str">
        <f>IF(VLOOKUP(A585, Master!$A$1:$AG$661, 30, FALSE)&gt;VLOOKUP(A585, Master!$A$1:$AG$661, 27, FALSE), "+", "-")</f>
        <v>+</v>
      </c>
      <c r="G585" s="51" t="str">
        <f>IF(VLOOKUP(A585, Master!$A$1:$AG$661, 33, FALSE)&gt;VLOOKUP(A585, Master!$A$1:$AG$661, 30, FALSE), "+", "-")</f>
        <v>+</v>
      </c>
      <c r="H585" s="51" t="str">
        <f t="shared" si="9"/>
        <v>+</v>
      </c>
    </row>
    <row r="586" spans="1:8" x14ac:dyDescent="0.2">
      <c r="A586" s="5" t="s">
        <v>1236</v>
      </c>
      <c r="B586" s="5" t="s">
        <v>1091</v>
      </c>
      <c r="C586" s="5" t="s">
        <v>288</v>
      </c>
      <c r="D586" s="51" t="str">
        <f>IF(VLOOKUP(A586, Master!$A$1:$AG$661, 24, FALSE)&gt;VLOOKUP(A586, Master!$A$1:$AG$661, 21, FALSE), "+", "-")</f>
        <v>-</v>
      </c>
      <c r="E586" s="51" t="str">
        <f>IF(VLOOKUP(A586, Master!$A$1:$AG$661, 27, FALSE)&gt;VLOOKUP(A586, Master!$A$1:$AG$661, 24, FALSE), "+", "-")</f>
        <v>-</v>
      </c>
      <c r="F586" s="51" t="str">
        <f>IF(VLOOKUP(A586, Master!$A$1:$AG$661, 30, FALSE)&gt;VLOOKUP(A586, Master!$A$1:$AG$661, 27, FALSE), "+", "-")</f>
        <v>+</v>
      </c>
      <c r="G586" s="51" t="str">
        <f>IF(VLOOKUP(A586, Master!$A$1:$AG$661, 33, FALSE)&gt;VLOOKUP(A586, Master!$A$1:$AG$661, 30, FALSE), "+", "-")</f>
        <v>+</v>
      </c>
      <c r="H586" s="51" t="str">
        <f t="shared" si="9"/>
        <v>-</v>
      </c>
    </row>
    <row r="587" spans="1:8" x14ac:dyDescent="0.2">
      <c r="A587" s="5" t="s">
        <v>1237</v>
      </c>
      <c r="B587" s="5" t="s">
        <v>1238</v>
      </c>
      <c r="C587" s="5" t="s">
        <v>288</v>
      </c>
      <c r="D587" s="51" t="str">
        <f>IF(VLOOKUP(A587, Master!$A$1:$AG$661, 24, FALSE)&gt;VLOOKUP(A587, Master!$A$1:$AG$661, 21, FALSE), "+", "-")</f>
        <v>+</v>
      </c>
      <c r="E587" s="51" t="str">
        <f>IF(VLOOKUP(A587, Master!$A$1:$AG$661, 27, FALSE)&gt;VLOOKUP(A587, Master!$A$1:$AG$661, 24, FALSE), "+", "-")</f>
        <v>+</v>
      </c>
      <c r="F587" s="51" t="str">
        <f>IF(VLOOKUP(A587, Master!$A$1:$AG$661, 30, FALSE)&gt;VLOOKUP(A587, Master!$A$1:$AG$661, 27, FALSE), "+", "-")</f>
        <v>+</v>
      </c>
      <c r="G587" s="51" t="str">
        <f>IF(VLOOKUP(A587, Master!$A$1:$AG$661, 33, FALSE)&gt;VLOOKUP(A587, Master!$A$1:$AG$661, 30, FALSE), "+", "-")</f>
        <v>-</v>
      </c>
      <c r="H587" s="51" t="str">
        <f t="shared" si="9"/>
        <v>+</v>
      </c>
    </row>
    <row r="588" spans="1:8" x14ac:dyDescent="0.2">
      <c r="A588" s="5" t="s">
        <v>1239</v>
      </c>
      <c r="B588" s="5" t="s">
        <v>604</v>
      </c>
      <c r="C588" s="5" t="s">
        <v>288</v>
      </c>
      <c r="D588" s="51" t="str">
        <f>IF(VLOOKUP(A588, Master!$A$1:$AG$661, 24, FALSE)&gt;VLOOKUP(A588, Master!$A$1:$AG$661, 21, FALSE), "+", "-")</f>
        <v>-</v>
      </c>
      <c r="E588" s="51" t="str">
        <f>IF(VLOOKUP(A588, Master!$A$1:$AG$661, 27, FALSE)&gt;VLOOKUP(A588, Master!$A$1:$AG$661, 24, FALSE), "+", "-")</f>
        <v>-</v>
      </c>
      <c r="F588" s="51" t="str">
        <f>IF(VLOOKUP(A588, Master!$A$1:$AG$661, 30, FALSE)&gt;VLOOKUP(A588, Master!$A$1:$AG$661, 27, FALSE), "+", "-")</f>
        <v>-</v>
      </c>
      <c r="G588" s="51" t="str">
        <f>IF(VLOOKUP(A588, Master!$A$1:$AG$661, 33, FALSE)&gt;VLOOKUP(A588, Master!$A$1:$AG$661, 30, FALSE), "+", "-")</f>
        <v>-</v>
      </c>
      <c r="H588" s="51" t="str">
        <f t="shared" si="9"/>
        <v>-</v>
      </c>
    </row>
    <row r="589" spans="1:8" x14ac:dyDescent="0.2">
      <c r="A589" s="5" t="s">
        <v>1240</v>
      </c>
      <c r="B589" s="5" t="s">
        <v>1030</v>
      </c>
      <c r="C589" s="5" t="s">
        <v>288</v>
      </c>
      <c r="D589" s="51" t="str">
        <f>IF(VLOOKUP(A589, Master!$A$1:$AG$661, 24, FALSE)&gt;VLOOKUP(A589, Master!$A$1:$AG$661, 21, FALSE), "+", "-")</f>
        <v>+</v>
      </c>
      <c r="E589" s="51" t="str">
        <f>IF(VLOOKUP(A589, Master!$A$1:$AG$661, 27, FALSE)&gt;VLOOKUP(A589, Master!$A$1:$AG$661, 24, FALSE), "+", "-")</f>
        <v>+</v>
      </c>
      <c r="F589" s="51" t="str">
        <f>IF(VLOOKUP(A589, Master!$A$1:$AG$661, 30, FALSE)&gt;VLOOKUP(A589, Master!$A$1:$AG$661, 27, FALSE), "+", "-")</f>
        <v>+</v>
      </c>
      <c r="G589" s="51" t="str">
        <f>IF(VLOOKUP(A589, Master!$A$1:$AG$661, 33, FALSE)&gt;VLOOKUP(A589, Master!$A$1:$AG$661, 30, FALSE), "+", "-")</f>
        <v>+</v>
      </c>
      <c r="H589" s="51" t="str">
        <f t="shared" si="9"/>
        <v>+</v>
      </c>
    </row>
    <row r="590" spans="1:8" x14ac:dyDescent="0.2">
      <c r="A590" s="5" t="s">
        <v>1241</v>
      </c>
      <c r="B590" s="5" t="s">
        <v>1242</v>
      </c>
      <c r="C590" s="5" t="s">
        <v>288</v>
      </c>
      <c r="D590" s="51" t="str">
        <f>IF(VLOOKUP(A590, Master!$A$1:$AG$661, 24, FALSE)&gt;VLOOKUP(A590, Master!$A$1:$AG$661, 21, FALSE), "+", "-")</f>
        <v>-</v>
      </c>
      <c r="E590" s="51" t="str">
        <f>IF(VLOOKUP(A590, Master!$A$1:$AG$661, 27, FALSE)&gt;VLOOKUP(A590, Master!$A$1:$AG$661, 24, FALSE), "+", "-")</f>
        <v>-</v>
      </c>
      <c r="F590" s="51" t="str">
        <f>IF(VLOOKUP(A590, Master!$A$1:$AG$661, 30, FALSE)&gt;VLOOKUP(A590, Master!$A$1:$AG$661, 27, FALSE), "+", "-")</f>
        <v>-</v>
      </c>
      <c r="G590" s="51" t="str">
        <f>IF(VLOOKUP(A590, Master!$A$1:$AG$661, 33, FALSE)&gt;VLOOKUP(A590, Master!$A$1:$AG$661, 30, FALSE), "+", "-")</f>
        <v>+</v>
      </c>
      <c r="H590" s="51" t="str">
        <f t="shared" si="9"/>
        <v>-</v>
      </c>
    </row>
    <row r="591" spans="1:8" x14ac:dyDescent="0.2">
      <c r="A591" s="5" t="s">
        <v>1243</v>
      </c>
      <c r="B591" s="5" t="s">
        <v>1244</v>
      </c>
      <c r="C591" s="5" t="s">
        <v>59</v>
      </c>
      <c r="D591" s="51" t="str">
        <f>IF(VLOOKUP(A591, Master!$A$1:$AG$661, 24, FALSE)&gt;VLOOKUP(A591, Master!$A$1:$AG$661, 21, FALSE), "+", "-")</f>
        <v>+</v>
      </c>
      <c r="E591" s="51" t="str">
        <f>IF(VLOOKUP(A591, Master!$A$1:$AG$661, 27, FALSE)&gt;VLOOKUP(A591, Master!$A$1:$AG$661, 24, FALSE), "+", "-")</f>
        <v>+</v>
      </c>
      <c r="F591" s="51" t="str">
        <f>IF(VLOOKUP(A591, Master!$A$1:$AG$661, 30, FALSE)&gt;VLOOKUP(A591, Master!$A$1:$AG$661, 27, FALSE), "+", "-")</f>
        <v>+</v>
      </c>
      <c r="G591" s="51" t="str">
        <f>IF(VLOOKUP(A591, Master!$A$1:$AG$661, 33, FALSE)&gt;VLOOKUP(A591, Master!$A$1:$AG$661, 30, FALSE), "+", "-")</f>
        <v>-</v>
      </c>
      <c r="H591" s="51" t="str">
        <f t="shared" si="9"/>
        <v>+</v>
      </c>
    </row>
    <row r="592" spans="1:8" x14ac:dyDescent="0.2">
      <c r="A592" s="5" t="s">
        <v>1245</v>
      </c>
      <c r="B592" s="5" t="s">
        <v>1407</v>
      </c>
      <c r="C592" s="5" t="s">
        <v>59</v>
      </c>
      <c r="D592" s="51" t="str">
        <f>IF(VLOOKUP(A592, Master!$A$1:$AG$661, 24, FALSE)&gt;VLOOKUP(A592, Master!$A$1:$AG$661, 21, FALSE), "+", "-")</f>
        <v>+</v>
      </c>
      <c r="E592" s="51" t="str">
        <f>IF(VLOOKUP(A592, Master!$A$1:$AG$661, 27, FALSE)&gt;VLOOKUP(A592, Master!$A$1:$AG$661, 24, FALSE), "+", "-")</f>
        <v>+</v>
      </c>
      <c r="F592" s="51" t="str">
        <f>IF(VLOOKUP(A592, Master!$A$1:$AG$661, 30, FALSE)&gt;VLOOKUP(A592, Master!$A$1:$AG$661, 27, FALSE), "+", "-")</f>
        <v>+</v>
      </c>
      <c r="G592" s="51" t="str">
        <f>IF(VLOOKUP(A592, Master!$A$1:$AG$661, 33, FALSE)&gt;VLOOKUP(A592, Master!$A$1:$AG$661, 30, FALSE), "+", "-")</f>
        <v>-</v>
      </c>
      <c r="H592" s="51" t="str">
        <f t="shared" si="9"/>
        <v>+</v>
      </c>
    </row>
    <row r="593" spans="1:8" x14ac:dyDescent="0.2">
      <c r="A593" s="5" t="s">
        <v>1247</v>
      </c>
      <c r="B593" s="5" t="s">
        <v>1248</v>
      </c>
      <c r="C593" s="5" t="s">
        <v>59</v>
      </c>
      <c r="D593" s="51" t="str">
        <f>IF(VLOOKUP(A593, Master!$A$1:$AG$661, 24, FALSE)&gt;VLOOKUP(A593, Master!$A$1:$AG$661, 21, FALSE), "+", "-")</f>
        <v>+</v>
      </c>
      <c r="E593" s="51" t="str">
        <f>IF(VLOOKUP(A593, Master!$A$1:$AG$661, 27, FALSE)&gt;VLOOKUP(A593, Master!$A$1:$AG$661, 24, FALSE), "+", "-")</f>
        <v>+</v>
      </c>
      <c r="F593" s="51" t="str">
        <f>IF(VLOOKUP(A593, Master!$A$1:$AG$661, 30, FALSE)&gt;VLOOKUP(A593, Master!$A$1:$AG$661, 27, FALSE), "+", "-")</f>
        <v>+</v>
      </c>
      <c r="G593" s="51" t="str">
        <f>IF(VLOOKUP(A593, Master!$A$1:$AG$661, 33, FALSE)&gt;VLOOKUP(A593, Master!$A$1:$AG$661, 30, FALSE), "+", "-")</f>
        <v>+</v>
      </c>
      <c r="H593" s="51" t="str">
        <f t="shared" si="9"/>
        <v>+</v>
      </c>
    </row>
    <row r="594" spans="1:8" x14ac:dyDescent="0.2">
      <c r="A594" s="5" t="s">
        <v>1249</v>
      </c>
      <c r="B594" s="5" t="s">
        <v>1250</v>
      </c>
      <c r="C594" s="5" t="s">
        <v>59</v>
      </c>
      <c r="D594" s="51" t="str">
        <f>IF(VLOOKUP(A594, Master!$A$1:$AG$661, 24, FALSE)&gt;VLOOKUP(A594, Master!$A$1:$AG$661, 21, FALSE), "+", "-")</f>
        <v>+</v>
      </c>
      <c r="E594" s="51" t="str">
        <f>IF(VLOOKUP(A594, Master!$A$1:$AG$661, 27, FALSE)&gt;VLOOKUP(A594, Master!$A$1:$AG$661, 24, FALSE), "+", "-")</f>
        <v>-</v>
      </c>
      <c r="F594" s="51" t="str">
        <f>IF(VLOOKUP(A594, Master!$A$1:$AG$661, 30, FALSE)&gt;VLOOKUP(A594, Master!$A$1:$AG$661, 27, FALSE), "+", "-")</f>
        <v>-</v>
      </c>
      <c r="G594" s="51" t="str">
        <f>IF(VLOOKUP(A594, Master!$A$1:$AG$661, 33, FALSE)&gt;VLOOKUP(A594, Master!$A$1:$AG$661, 30, FALSE), "+", "-")</f>
        <v>-</v>
      </c>
      <c r="H594" s="51" t="str">
        <f t="shared" si="9"/>
        <v>-</v>
      </c>
    </row>
    <row r="595" spans="1:8" x14ac:dyDescent="0.2">
      <c r="A595" s="5" t="s">
        <v>1251</v>
      </c>
      <c r="B595" s="5" t="s">
        <v>1252</v>
      </c>
      <c r="C595" s="5" t="s">
        <v>59</v>
      </c>
      <c r="D595" s="51" t="str">
        <f>IF(VLOOKUP(A595, Master!$A$1:$AG$661, 24, FALSE)&gt;VLOOKUP(A595, Master!$A$1:$AG$661, 21, FALSE), "+", "-")</f>
        <v>+</v>
      </c>
      <c r="E595" s="51" t="str">
        <f>IF(VLOOKUP(A595, Master!$A$1:$AG$661, 27, FALSE)&gt;VLOOKUP(A595, Master!$A$1:$AG$661, 24, FALSE), "+", "-")</f>
        <v>+</v>
      </c>
      <c r="F595" s="51" t="str">
        <f>IF(VLOOKUP(A595, Master!$A$1:$AG$661, 30, FALSE)&gt;VLOOKUP(A595, Master!$A$1:$AG$661, 27, FALSE), "+", "-")</f>
        <v>-</v>
      </c>
      <c r="G595" s="51" t="str">
        <f>IF(VLOOKUP(A595, Master!$A$1:$AG$661, 33, FALSE)&gt;VLOOKUP(A595, Master!$A$1:$AG$661, 30, FALSE), "+", "-")</f>
        <v>+</v>
      </c>
      <c r="H595" s="51" t="str">
        <f t="shared" si="9"/>
        <v>N</v>
      </c>
    </row>
    <row r="596" spans="1:8" x14ac:dyDescent="0.2">
      <c r="A596" s="5" t="s">
        <v>1253</v>
      </c>
      <c r="B596" s="5" t="s">
        <v>1254</v>
      </c>
      <c r="C596" s="5" t="s">
        <v>49</v>
      </c>
      <c r="D596" s="51" t="str">
        <f>IF(VLOOKUP(A596, Master!$A$1:$AG$661, 24, FALSE)&gt;VLOOKUP(A596, Master!$A$1:$AG$661, 21, FALSE), "+", "-")</f>
        <v>-</v>
      </c>
      <c r="E596" s="51" t="str">
        <f>IF(VLOOKUP(A596, Master!$A$1:$AG$661, 27, FALSE)&gt;VLOOKUP(A596, Master!$A$1:$AG$661, 24, FALSE), "+", "-")</f>
        <v>+</v>
      </c>
      <c r="F596" s="51" t="str">
        <f>IF(VLOOKUP(A596, Master!$A$1:$AG$661, 30, FALSE)&gt;VLOOKUP(A596, Master!$A$1:$AG$661, 27, FALSE), "+", "-")</f>
        <v>-</v>
      </c>
      <c r="G596" s="51" t="str">
        <f>IF(VLOOKUP(A596, Master!$A$1:$AG$661, 33, FALSE)&gt;VLOOKUP(A596, Master!$A$1:$AG$661, 30, FALSE), "+", "-")</f>
        <v>-</v>
      </c>
      <c r="H596" s="51" t="str">
        <f t="shared" si="9"/>
        <v>-</v>
      </c>
    </row>
    <row r="597" spans="1:8" x14ac:dyDescent="0.2">
      <c r="A597" s="5" t="s">
        <v>1255</v>
      </c>
      <c r="B597" s="5" t="s">
        <v>1256</v>
      </c>
      <c r="C597" s="5" t="s">
        <v>49</v>
      </c>
      <c r="D597" s="51" t="str">
        <f>IF(VLOOKUP(A597, Master!$A$1:$AG$661, 24, FALSE)&gt;VLOOKUP(A597, Master!$A$1:$AG$661, 21, FALSE), "+", "-")</f>
        <v>+</v>
      </c>
      <c r="E597" s="51" t="str">
        <f>IF(VLOOKUP(A597, Master!$A$1:$AG$661, 27, FALSE)&gt;VLOOKUP(A597, Master!$A$1:$AG$661, 24, FALSE), "+", "-")</f>
        <v>-</v>
      </c>
      <c r="F597" s="51" t="str">
        <f>IF(VLOOKUP(A597, Master!$A$1:$AG$661, 30, FALSE)&gt;VLOOKUP(A597, Master!$A$1:$AG$661, 27, FALSE), "+", "-")</f>
        <v>-</v>
      </c>
      <c r="G597" s="51" t="str">
        <f>IF(VLOOKUP(A597, Master!$A$1:$AG$661, 33, FALSE)&gt;VLOOKUP(A597, Master!$A$1:$AG$661, 30, FALSE), "+", "-")</f>
        <v>+</v>
      </c>
      <c r="H597" s="51" t="str">
        <f t="shared" si="9"/>
        <v>-</v>
      </c>
    </row>
    <row r="598" spans="1:8" x14ac:dyDescent="0.2">
      <c r="A598" s="5" t="s">
        <v>1257</v>
      </c>
      <c r="B598" s="5" t="s">
        <v>1128</v>
      </c>
      <c r="C598" s="5" t="s">
        <v>49</v>
      </c>
      <c r="D598" s="51" t="str">
        <f>IF(VLOOKUP(A598, Master!$A$1:$AG$661, 24, FALSE)&gt;VLOOKUP(A598, Master!$A$1:$AG$661, 21, FALSE), "+", "-")</f>
        <v>+</v>
      </c>
      <c r="E598" s="51" t="str">
        <f>IF(VLOOKUP(A598, Master!$A$1:$AG$661, 27, FALSE)&gt;VLOOKUP(A598, Master!$A$1:$AG$661, 24, FALSE), "+", "-")</f>
        <v>+</v>
      </c>
      <c r="F598" s="51" t="str">
        <f>IF(VLOOKUP(A598, Master!$A$1:$AG$661, 30, FALSE)&gt;VLOOKUP(A598, Master!$A$1:$AG$661, 27, FALSE), "+", "-")</f>
        <v>+</v>
      </c>
      <c r="G598" s="51" t="str">
        <f>IF(VLOOKUP(A598, Master!$A$1:$AG$661, 33, FALSE)&gt;VLOOKUP(A598, Master!$A$1:$AG$661, 30, FALSE), "+", "-")</f>
        <v>+</v>
      </c>
      <c r="H598" s="51" t="str">
        <f t="shared" si="9"/>
        <v>+</v>
      </c>
    </row>
    <row r="599" spans="1:8" x14ac:dyDescent="0.2">
      <c r="A599" s="5" t="s">
        <v>1258</v>
      </c>
      <c r="B599" s="5" t="s">
        <v>1259</v>
      </c>
      <c r="C599" s="5" t="s">
        <v>49</v>
      </c>
      <c r="D599" s="51" t="str">
        <f>IF(VLOOKUP(A599, Master!$A$1:$AG$661, 24, FALSE)&gt;VLOOKUP(A599, Master!$A$1:$AG$661, 21, FALSE), "+", "-")</f>
        <v>-</v>
      </c>
      <c r="E599" s="51" t="str">
        <f>IF(VLOOKUP(A599, Master!$A$1:$AG$661, 27, FALSE)&gt;VLOOKUP(A599, Master!$A$1:$AG$661, 24, FALSE), "+", "-")</f>
        <v>-</v>
      </c>
      <c r="F599" s="51" t="str">
        <f>IF(VLOOKUP(A599, Master!$A$1:$AG$661, 30, FALSE)&gt;VLOOKUP(A599, Master!$A$1:$AG$661, 27, FALSE), "+", "-")</f>
        <v>-</v>
      </c>
      <c r="G599" s="51" t="str">
        <f>IF(VLOOKUP(A599, Master!$A$1:$AG$661, 33, FALSE)&gt;VLOOKUP(A599, Master!$A$1:$AG$661, 30, FALSE), "+", "-")</f>
        <v>+</v>
      </c>
      <c r="H599" s="51" t="str">
        <f t="shared" si="9"/>
        <v>-</v>
      </c>
    </row>
    <row r="600" spans="1:8" x14ac:dyDescent="0.2">
      <c r="A600" s="5" t="s">
        <v>1260</v>
      </c>
      <c r="B600" s="5" t="s">
        <v>1261</v>
      </c>
      <c r="C600" s="5" t="s">
        <v>49</v>
      </c>
      <c r="D600" s="51" t="str">
        <f>IF(VLOOKUP(A600, Master!$A$1:$AG$661, 24, FALSE)&gt;VLOOKUP(A600, Master!$A$1:$AG$661, 21, FALSE), "+", "-")</f>
        <v>-</v>
      </c>
      <c r="E600" s="51" t="str">
        <f>IF(VLOOKUP(A600, Master!$A$1:$AG$661, 27, FALSE)&gt;VLOOKUP(A600, Master!$A$1:$AG$661, 24, FALSE), "+", "-")</f>
        <v>+</v>
      </c>
      <c r="F600" s="51" t="str">
        <f>IF(VLOOKUP(A600, Master!$A$1:$AG$661, 30, FALSE)&gt;VLOOKUP(A600, Master!$A$1:$AG$661, 27, FALSE), "+", "-")</f>
        <v>-</v>
      </c>
      <c r="G600" s="51" t="str">
        <f>IF(VLOOKUP(A600, Master!$A$1:$AG$661, 33, FALSE)&gt;VLOOKUP(A600, Master!$A$1:$AG$661, 30, FALSE), "+", "-")</f>
        <v>+</v>
      </c>
      <c r="H600" s="51" t="str">
        <f t="shared" si="9"/>
        <v>-</v>
      </c>
    </row>
    <row r="601" spans="1:8" x14ac:dyDescent="0.2">
      <c r="A601" s="5" t="s">
        <v>1262</v>
      </c>
      <c r="B601" s="5" t="s">
        <v>1263</v>
      </c>
      <c r="C601" s="5" t="s">
        <v>49</v>
      </c>
      <c r="D601" s="51" t="str">
        <f>IF(VLOOKUP(A601, Master!$A$1:$AG$661, 24, FALSE)&gt;VLOOKUP(A601, Master!$A$1:$AG$661, 21, FALSE), "+", "-")</f>
        <v>+</v>
      </c>
      <c r="E601" s="51" t="str">
        <f>IF(VLOOKUP(A601, Master!$A$1:$AG$661, 27, FALSE)&gt;VLOOKUP(A601, Master!$A$1:$AG$661, 24, FALSE), "+", "-")</f>
        <v>-</v>
      </c>
      <c r="F601" s="51" t="str">
        <f>IF(VLOOKUP(A601, Master!$A$1:$AG$661, 30, FALSE)&gt;VLOOKUP(A601, Master!$A$1:$AG$661, 27, FALSE), "+", "-")</f>
        <v>-</v>
      </c>
      <c r="G601" s="51" t="str">
        <f>IF(VLOOKUP(A601, Master!$A$1:$AG$661, 33, FALSE)&gt;VLOOKUP(A601, Master!$A$1:$AG$661, 30, FALSE), "+", "-")</f>
        <v>-</v>
      </c>
      <c r="H601" s="51" t="str">
        <f t="shared" si="9"/>
        <v>-</v>
      </c>
    </row>
    <row r="602" spans="1:8" x14ac:dyDescent="0.2">
      <c r="A602" s="5" t="s">
        <v>1264</v>
      </c>
      <c r="B602" s="5" t="s">
        <v>1265</v>
      </c>
      <c r="C602" s="5" t="s">
        <v>433</v>
      </c>
      <c r="D602" s="51" t="str">
        <f>IF(VLOOKUP(A602, Master!$A$1:$AG$661, 24, FALSE)&gt;VLOOKUP(A602, Master!$A$1:$AG$661, 21, FALSE), "+", "-")</f>
        <v>+</v>
      </c>
      <c r="E602" s="51" t="str">
        <f>IF(VLOOKUP(A602, Master!$A$1:$AG$661, 27, FALSE)&gt;VLOOKUP(A602, Master!$A$1:$AG$661, 24, FALSE), "+", "-")</f>
        <v>+</v>
      </c>
      <c r="F602" s="51" t="str">
        <f>IF(VLOOKUP(A602, Master!$A$1:$AG$661, 30, FALSE)&gt;VLOOKUP(A602, Master!$A$1:$AG$661, 27, FALSE), "+", "-")</f>
        <v>+</v>
      </c>
      <c r="G602" s="51" t="str">
        <f>IF(VLOOKUP(A602, Master!$A$1:$AG$661, 33, FALSE)&gt;VLOOKUP(A602, Master!$A$1:$AG$661, 30, FALSE), "+", "-")</f>
        <v>+</v>
      </c>
      <c r="H602" s="51" t="str">
        <f t="shared" si="9"/>
        <v>+</v>
      </c>
    </row>
    <row r="603" spans="1:8" x14ac:dyDescent="0.2">
      <c r="A603" s="5" t="s">
        <v>1344</v>
      </c>
      <c r="B603" s="5" t="s">
        <v>1345</v>
      </c>
      <c r="C603" s="5" t="s">
        <v>5</v>
      </c>
      <c r="D603" s="51" t="str">
        <f>IF(VLOOKUP(A603, Master!$A$1:$AG$661, 24, FALSE)&gt;VLOOKUP(A603, Master!$A$1:$AG$661, 21, FALSE), "+", "-")</f>
        <v>-</v>
      </c>
      <c r="E603" s="51" t="str">
        <f>IF(VLOOKUP(A603, Master!$A$1:$AG$661, 27, FALSE)&gt;VLOOKUP(A603, Master!$A$1:$AG$661, 24, FALSE), "+", "-")</f>
        <v>+</v>
      </c>
      <c r="F603" s="51" t="str">
        <f>IF(VLOOKUP(A603, Master!$A$1:$AG$661, 30, FALSE)&gt;VLOOKUP(A603, Master!$A$1:$AG$661, 27, FALSE), "+", "-")</f>
        <v>-</v>
      </c>
      <c r="G603" s="51" t="str">
        <f>IF(VLOOKUP(A603, Master!$A$1:$AG$661, 33, FALSE)&gt;VLOOKUP(A603, Master!$A$1:$AG$661, 30, FALSE), "+", "-")</f>
        <v>+</v>
      </c>
      <c r="H603" s="51" t="str">
        <f t="shared" si="9"/>
        <v>-</v>
      </c>
    </row>
    <row r="604" spans="1:8" x14ac:dyDescent="0.2">
      <c r="A604" s="5" t="s">
        <v>1368</v>
      </c>
      <c r="B604" s="5" t="s">
        <v>1369</v>
      </c>
      <c r="C604" s="5" t="s">
        <v>151</v>
      </c>
      <c r="D604" s="51" t="str">
        <f>IF(VLOOKUP(A604, Master!$A$1:$AG$661, 24, FALSE)&gt;VLOOKUP(A604, Master!$A$1:$AG$661, 21, FALSE), "+", "-")</f>
        <v>-</v>
      </c>
      <c r="E604" s="51" t="str">
        <f>IF(VLOOKUP(A604, Master!$A$1:$AG$661, 27, FALSE)&gt;VLOOKUP(A604, Master!$A$1:$AG$661, 24, FALSE), "+", "-")</f>
        <v>+</v>
      </c>
      <c r="F604" s="51" t="str">
        <f>IF(VLOOKUP(A604, Master!$A$1:$AG$661, 30, FALSE)&gt;VLOOKUP(A604, Master!$A$1:$AG$661, 27, FALSE), "+", "-")</f>
        <v>-</v>
      </c>
      <c r="G604" s="51" t="str">
        <f>IF(VLOOKUP(A604, Master!$A$1:$AG$661, 33, FALSE)&gt;VLOOKUP(A604, Master!$A$1:$AG$661, 30, FALSE), "+", "-")</f>
        <v>+</v>
      </c>
      <c r="H604" s="51" t="str">
        <f t="shared" si="9"/>
        <v>-</v>
      </c>
    </row>
    <row r="605" spans="1:8" x14ac:dyDescent="0.2">
      <c r="A605" s="5" t="s">
        <v>1370</v>
      </c>
      <c r="B605" s="5" t="s">
        <v>1371</v>
      </c>
      <c r="C605" s="5" t="s">
        <v>65</v>
      </c>
      <c r="D605" s="51" t="str">
        <f>IF(VLOOKUP(A605, Master!$A$1:$AG$661, 24, FALSE)&gt;VLOOKUP(A605, Master!$A$1:$AG$661, 21, FALSE), "+", "-")</f>
        <v>+</v>
      </c>
      <c r="E605" s="51" t="str">
        <f>IF(VLOOKUP(A605, Master!$A$1:$AG$661, 27, FALSE)&gt;VLOOKUP(A605, Master!$A$1:$AG$661, 24, FALSE), "+", "-")</f>
        <v>-</v>
      </c>
      <c r="F605" s="51" t="str">
        <f>IF(VLOOKUP(A605, Master!$A$1:$AG$661, 30, FALSE)&gt;VLOOKUP(A605, Master!$A$1:$AG$661, 27, FALSE), "+", "-")</f>
        <v>-</v>
      </c>
      <c r="G605" s="51" t="str">
        <f>IF(VLOOKUP(A605, Master!$A$1:$AG$661, 33, FALSE)&gt;VLOOKUP(A605, Master!$A$1:$AG$661, 30, FALSE), "+", "-")</f>
        <v>-</v>
      </c>
      <c r="H605" s="51" t="str">
        <f t="shared" si="9"/>
        <v>-</v>
      </c>
    </row>
    <row r="606" spans="1:8" x14ac:dyDescent="0.2">
      <c r="A606" s="5" t="s">
        <v>1372</v>
      </c>
      <c r="B606" s="5" t="s">
        <v>1373</v>
      </c>
      <c r="C606" s="5" t="s">
        <v>124</v>
      </c>
      <c r="D606" s="51" t="str">
        <f>IF(VLOOKUP(A606, Master!$A$1:$AG$661, 24, FALSE)&gt;VLOOKUP(A606, Master!$A$1:$AG$661, 21, FALSE), "+", "-")</f>
        <v>+</v>
      </c>
      <c r="E606" s="51" t="str">
        <f>IF(VLOOKUP(A606, Master!$A$1:$AG$661, 27, FALSE)&gt;VLOOKUP(A606, Master!$A$1:$AG$661, 24, FALSE), "+", "-")</f>
        <v>+</v>
      </c>
      <c r="F606" s="51" t="str">
        <f>IF(VLOOKUP(A606, Master!$A$1:$AG$661, 30, FALSE)&gt;VLOOKUP(A606, Master!$A$1:$AG$661, 27, FALSE), "+", "-")</f>
        <v>+</v>
      </c>
      <c r="G606" s="51" t="str">
        <f>IF(VLOOKUP(A606, Master!$A$1:$AG$661, 33, FALSE)&gt;VLOOKUP(A606, Master!$A$1:$AG$661, 30, FALSE), "+", "-")</f>
        <v>+</v>
      </c>
      <c r="H606" s="51" t="str">
        <f t="shared" si="9"/>
        <v>+</v>
      </c>
    </row>
    <row r="607" spans="1:8" x14ac:dyDescent="0.2">
      <c r="A607" s="5" t="s">
        <v>1374</v>
      </c>
      <c r="B607" s="5" t="s">
        <v>1375</v>
      </c>
      <c r="C607" s="5" t="s">
        <v>168</v>
      </c>
      <c r="D607" s="51" t="str">
        <f>IF(VLOOKUP(A607, Master!$A$1:$AG$661, 24, FALSE)&gt;VLOOKUP(A607, Master!$A$1:$AG$661, 21, FALSE), "+", "-")</f>
        <v>+</v>
      </c>
      <c r="E607" s="51" t="str">
        <f>IF(VLOOKUP(A607, Master!$A$1:$AG$661, 27, FALSE)&gt;VLOOKUP(A607, Master!$A$1:$AG$661, 24, FALSE), "+", "-")</f>
        <v>+</v>
      </c>
      <c r="F607" s="51" t="str">
        <f>IF(VLOOKUP(A607, Master!$A$1:$AG$661, 30, FALSE)&gt;VLOOKUP(A607, Master!$A$1:$AG$661, 27, FALSE), "+", "-")</f>
        <v>+</v>
      </c>
      <c r="G607" s="51" t="str">
        <f>IF(VLOOKUP(A607, Master!$A$1:$AG$661, 33, FALSE)&gt;VLOOKUP(A607, Master!$A$1:$AG$661, 30, FALSE), "+", "-")</f>
        <v>+</v>
      </c>
      <c r="H607" s="51" t="str">
        <f t="shared" si="9"/>
        <v>+</v>
      </c>
    </row>
  </sheetData>
  <autoFilter ref="A1:H607" xr:uid="{7CD0994B-4E9E-4F60-9D01-3BDC8D5EAE27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661"/>
  <sheetViews>
    <sheetView workbookViewId="0"/>
  </sheetViews>
  <sheetFormatPr defaultColWidth="9.140625" defaultRowHeight="12.75" x14ac:dyDescent="0.2"/>
  <cols>
    <col min="1" max="1" width="19.140625" style="54" customWidth="1"/>
    <col min="2" max="2" width="43" style="54" bestFit="1" customWidth="1"/>
    <col min="3" max="3" width="11.28515625" style="54" bestFit="1" customWidth="1"/>
    <col min="4" max="5" width="21.7109375" style="54" customWidth="1"/>
    <col min="6" max="6" width="10.140625" style="54" customWidth="1"/>
    <col min="7" max="8" width="21.7109375" style="54" customWidth="1"/>
    <col min="9" max="9" width="10.140625" style="54" customWidth="1"/>
    <col min="10" max="11" width="21.7109375" style="65" customWidth="1"/>
    <col min="12" max="12" width="18.140625" style="54" customWidth="1"/>
    <col min="13" max="14" width="21.7109375" style="65" customWidth="1"/>
    <col min="15" max="15" width="21.7109375" style="54" customWidth="1"/>
    <col min="16" max="17" width="21.7109375" style="65" customWidth="1"/>
    <col min="18" max="18" width="21.7109375" style="54" customWidth="1"/>
    <col min="19" max="20" width="21.7109375" style="65" customWidth="1"/>
    <col min="21" max="23" width="21.7109375" style="54" customWidth="1"/>
    <col min="24" max="24" width="10.7109375" style="54" customWidth="1"/>
    <col min="25" max="26" width="21.7109375" style="54" customWidth="1"/>
    <col min="27" max="27" width="10.7109375" style="54" customWidth="1"/>
    <col min="28" max="29" width="21.7109375" style="54" bestFit="1" customWidth="1"/>
    <col min="30" max="30" width="10.7109375" style="54" bestFit="1" customWidth="1"/>
    <col min="31" max="31" width="17.7109375" style="54" customWidth="1"/>
    <col min="32" max="32" width="9.140625" style="54"/>
    <col min="33" max="33" width="12.7109375" style="54" customWidth="1"/>
    <col min="34" max="16384" width="9.140625" style="54"/>
  </cols>
  <sheetData>
    <row r="1" spans="1:33" ht="31.9" customHeight="1" x14ac:dyDescent="0.2">
      <c r="A1" s="52" t="s">
        <v>0</v>
      </c>
      <c r="B1" s="52" t="s">
        <v>1</v>
      </c>
      <c r="C1" s="52" t="s">
        <v>2</v>
      </c>
      <c r="D1" s="52" t="s">
        <v>1432</v>
      </c>
      <c r="E1" s="52" t="s">
        <v>1433</v>
      </c>
      <c r="F1" s="52" t="s">
        <v>1434</v>
      </c>
      <c r="G1" s="52" t="s">
        <v>1435</v>
      </c>
      <c r="H1" s="52" t="s">
        <v>1436</v>
      </c>
      <c r="I1" s="52" t="s">
        <v>1437</v>
      </c>
      <c r="J1" s="53" t="s">
        <v>1376</v>
      </c>
      <c r="K1" s="53" t="s">
        <v>1377</v>
      </c>
      <c r="L1" s="52" t="s">
        <v>1378</v>
      </c>
      <c r="M1" s="53" t="s">
        <v>1379</v>
      </c>
      <c r="N1" s="53" t="s">
        <v>1380</v>
      </c>
      <c r="O1" s="52" t="s">
        <v>1381</v>
      </c>
      <c r="P1" s="53" t="s">
        <v>1382</v>
      </c>
      <c r="Q1" s="53" t="s">
        <v>1383</v>
      </c>
      <c r="R1" s="52" t="s">
        <v>1384</v>
      </c>
      <c r="S1" s="53" t="s">
        <v>1385</v>
      </c>
      <c r="T1" s="53" t="s">
        <v>1386</v>
      </c>
      <c r="U1" s="52" t="s">
        <v>1387</v>
      </c>
      <c r="V1" s="52" t="s">
        <v>1443</v>
      </c>
      <c r="W1" s="52" t="s">
        <v>1444</v>
      </c>
      <c r="X1" s="52" t="s">
        <v>1445</v>
      </c>
      <c r="Y1" s="52" t="s">
        <v>1457</v>
      </c>
      <c r="Z1" s="52" t="s">
        <v>1458</v>
      </c>
      <c r="AA1" s="52" t="s">
        <v>1459</v>
      </c>
      <c r="AB1" s="52" t="s">
        <v>1460</v>
      </c>
      <c r="AC1" s="52" t="s">
        <v>1461</v>
      </c>
      <c r="AD1" s="52" t="s">
        <v>1462</v>
      </c>
      <c r="AE1" s="52" t="s">
        <v>1471</v>
      </c>
      <c r="AF1" s="52" t="s">
        <v>1472</v>
      </c>
      <c r="AG1" s="52" t="s">
        <v>1473</v>
      </c>
    </row>
    <row r="2" spans="1:33" x14ac:dyDescent="0.2">
      <c r="A2" s="55" t="s">
        <v>3</v>
      </c>
      <c r="B2" s="55" t="s">
        <v>4</v>
      </c>
      <c r="C2" s="55" t="s">
        <v>5</v>
      </c>
      <c r="D2" s="10">
        <v>12089986</v>
      </c>
      <c r="E2" s="10">
        <v>3516539</v>
      </c>
      <c r="F2" s="11">
        <v>0.29086377767517679</v>
      </c>
      <c r="G2" s="56">
        <v>10865111</v>
      </c>
      <c r="H2" s="56">
        <v>4372077</v>
      </c>
      <c r="I2" s="57">
        <f>H2/G2</f>
        <v>0.40239598104428015</v>
      </c>
      <c r="J2" s="58">
        <v>11144580</v>
      </c>
      <c r="K2" s="59">
        <v>5166670</v>
      </c>
      <c r="L2" s="60">
        <v>0.46360383253563614</v>
      </c>
      <c r="M2" s="58">
        <v>12574415</v>
      </c>
      <c r="N2" s="59">
        <v>4943390</v>
      </c>
      <c r="O2" s="60">
        <v>0.39313081364023694</v>
      </c>
      <c r="P2" s="58">
        <v>13000562</v>
      </c>
      <c r="Q2" s="59">
        <v>4678901</v>
      </c>
      <c r="R2" s="60">
        <v>0.35989990278881789</v>
      </c>
      <c r="S2" s="58">
        <v>12980837</v>
      </c>
      <c r="T2" s="59">
        <v>4647320</v>
      </c>
      <c r="U2" s="106">
        <v>0.35801389386524152</v>
      </c>
      <c r="V2" s="62">
        <v>12901777</v>
      </c>
      <c r="W2" s="62">
        <v>4204176</v>
      </c>
      <c r="X2" s="105">
        <v>0.32586022840109546</v>
      </c>
      <c r="Y2" s="90">
        <v>11268305</v>
      </c>
      <c r="Z2" s="90">
        <v>6124149</v>
      </c>
      <c r="AA2" s="105">
        <v>0.54348449034703972</v>
      </c>
      <c r="AB2" s="54">
        <v>10740834</v>
      </c>
      <c r="AC2" s="54">
        <v>6753199</v>
      </c>
      <c r="AD2" s="54">
        <v>0.62874065458976458</v>
      </c>
      <c r="AE2" s="54">
        <v>10098802</v>
      </c>
      <c r="AF2" s="54">
        <v>6330480</v>
      </c>
      <c r="AG2" s="54">
        <v>0.62685455165870196</v>
      </c>
    </row>
    <row r="3" spans="1:33" x14ac:dyDescent="0.2">
      <c r="A3" s="55" t="s">
        <v>6</v>
      </c>
      <c r="B3" s="55" t="s">
        <v>7</v>
      </c>
      <c r="C3" s="55" t="s">
        <v>8</v>
      </c>
      <c r="D3" s="10">
        <v>302735075</v>
      </c>
      <c r="E3" s="10">
        <v>33388130</v>
      </c>
      <c r="F3" s="11">
        <v>0.11028827763020192</v>
      </c>
      <c r="G3" s="10">
        <v>299097332</v>
      </c>
      <c r="H3" s="10">
        <v>22700947</v>
      </c>
      <c r="I3" s="11">
        <f t="shared" ref="I3:I66" si="0">H3/G3</f>
        <v>7.589819289996208E-2</v>
      </c>
      <c r="J3" s="64">
        <v>290152683</v>
      </c>
      <c r="K3" s="65">
        <v>13609025</v>
      </c>
      <c r="L3" s="60">
        <v>4.690297831917687E-2</v>
      </c>
      <c r="M3" s="64">
        <v>299934191</v>
      </c>
      <c r="N3" s="65">
        <v>23285121</v>
      </c>
      <c r="O3" s="60">
        <v>7.7634100074972776E-2</v>
      </c>
      <c r="P3" s="64">
        <v>312078865</v>
      </c>
      <c r="Q3" s="65">
        <v>34806656</v>
      </c>
      <c r="R3" s="60">
        <v>0.11153160275688646</v>
      </c>
      <c r="S3" s="58">
        <v>320908322</v>
      </c>
      <c r="T3" s="59">
        <v>47907093</v>
      </c>
      <c r="U3" s="106">
        <v>0.14928591661764384</v>
      </c>
      <c r="V3" s="62">
        <v>332751105</v>
      </c>
      <c r="W3" s="62">
        <v>49236513</v>
      </c>
      <c r="X3" s="105">
        <v>0.14796799247293257</v>
      </c>
      <c r="Y3" s="90">
        <v>338597822</v>
      </c>
      <c r="Z3" s="90">
        <v>57459580</v>
      </c>
      <c r="AA3" s="105">
        <v>0.16969861076070358</v>
      </c>
      <c r="AB3" s="54">
        <v>347125855</v>
      </c>
      <c r="AC3" s="54">
        <v>62100704</v>
      </c>
      <c r="AD3" s="54">
        <v>0.17889967890752476</v>
      </c>
      <c r="AE3" s="54">
        <v>345400922</v>
      </c>
      <c r="AF3" s="54">
        <v>67242284</v>
      </c>
      <c r="AG3" s="54">
        <v>0.194678936033645</v>
      </c>
    </row>
    <row r="4" spans="1:33" x14ac:dyDescent="0.2">
      <c r="A4" s="55" t="s">
        <v>9</v>
      </c>
      <c r="B4" s="55" t="s">
        <v>10</v>
      </c>
      <c r="C4" s="55" t="s">
        <v>11</v>
      </c>
      <c r="D4" s="10">
        <v>25934743</v>
      </c>
      <c r="E4" s="10">
        <v>5864243</v>
      </c>
      <c r="F4" s="11">
        <v>0.22611533108309576</v>
      </c>
      <c r="G4" s="10">
        <v>26933504</v>
      </c>
      <c r="H4" s="10">
        <v>5468538</v>
      </c>
      <c r="I4" s="11">
        <f t="shared" si="0"/>
        <v>0.20303849064718799</v>
      </c>
      <c r="J4" s="64">
        <v>27725503</v>
      </c>
      <c r="K4" s="65">
        <v>5127283</v>
      </c>
      <c r="L4" s="60">
        <v>0.18493020667650287</v>
      </c>
      <c r="M4" s="64">
        <v>29048667</v>
      </c>
      <c r="N4" s="65">
        <v>4447435</v>
      </c>
      <c r="O4" s="60">
        <v>0.15310289453213119</v>
      </c>
      <c r="P4" s="64">
        <v>29601911</v>
      </c>
      <c r="Q4" s="65">
        <v>5408692</v>
      </c>
      <c r="R4" s="60">
        <v>0.18271428489870131</v>
      </c>
      <c r="S4" s="58">
        <v>30759650</v>
      </c>
      <c r="T4" s="59">
        <v>6690259</v>
      </c>
      <c r="U4" s="106">
        <v>0.21750114191806474</v>
      </c>
      <c r="V4" s="62">
        <v>32627532</v>
      </c>
      <c r="W4" s="62">
        <v>8682880</v>
      </c>
      <c r="X4" s="105">
        <v>0.26612126225176946</v>
      </c>
      <c r="Y4" s="90">
        <v>35644152</v>
      </c>
      <c r="Z4" s="90">
        <v>9037889</v>
      </c>
      <c r="AA4" s="105">
        <v>0.25355881660475471</v>
      </c>
      <c r="AB4" s="54">
        <v>36355593</v>
      </c>
      <c r="AC4" s="54">
        <v>10018513</v>
      </c>
      <c r="AD4" s="54">
        <v>0.27557006153083519</v>
      </c>
      <c r="AE4" s="54">
        <v>37405394</v>
      </c>
      <c r="AF4" s="54">
        <v>10073165</v>
      </c>
      <c r="AG4" s="54">
        <v>0.26929712329724398</v>
      </c>
    </row>
    <row r="5" spans="1:33" x14ac:dyDescent="0.2">
      <c r="A5" s="55" t="s">
        <v>12</v>
      </c>
      <c r="B5" s="55" t="s">
        <v>13</v>
      </c>
      <c r="C5" s="55" t="s">
        <v>14</v>
      </c>
      <c r="D5" s="10">
        <v>31777876</v>
      </c>
      <c r="E5" s="10">
        <v>8529656</v>
      </c>
      <c r="F5" s="11">
        <v>0.26841491860563621</v>
      </c>
      <c r="G5" s="10">
        <v>32607399</v>
      </c>
      <c r="H5" s="10">
        <v>5649933</v>
      </c>
      <c r="I5" s="11">
        <f t="shared" si="0"/>
        <v>0.17327150196800425</v>
      </c>
      <c r="J5" s="64">
        <v>30413751</v>
      </c>
      <c r="K5" s="65">
        <v>4539994</v>
      </c>
      <c r="L5" s="60">
        <v>0.14927438578687646</v>
      </c>
      <c r="M5" s="64">
        <v>29636714</v>
      </c>
      <c r="N5" s="65">
        <v>5134974</v>
      </c>
      <c r="O5" s="60">
        <v>0.17326394552378513</v>
      </c>
      <c r="P5" s="64">
        <v>30454411</v>
      </c>
      <c r="Q5" s="65">
        <v>7219757</v>
      </c>
      <c r="R5" s="60">
        <v>0.23706769439737319</v>
      </c>
      <c r="S5" s="58">
        <v>32323460</v>
      </c>
      <c r="T5" s="59">
        <v>10324770</v>
      </c>
      <c r="U5" s="106">
        <v>0.31942032195810721</v>
      </c>
      <c r="V5" s="62">
        <v>31359572</v>
      </c>
      <c r="W5" s="62">
        <v>12049283</v>
      </c>
      <c r="X5" s="105">
        <v>0.38422982941221262</v>
      </c>
      <c r="Y5" s="90">
        <v>33975696</v>
      </c>
      <c r="Z5" s="90">
        <v>12744214</v>
      </c>
      <c r="AA5" s="105">
        <v>0.37509795237160115</v>
      </c>
      <c r="AB5" s="54">
        <v>37206089</v>
      </c>
      <c r="AC5" s="54">
        <v>10992299</v>
      </c>
      <c r="AD5" s="54">
        <v>0.29544354957598473</v>
      </c>
      <c r="AE5" s="54">
        <v>43593473</v>
      </c>
      <c r="AF5" s="54">
        <v>3422420</v>
      </c>
      <c r="AG5" s="54">
        <v>7.8507624295040698E-2</v>
      </c>
    </row>
    <row r="6" spans="1:33" x14ac:dyDescent="0.2">
      <c r="A6" s="55" t="s">
        <v>15</v>
      </c>
      <c r="B6" s="55" t="s">
        <v>16</v>
      </c>
      <c r="C6" s="55" t="s">
        <v>17</v>
      </c>
      <c r="D6" s="10">
        <v>38235870</v>
      </c>
      <c r="E6" s="10">
        <v>524851</v>
      </c>
      <c r="F6" s="11">
        <v>1.3726665562990983E-2</v>
      </c>
      <c r="G6" s="10">
        <v>36716025</v>
      </c>
      <c r="H6" s="10">
        <v>605035</v>
      </c>
      <c r="I6" s="11">
        <f t="shared" si="0"/>
        <v>1.6478771871410371E-2</v>
      </c>
      <c r="J6" s="64">
        <v>33885219</v>
      </c>
      <c r="K6" s="65">
        <v>1696227</v>
      </c>
      <c r="L6" s="60">
        <v>5.0058020873348937E-2</v>
      </c>
      <c r="M6" s="64">
        <v>33604791</v>
      </c>
      <c r="N6" s="65">
        <v>3891421</v>
      </c>
      <c r="O6" s="60">
        <v>0.11579958940973625</v>
      </c>
      <c r="P6" s="64">
        <v>34773166</v>
      </c>
      <c r="Q6" s="65">
        <v>7658753</v>
      </c>
      <c r="R6" s="60">
        <v>0.22024894138198403</v>
      </c>
      <c r="S6" s="58">
        <v>37047883</v>
      </c>
      <c r="T6" s="59">
        <v>10566424</v>
      </c>
      <c r="U6" s="106">
        <v>0.28520992683981428</v>
      </c>
      <c r="V6" s="62">
        <v>39178840</v>
      </c>
      <c r="W6" s="62">
        <v>11368264</v>
      </c>
      <c r="X6" s="105">
        <v>0.2901633636932589</v>
      </c>
      <c r="Y6" s="90">
        <v>40853114</v>
      </c>
      <c r="Z6" s="90">
        <v>11201344</v>
      </c>
      <c r="AA6" s="105">
        <v>0.27418580625212563</v>
      </c>
      <c r="AB6" s="54">
        <v>42729560</v>
      </c>
      <c r="AC6" s="54">
        <v>11828022</v>
      </c>
      <c r="AD6" s="54">
        <v>0.27681122857338103</v>
      </c>
      <c r="AE6" s="54">
        <v>43347233</v>
      </c>
      <c r="AF6" s="54">
        <v>9326860</v>
      </c>
      <c r="AG6" s="54">
        <v>0.21516621372349201</v>
      </c>
    </row>
    <row r="7" spans="1:33" x14ac:dyDescent="0.2">
      <c r="A7" s="55" t="s">
        <v>18</v>
      </c>
      <c r="B7" s="55" t="s">
        <v>19</v>
      </c>
      <c r="C7" s="55" t="s">
        <v>20</v>
      </c>
      <c r="D7" s="10">
        <v>30030137</v>
      </c>
      <c r="E7" s="10">
        <v>9449838</v>
      </c>
      <c r="F7" s="11">
        <v>0.31467848448377039</v>
      </c>
      <c r="G7" s="10">
        <v>30261013</v>
      </c>
      <c r="H7" s="10">
        <v>8263919</v>
      </c>
      <c r="I7" s="11">
        <f t="shared" si="0"/>
        <v>0.27308798287750646</v>
      </c>
      <c r="J7" s="64">
        <v>30045651</v>
      </c>
      <c r="K7" s="65">
        <v>7653620</v>
      </c>
      <c r="L7" s="60">
        <v>0.25473303940061076</v>
      </c>
      <c r="M7" s="64">
        <v>30704406</v>
      </c>
      <c r="N7" s="65">
        <v>7221602</v>
      </c>
      <c r="O7" s="60">
        <v>0.23519758043845565</v>
      </c>
      <c r="P7" s="64">
        <v>30589221</v>
      </c>
      <c r="Q7" s="65">
        <v>7259723</v>
      </c>
      <c r="R7" s="60">
        <v>0.23732945013539247</v>
      </c>
      <c r="S7" s="58">
        <v>30426791</v>
      </c>
      <c r="T7" s="59">
        <v>8012320</v>
      </c>
      <c r="U7" s="106">
        <v>0.26333108871060373</v>
      </c>
      <c r="V7" s="62">
        <v>30682797</v>
      </c>
      <c r="W7" s="62">
        <v>8963854</v>
      </c>
      <c r="X7" s="105">
        <v>0.29214592137737638</v>
      </c>
      <c r="Y7" s="90">
        <v>31070161</v>
      </c>
      <c r="Z7" s="90">
        <v>10541990</v>
      </c>
      <c r="AA7" s="105">
        <v>0.3392962785097895</v>
      </c>
      <c r="AB7" s="54">
        <v>32295814</v>
      </c>
      <c r="AC7" s="54">
        <v>10676266</v>
      </c>
      <c r="AD7" s="54">
        <v>0.33057739309496892</v>
      </c>
      <c r="AE7" s="54">
        <v>31580471</v>
      </c>
      <c r="AF7" s="54">
        <v>11201708</v>
      </c>
      <c r="AG7" s="54">
        <v>0.35470363947390099</v>
      </c>
    </row>
    <row r="8" spans="1:33" x14ac:dyDescent="0.2">
      <c r="A8" s="55" t="s">
        <v>21</v>
      </c>
      <c r="B8" s="55" t="s">
        <v>22</v>
      </c>
      <c r="C8" s="55" t="s">
        <v>8</v>
      </c>
      <c r="D8" s="10">
        <v>39726280</v>
      </c>
      <c r="E8" s="10">
        <v>6584034</v>
      </c>
      <c r="F8" s="11">
        <v>0.16573497443002466</v>
      </c>
      <c r="G8" s="10">
        <v>38610360</v>
      </c>
      <c r="H8" s="10">
        <v>5097516</v>
      </c>
      <c r="I8" s="11">
        <f t="shared" si="0"/>
        <v>0.13202456542751739</v>
      </c>
      <c r="J8" s="64">
        <v>36935900</v>
      </c>
      <c r="K8" s="65">
        <v>4756254</v>
      </c>
      <c r="L8" s="60">
        <v>0.12877049158136122</v>
      </c>
      <c r="M8" s="64">
        <v>37010987</v>
      </c>
      <c r="N8" s="65">
        <v>7813991</v>
      </c>
      <c r="O8" s="60">
        <v>0.21112625286107609</v>
      </c>
      <c r="P8" s="64">
        <v>39334300</v>
      </c>
      <c r="Q8" s="65">
        <v>12107521</v>
      </c>
      <c r="R8" s="60">
        <v>0.30781076566762344</v>
      </c>
      <c r="S8" s="58">
        <v>41264591</v>
      </c>
      <c r="T8" s="59">
        <v>17425559</v>
      </c>
      <c r="U8" s="106">
        <v>0.42228842156705249</v>
      </c>
      <c r="V8" s="62">
        <v>44306482</v>
      </c>
      <c r="W8" s="62">
        <v>21011632</v>
      </c>
      <c r="X8" s="105">
        <v>0.47423381526883585</v>
      </c>
      <c r="Y8" s="90">
        <v>45784347</v>
      </c>
      <c r="Z8" s="90">
        <v>24765366</v>
      </c>
      <c r="AA8" s="105">
        <v>0.54091338247108778</v>
      </c>
      <c r="AB8" s="54">
        <v>49248968</v>
      </c>
      <c r="AC8" s="54">
        <v>19820944</v>
      </c>
      <c r="AD8" s="54">
        <v>0.40246414909648465</v>
      </c>
      <c r="AE8" s="54">
        <v>50613285</v>
      </c>
      <c r="AF8" s="54">
        <v>23583514</v>
      </c>
      <c r="AG8" s="54">
        <v>0.465955015565577</v>
      </c>
    </row>
    <row r="9" spans="1:33" x14ac:dyDescent="0.2">
      <c r="A9" s="55" t="s">
        <v>23</v>
      </c>
      <c r="B9" s="55" t="s">
        <v>24</v>
      </c>
      <c r="C9" s="55" t="s">
        <v>25</v>
      </c>
      <c r="D9" s="10">
        <v>27849169</v>
      </c>
      <c r="E9" s="10">
        <v>6349594</v>
      </c>
      <c r="F9" s="11">
        <v>0.22799940637366953</v>
      </c>
      <c r="G9" s="10">
        <v>27915808</v>
      </c>
      <c r="H9" s="10">
        <v>8612204</v>
      </c>
      <c r="I9" s="11">
        <f t="shared" si="0"/>
        <v>0.30850634880423305</v>
      </c>
      <c r="J9" s="64">
        <v>29346748</v>
      </c>
      <c r="K9" s="65">
        <v>9518449</v>
      </c>
      <c r="L9" s="60">
        <v>0.32434425102229386</v>
      </c>
      <c r="M9" s="64">
        <v>29737406</v>
      </c>
      <c r="N9" s="65">
        <v>10523773</v>
      </c>
      <c r="O9" s="60">
        <v>0.35389008039235165</v>
      </c>
      <c r="P9" s="64">
        <v>30759230</v>
      </c>
      <c r="Q9" s="65">
        <v>12079037</v>
      </c>
      <c r="R9" s="60">
        <v>0.39269633862746239</v>
      </c>
      <c r="S9" s="58">
        <v>31507700</v>
      </c>
      <c r="T9" s="59">
        <v>12445424</v>
      </c>
      <c r="U9" s="106">
        <v>0.39499627075286359</v>
      </c>
      <c r="V9" s="62">
        <v>32029146</v>
      </c>
      <c r="W9" s="62">
        <v>14755094</v>
      </c>
      <c r="X9" s="105">
        <v>0.46067709704155085</v>
      </c>
      <c r="Y9" s="90">
        <v>33951440</v>
      </c>
      <c r="Z9" s="90">
        <v>17350857</v>
      </c>
      <c r="AA9" s="105">
        <v>0.51104922206539694</v>
      </c>
      <c r="AB9" s="54">
        <v>35775876</v>
      </c>
      <c r="AC9" s="54">
        <v>16878504</v>
      </c>
      <c r="AD9" s="54">
        <v>0.47178450640873199</v>
      </c>
      <c r="AE9" s="54">
        <v>36871388</v>
      </c>
      <c r="AF9" s="54">
        <v>16106771</v>
      </c>
      <c r="AG9" s="54">
        <v>0.43683657908403101</v>
      </c>
    </row>
    <row r="10" spans="1:33" x14ac:dyDescent="0.2">
      <c r="A10" s="55" t="s">
        <v>26</v>
      </c>
      <c r="B10" s="55" t="s">
        <v>27</v>
      </c>
      <c r="C10" s="55" t="s">
        <v>25</v>
      </c>
      <c r="D10" s="10">
        <v>31070038</v>
      </c>
      <c r="E10" s="10">
        <v>13734611</v>
      </c>
      <c r="F10" s="11">
        <v>0.44205324113218014</v>
      </c>
      <c r="G10" s="10">
        <v>30399325</v>
      </c>
      <c r="H10" s="10">
        <v>15492143</v>
      </c>
      <c r="I10" s="11">
        <f t="shared" si="0"/>
        <v>0.50962128270940221</v>
      </c>
      <c r="J10" s="64">
        <v>31489915</v>
      </c>
      <c r="K10" s="65">
        <v>18917642</v>
      </c>
      <c r="L10" s="60">
        <v>0.60075239961746485</v>
      </c>
      <c r="M10" s="64">
        <v>31908293</v>
      </c>
      <c r="N10" s="65">
        <v>22357639</v>
      </c>
      <c r="O10" s="60">
        <v>0.70068427038701198</v>
      </c>
      <c r="P10" s="64">
        <v>34964141</v>
      </c>
      <c r="Q10" s="65">
        <v>19162973</v>
      </c>
      <c r="R10" s="60">
        <v>0.54807504065379442</v>
      </c>
      <c r="S10" s="58">
        <v>31798459</v>
      </c>
      <c r="T10" s="59">
        <v>19612414</v>
      </c>
      <c r="U10" s="106">
        <v>0.61677246686702647</v>
      </c>
      <c r="V10" s="62">
        <v>32673885</v>
      </c>
      <c r="W10" s="62">
        <v>21445659</v>
      </c>
      <c r="X10" s="105">
        <v>0.65635473100306252</v>
      </c>
      <c r="Y10" s="90">
        <v>34922595</v>
      </c>
      <c r="Z10" s="90">
        <v>21133672</v>
      </c>
      <c r="AA10" s="105">
        <v>0.60515754914547448</v>
      </c>
      <c r="AB10" s="54">
        <v>33901532</v>
      </c>
      <c r="AC10" s="54">
        <v>20898907</v>
      </c>
      <c r="AD10" s="54">
        <v>0.61645907329497673</v>
      </c>
      <c r="AE10" s="54">
        <v>35545752</v>
      </c>
      <c r="AF10" s="54">
        <v>23021852</v>
      </c>
      <c r="AG10" s="54">
        <v>0.64766816580501696</v>
      </c>
    </row>
    <row r="11" spans="1:33" x14ac:dyDescent="0.2">
      <c r="A11" s="55" t="s">
        <v>28</v>
      </c>
      <c r="B11" s="55" t="s">
        <v>29</v>
      </c>
      <c r="C11" s="55" t="s">
        <v>25</v>
      </c>
      <c r="D11" s="10">
        <v>46099379</v>
      </c>
      <c r="E11" s="10">
        <v>16856199</v>
      </c>
      <c r="F11" s="11">
        <v>0.36564915549079308</v>
      </c>
      <c r="G11" s="10">
        <v>46014927</v>
      </c>
      <c r="H11" s="10">
        <v>19113242</v>
      </c>
      <c r="I11" s="11">
        <f t="shared" si="0"/>
        <v>0.41537047315102771</v>
      </c>
      <c r="J11" s="64">
        <v>47451480</v>
      </c>
      <c r="K11" s="65">
        <v>0</v>
      </c>
      <c r="L11" s="60">
        <v>0</v>
      </c>
      <c r="M11" s="64">
        <v>48091372</v>
      </c>
      <c r="N11" s="65">
        <v>0</v>
      </c>
      <c r="O11" s="60">
        <v>0</v>
      </c>
      <c r="P11" s="64">
        <v>48579321</v>
      </c>
      <c r="Q11" s="65">
        <v>0</v>
      </c>
      <c r="R11" s="60">
        <v>0</v>
      </c>
      <c r="S11" s="58">
        <v>50396975</v>
      </c>
      <c r="T11" s="59">
        <v>14966627</v>
      </c>
      <c r="U11" s="106">
        <v>0.29697470929554798</v>
      </c>
      <c r="V11" s="62">
        <v>51519975</v>
      </c>
      <c r="W11" s="62">
        <v>14203378</v>
      </c>
      <c r="X11" s="105">
        <v>0.27568681855920929</v>
      </c>
      <c r="Y11" s="90">
        <v>52910584</v>
      </c>
      <c r="Z11" s="90">
        <v>16691263</v>
      </c>
      <c r="AA11" s="105">
        <v>0.31546170422159769</v>
      </c>
      <c r="AB11" s="54">
        <v>51493611</v>
      </c>
      <c r="AC11" s="54">
        <v>18305920</v>
      </c>
      <c r="AD11" s="54">
        <v>0.3554988598488461</v>
      </c>
      <c r="AE11" s="54">
        <v>54217043</v>
      </c>
      <c r="AF11" s="54">
        <v>18508670</v>
      </c>
      <c r="AG11" s="54">
        <v>0.34138103031550399</v>
      </c>
    </row>
    <row r="12" spans="1:33" x14ac:dyDescent="0.2">
      <c r="A12" s="55" t="s">
        <v>30</v>
      </c>
      <c r="B12" s="55" t="s">
        <v>31</v>
      </c>
      <c r="C12" s="55" t="s">
        <v>32</v>
      </c>
      <c r="D12" s="10">
        <v>14796000</v>
      </c>
      <c r="E12" s="10">
        <v>58000</v>
      </c>
      <c r="F12" s="11">
        <v>3.9199783725331174E-3</v>
      </c>
      <c r="G12" s="10">
        <v>14443167</v>
      </c>
      <c r="H12" s="10">
        <v>-171469</v>
      </c>
      <c r="I12" s="11">
        <f t="shared" si="0"/>
        <v>-1.1871980708940083E-2</v>
      </c>
      <c r="J12" s="64">
        <v>12067102</v>
      </c>
      <c r="K12" s="65">
        <v>382385</v>
      </c>
      <c r="L12" s="60">
        <v>3.1688221413890424E-2</v>
      </c>
      <c r="M12" s="64">
        <v>12104382</v>
      </c>
      <c r="N12" s="65">
        <v>1974991</v>
      </c>
      <c r="O12" s="60">
        <v>0.16316330730474302</v>
      </c>
      <c r="P12" s="64">
        <v>11662740</v>
      </c>
      <c r="Q12" s="65">
        <v>3027597</v>
      </c>
      <c r="R12" s="60">
        <v>0.25959568677686373</v>
      </c>
      <c r="S12" s="58">
        <v>12807088</v>
      </c>
      <c r="T12" s="59">
        <v>4162562</v>
      </c>
      <c r="U12" s="106">
        <v>0.32502017632735875</v>
      </c>
      <c r="V12" s="62">
        <v>12750820</v>
      </c>
      <c r="W12" s="62">
        <v>6605316</v>
      </c>
      <c r="X12" s="105">
        <v>0.5180306835168248</v>
      </c>
      <c r="Y12" s="90">
        <v>13036840</v>
      </c>
      <c r="Z12" s="90">
        <v>9849009</v>
      </c>
      <c r="AA12" s="105">
        <v>0.75547517649982665</v>
      </c>
      <c r="AB12" s="54">
        <v>14294796</v>
      </c>
      <c r="AC12" s="54">
        <v>13029872</v>
      </c>
      <c r="AD12" s="54">
        <v>0.91151157386226433</v>
      </c>
      <c r="AE12" s="54">
        <v>14922520</v>
      </c>
      <c r="AF12" s="54">
        <v>15332050</v>
      </c>
      <c r="AG12" s="54">
        <v>1.02744375614843</v>
      </c>
    </row>
    <row r="13" spans="1:33" x14ac:dyDescent="0.2">
      <c r="A13" s="55" t="s">
        <v>33</v>
      </c>
      <c r="B13" s="55" t="s">
        <v>34</v>
      </c>
      <c r="C13" s="55" t="s">
        <v>35</v>
      </c>
      <c r="D13" s="10">
        <v>21333311</v>
      </c>
      <c r="E13" s="10">
        <v>7398525</v>
      </c>
      <c r="F13" s="11">
        <v>0.3468062224377641</v>
      </c>
      <c r="G13" s="10">
        <v>22188870</v>
      </c>
      <c r="H13" s="10">
        <v>7439037</v>
      </c>
      <c r="I13" s="11">
        <f t="shared" si="0"/>
        <v>0.33525983973045947</v>
      </c>
      <c r="J13" s="64">
        <v>21565605</v>
      </c>
      <c r="K13" s="65">
        <v>7422784</v>
      </c>
      <c r="L13" s="60">
        <v>0.34419549092177104</v>
      </c>
      <c r="M13" s="64">
        <v>21989234</v>
      </c>
      <c r="N13" s="65">
        <v>8299815</v>
      </c>
      <c r="O13" s="60">
        <v>0.3774490280107074</v>
      </c>
      <c r="P13" s="64">
        <v>22328127</v>
      </c>
      <c r="Q13" s="65">
        <v>10070234</v>
      </c>
      <c r="R13" s="60">
        <v>0.45101113944756765</v>
      </c>
      <c r="S13" s="58">
        <v>23727645</v>
      </c>
      <c r="T13" s="59">
        <v>10291333</v>
      </c>
      <c r="U13" s="106">
        <v>0.43372753596069058</v>
      </c>
      <c r="V13" s="62">
        <v>24670704</v>
      </c>
      <c r="W13" s="62">
        <v>8974123</v>
      </c>
      <c r="X13" s="105">
        <v>0.36375625924578397</v>
      </c>
      <c r="Y13" s="90">
        <v>25234017</v>
      </c>
      <c r="Z13" s="90">
        <v>7779522</v>
      </c>
      <c r="AA13" s="105">
        <v>0.30829502888897953</v>
      </c>
      <c r="AB13" s="54">
        <v>25678697</v>
      </c>
      <c r="AC13" s="54">
        <v>6320317</v>
      </c>
      <c r="AD13" s="54">
        <v>0.24613075188355546</v>
      </c>
      <c r="AE13" s="54">
        <v>24726088</v>
      </c>
      <c r="AF13" s="54">
        <v>6898653</v>
      </c>
      <c r="AG13" s="54">
        <v>0.27900301090896401</v>
      </c>
    </row>
    <row r="14" spans="1:33" x14ac:dyDescent="0.2">
      <c r="A14" s="55" t="s">
        <v>36</v>
      </c>
      <c r="B14" s="55" t="s">
        <v>37</v>
      </c>
      <c r="C14" s="55" t="s">
        <v>38</v>
      </c>
      <c r="D14" s="10">
        <v>18707385</v>
      </c>
      <c r="E14" s="10">
        <v>4270127</v>
      </c>
      <c r="F14" s="11">
        <v>0.22825889347976749</v>
      </c>
      <c r="G14" s="10">
        <v>18603652</v>
      </c>
      <c r="H14" s="10">
        <v>5060856</v>
      </c>
      <c r="I14" s="11">
        <f t="shared" si="0"/>
        <v>0.27203561967295453</v>
      </c>
      <c r="J14" s="64">
        <v>18617226</v>
      </c>
      <c r="K14" s="65">
        <v>5406476</v>
      </c>
      <c r="L14" s="60">
        <v>0.29040180314725728</v>
      </c>
      <c r="M14" s="64">
        <v>18355547</v>
      </c>
      <c r="N14" s="65">
        <v>6983205</v>
      </c>
      <c r="O14" s="60">
        <v>0.38044112768745053</v>
      </c>
      <c r="P14" s="64">
        <v>19336336</v>
      </c>
      <c r="Q14" s="65">
        <v>7837815</v>
      </c>
      <c r="R14" s="60">
        <v>0.40534127044544532</v>
      </c>
      <c r="S14" s="58">
        <v>20332608</v>
      </c>
      <c r="T14" s="59">
        <v>8087208</v>
      </c>
      <c r="U14" s="106">
        <v>0.39774572942142983</v>
      </c>
      <c r="V14" s="62">
        <v>20600779</v>
      </c>
      <c r="W14" s="62">
        <v>8632218</v>
      </c>
      <c r="X14" s="105">
        <v>0.41902386312672935</v>
      </c>
      <c r="Y14" s="90">
        <v>21550213</v>
      </c>
      <c r="Z14" s="90">
        <v>8698489</v>
      </c>
      <c r="AA14" s="105">
        <v>0.40363819141834006</v>
      </c>
      <c r="AB14" s="54">
        <v>21926387</v>
      </c>
      <c r="AC14" s="54">
        <v>8767148</v>
      </c>
      <c r="AD14" s="54">
        <v>0.39984462556462219</v>
      </c>
      <c r="AE14" s="54">
        <v>22030693</v>
      </c>
      <c r="AF14" s="54">
        <v>8041534</v>
      </c>
      <c r="AG14" s="54">
        <v>0.365015026989846</v>
      </c>
    </row>
    <row r="15" spans="1:33" x14ac:dyDescent="0.2">
      <c r="A15" s="55" t="s">
        <v>39</v>
      </c>
      <c r="B15" s="55" t="s">
        <v>40</v>
      </c>
      <c r="C15" s="55" t="s">
        <v>41</v>
      </c>
      <c r="D15" s="10">
        <v>9286865</v>
      </c>
      <c r="E15" s="10">
        <v>1724845</v>
      </c>
      <c r="F15" s="11">
        <v>0.18572952228766113</v>
      </c>
      <c r="G15" s="10">
        <v>9446651</v>
      </c>
      <c r="H15" s="10">
        <v>1594576</v>
      </c>
      <c r="I15" s="11">
        <f t="shared" si="0"/>
        <v>0.16879802164809518</v>
      </c>
      <c r="J15" s="64">
        <v>9506729</v>
      </c>
      <c r="K15" s="65">
        <v>1387367</v>
      </c>
      <c r="L15" s="60">
        <v>0.14593526332769136</v>
      </c>
      <c r="M15" s="64">
        <v>9571173</v>
      </c>
      <c r="N15" s="65">
        <v>1805743</v>
      </c>
      <c r="O15" s="60">
        <v>0.18866475404843272</v>
      </c>
      <c r="P15" s="64">
        <v>9843418</v>
      </c>
      <c r="Q15" s="65">
        <v>2304567</v>
      </c>
      <c r="R15" s="60">
        <v>0.23412263910767581</v>
      </c>
      <c r="S15" s="58">
        <v>10653838</v>
      </c>
      <c r="T15" s="59">
        <v>2127138</v>
      </c>
      <c r="U15" s="106">
        <v>0.19965931526272504</v>
      </c>
      <c r="V15" s="62">
        <v>11549565</v>
      </c>
      <c r="W15" s="62">
        <v>1764973</v>
      </c>
      <c r="X15" s="105">
        <v>0.15281727060716138</v>
      </c>
      <c r="Y15" s="90">
        <v>11620888</v>
      </c>
      <c r="Z15" s="90">
        <v>1529459</v>
      </c>
      <c r="AA15" s="105">
        <v>0.1316129197699866</v>
      </c>
      <c r="AB15" s="54">
        <v>11566951</v>
      </c>
      <c r="AC15" s="54">
        <v>2249837</v>
      </c>
      <c r="AD15" s="54">
        <v>0.19450562209522632</v>
      </c>
      <c r="AE15" s="54">
        <v>11253322</v>
      </c>
      <c r="AF15" s="54">
        <v>3901383</v>
      </c>
      <c r="AG15" s="54">
        <v>0.34668722711391398</v>
      </c>
    </row>
    <row r="16" spans="1:33" x14ac:dyDescent="0.2">
      <c r="A16" s="55" t="s">
        <v>42</v>
      </c>
      <c r="B16" s="55" t="s">
        <v>43</v>
      </c>
      <c r="C16" s="55" t="s">
        <v>25</v>
      </c>
      <c r="D16" s="10">
        <v>86553636</v>
      </c>
      <c r="E16" s="10">
        <v>17049938</v>
      </c>
      <c r="F16" s="11">
        <v>0.19698696424492207</v>
      </c>
      <c r="G16" s="10">
        <v>83749433</v>
      </c>
      <c r="H16" s="10">
        <v>10301524</v>
      </c>
      <c r="I16" s="11">
        <f t="shared" si="0"/>
        <v>0.12300410439793664</v>
      </c>
      <c r="J16" s="64">
        <v>86587117</v>
      </c>
      <c r="K16" s="65">
        <v>2221729</v>
      </c>
      <c r="L16" s="60">
        <v>2.5658886413783704E-2</v>
      </c>
      <c r="M16" s="64">
        <v>79906929</v>
      </c>
      <c r="N16" s="65">
        <v>2308172</v>
      </c>
      <c r="O16" s="60">
        <v>2.8885755326675113E-2</v>
      </c>
      <c r="P16" s="64">
        <v>77303065</v>
      </c>
      <c r="Q16" s="65">
        <v>8252428</v>
      </c>
      <c r="R16" s="60">
        <v>0.10675421472615607</v>
      </c>
      <c r="S16" s="58">
        <v>76379982</v>
      </c>
      <c r="T16" s="59">
        <v>14270366</v>
      </c>
      <c r="U16" s="106">
        <v>0.18683384869087818</v>
      </c>
      <c r="V16" s="62">
        <v>79744613</v>
      </c>
      <c r="W16" s="62">
        <v>17387686</v>
      </c>
      <c r="X16" s="105">
        <v>0.21804213909722028</v>
      </c>
      <c r="Y16" s="90">
        <v>83741654</v>
      </c>
      <c r="Z16" s="90">
        <v>18649354</v>
      </c>
      <c r="AA16" s="105">
        <v>0.22270104672162314</v>
      </c>
      <c r="AB16" s="54">
        <v>46044441</v>
      </c>
      <c r="AC16" s="54">
        <v>3016053</v>
      </c>
      <c r="AD16" s="54">
        <v>6.5503086463792659E-2</v>
      </c>
      <c r="AE16" s="54">
        <v>85639983</v>
      </c>
      <c r="AF16" s="54">
        <v>16644819</v>
      </c>
      <c r="AG16" s="54">
        <v>0.1943580371799</v>
      </c>
    </row>
    <row r="17" spans="1:33" x14ac:dyDescent="0.2">
      <c r="A17" s="55" t="s">
        <v>44</v>
      </c>
      <c r="B17" s="55" t="s">
        <v>45</v>
      </c>
      <c r="C17" s="55" t="s">
        <v>46</v>
      </c>
      <c r="D17" s="10">
        <v>30441036</v>
      </c>
      <c r="E17" s="10">
        <v>21338806</v>
      </c>
      <c r="F17" s="11">
        <v>0.70098816610577908</v>
      </c>
      <c r="G17" s="10">
        <v>31039778</v>
      </c>
      <c r="H17" s="10">
        <v>19166171</v>
      </c>
      <c r="I17" s="11">
        <f t="shared" si="0"/>
        <v>0.61747126541948849</v>
      </c>
      <c r="J17" s="64">
        <v>31788511</v>
      </c>
      <c r="K17" s="65">
        <v>21029924</v>
      </c>
      <c r="L17" s="60">
        <v>0.66155737838743056</v>
      </c>
      <c r="M17" s="64">
        <v>32286553</v>
      </c>
      <c r="N17" s="65">
        <v>23011300</v>
      </c>
      <c r="O17" s="60">
        <v>0.71272086555662972</v>
      </c>
      <c r="P17" s="64">
        <v>33265661</v>
      </c>
      <c r="Q17" s="65">
        <v>26532387</v>
      </c>
      <c r="R17" s="60">
        <v>0.79759085502614846</v>
      </c>
      <c r="S17" s="58">
        <v>34567677</v>
      </c>
      <c r="T17" s="59">
        <v>24358704</v>
      </c>
      <c r="U17" s="106">
        <v>0.70466707959577379</v>
      </c>
      <c r="V17" s="62">
        <v>35240085</v>
      </c>
      <c r="W17" s="62">
        <v>25473303</v>
      </c>
      <c r="X17" s="105">
        <v>0.7228502144645792</v>
      </c>
      <c r="Y17" s="90">
        <v>37440450</v>
      </c>
      <c r="Z17" s="90">
        <v>22880212</v>
      </c>
      <c r="AA17" s="105">
        <v>0.61110942843902782</v>
      </c>
      <c r="AB17" s="54">
        <v>39214116</v>
      </c>
      <c r="AC17" s="54">
        <v>19317983</v>
      </c>
      <c r="AD17" s="54">
        <v>0.49262829232208116</v>
      </c>
      <c r="AE17" s="54">
        <v>39313894</v>
      </c>
      <c r="AF17" s="54">
        <v>20273720</v>
      </c>
      <c r="AG17" s="54">
        <v>0.51568842302927298</v>
      </c>
    </row>
    <row r="18" spans="1:33" x14ac:dyDescent="0.2">
      <c r="A18" s="55" t="s">
        <v>47</v>
      </c>
      <c r="B18" s="55" t="s">
        <v>48</v>
      </c>
      <c r="C18" s="55" t="s">
        <v>49</v>
      </c>
      <c r="D18" s="10">
        <v>29997647</v>
      </c>
      <c r="E18" s="10">
        <v>7531087</v>
      </c>
      <c r="F18" s="11">
        <v>0.2510559244863439</v>
      </c>
      <c r="G18" s="10">
        <v>30838419</v>
      </c>
      <c r="H18" s="10">
        <v>6134167</v>
      </c>
      <c r="I18" s="11">
        <f t="shared" si="0"/>
        <v>0.19891314791461909</v>
      </c>
      <c r="J18" s="64">
        <v>29575756</v>
      </c>
      <c r="K18" s="65">
        <v>5320157</v>
      </c>
      <c r="L18" s="60">
        <v>0.17988236716586384</v>
      </c>
      <c r="M18" s="64">
        <v>28897946</v>
      </c>
      <c r="N18" s="65">
        <v>6756619</v>
      </c>
      <c r="O18" s="60">
        <v>0.23380966245836296</v>
      </c>
      <c r="P18" s="64">
        <v>28899100</v>
      </c>
      <c r="Q18" s="65">
        <v>9761915</v>
      </c>
      <c r="R18" s="60">
        <v>0.33779304545816308</v>
      </c>
      <c r="S18" s="58">
        <v>28307482</v>
      </c>
      <c r="T18" s="59">
        <v>13272530</v>
      </c>
      <c r="U18" s="106">
        <v>0.46887003231159874</v>
      </c>
      <c r="V18" s="62">
        <v>30958465</v>
      </c>
      <c r="W18" s="62">
        <v>14028364</v>
      </c>
      <c r="X18" s="105">
        <v>0.45313499877981678</v>
      </c>
      <c r="Y18" s="90">
        <v>31056162</v>
      </c>
      <c r="Z18" s="90">
        <v>15274875</v>
      </c>
      <c r="AA18" s="105">
        <v>0.49184683542029439</v>
      </c>
      <c r="AB18" s="54">
        <v>31390697</v>
      </c>
      <c r="AC18" s="54">
        <v>17276378</v>
      </c>
      <c r="AD18" s="54">
        <v>0.55036618014566541</v>
      </c>
      <c r="AE18" s="54">
        <v>33356787</v>
      </c>
      <c r="AF18" s="54">
        <v>17944806</v>
      </c>
      <c r="AG18" s="54">
        <v>0.53796566198057405</v>
      </c>
    </row>
    <row r="19" spans="1:33" x14ac:dyDescent="0.2">
      <c r="A19" s="55" t="s">
        <v>50</v>
      </c>
      <c r="B19" s="55" t="s">
        <v>51</v>
      </c>
      <c r="C19" s="55" t="s">
        <v>25</v>
      </c>
      <c r="D19" s="10">
        <v>48079103</v>
      </c>
      <c r="E19" s="10">
        <v>10789069</v>
      </c>
      <c r="F19" s="11">
        <v>0.22440246025388619</v>
      </c>
      <c r="G19" s="10">
        <v>46576119</v>
      </c>
      <c r="H19" s="10">
        <v>10908542</v>
      </c>
      <c r="I19" s="11">
        <f t="shared" si="0"/>
        <v>0.23420890864693986</v>
      </c>
      <c r="J19" s="64">
        <v>45957579</v>
      </c>
      <c r="K19" s="65">
        <v>10256825</v>
      </c>
      <c r="L19" s="60">
        <v>0.22318027239859611</v>
      </c>
      <c r="M19" s="64">
        <v>45911914</v>
      </c>
      <c r="N19" s="65">
        <v>9550469</v>
      </c>
      <c r="O19" s="60">
        <v>0.20801722620407417</v>
      </c>
      <c r="P19" s="64">
        <v>45401807</v>
      </c>
      <c r="Q19" s="65">
        <v>10103700</v>
      </c>
      <c r="R19" s="60">
        <v>0.22253960068153233</v>
      </c>
      <c r="S19" s="58">
        <v>44670804</v>
      </c>
      <c r="T19" s="59">
        <v>10647641</v>
      </c>
      <c r="U19" s="106">
        <v>0.23835794403879546</v>
      </c>
      <c r="V19" s="62">
        <v>45362453</v>
      </c>
      <c r="W19" s="62">
        <v>11893016</v>
      </c>
      <c r="X19" s="105">
        <v>0.2621775325950737</v>
      </c>
      <c r="Y19" s="90">
        <v>46690789</v>
      </c>
      <c r="Z19" s="90">
        <v>15646443</v>
      </c>
      <c r="AA19" s="105">
        <v>0.33510770186385158</v>
      </c>
      <c r="AB19" s="54">
        <v>48846300</v>
      </c>
      <c r="AC19" s="54">
        <v>17475486</v>
      </c>
      <c r="AD19" s="54">
        <v>0.35776478464080186</v>
      </c>
      <c r="AE19" s="54">
        <v>50432787</v>
      </c>
      <c r="AF19" s="54">
        <v>19867230</v>
      </c>
      <c r="AG19" s="54">
        <v>0.39393480277026899</v>
      </c>
    </row>
    <row r="20" spans="1:33" x14ac:dyDescent="0.2">
      <c r="A20" s="55" t="s">
        <v>52</v>
      </c>
      <c r="B20" s="55" t="s">
        <v>53</v>
      </c>
      <c r="C20" s="55" t="s">
        <v>25</v>
      </c>
      <c r="D20" s="10">
        <v>15390421</v>
      </c>
      <c r="E20" s="10">
        <v>3367558</v>
      </c>
      <c r="F20" s="11">
        <v>0.21880869925520555</v>
      </c>
      <c r="G20" s="10">
        <v>15207920</v>
      </c>
      <c r="H20" s="10">
        <v>4211819</v>
      </c>
      <c r="I20" s="11">
        <f t="shared" si="0"/>
        <v>0.27694905023172134</v>
      </c>
      <c r="J20" s="64">
        <v>15249484</v>
      </c>
      <c r="K20" s="65">
        <v>2564809</v>
      </c>
      <c r="L20" s="60">
        <v>0.16818988760537734</v>
      </c>
      <c r="M20" s="64">
        <v>16206432</v>
      </c>
      <c r="N20" s="65">
        <v>2379263</v>
      </c>
      <c r="O20" s="60">
        <v>0.14680979749274856</v>
      </c>
      <c r="P20" s="64">
        <v>16736257</v>
      </c>
      <c r="Q20" s="65">
        <v>2995180</v>
      </c>
      <c r="R20" s="60">
        <v>0.17896355200568442</v>
      </c>
      <c r="S20" s="58">
        <v>16960654</v>
      </c>
      <c r="T20" s="59">
        <v>2537852</v>
      </c>
      <c r="U20" s="106">
        <v>0.14963173000286428</v>
      </c>
      <c r="V20" s="62">
        <v>17296620</v>
      </c>
      <c r="W20" s="62">
        <v>3813011</v>
      </c>
      <c r="X20" s="105">
        <v>0.22044833036743594</v>
      </c>
      <c r="Y20" s="90">
        <v>17285146</v>
      </c>
      <c r="Z20" s="90">
        <v>3916394</v>
      </c>
      <c r="AA20" s="105">
        <v>0.22657569684398385</v>
      </c>
      <c r="AB20" s="54">
        <v>16538679</v>
      </c>
      <c r="AC20" s="54">
        <v>4649011</v>
      </c>
      <c r="AD20" s="54">
        <v>0.2810992945688105</v>
      </c>
      <c r="AE20" s="54">
        <v>16681577</v>
      </c>
      <c r="AF20" s="54">
        <v>5653872</v>
      </c>
      <c r="AG20" s="54">
        <v>0.33892910724207898</v>
      </c>
    </row>
    <row r="21" spans="1:33" x14ac:dyDescent="0.2">
      <c r="A21" s="55" t="s">
        <v>54</v>
      </c>
      <c r="B21" s="55" t="s">
        <v>55</v>
      </c>
      <c r="C21" s="55" t="s">
        <v>56</v>
      </c>
      <c r="D21" s="10">
        <v>65268870</v>
      </c>
      <c r="E21" s="10">
        <v>12057752</v>
      </c>
      <c r="F21" s="11">
        <v>0.18473970822537605</v>
      </c>
      <c r="G21" s="10">
        <v>66232255</v>
      </c>
      <c r="H21" s="10">
        <v>7902523</v>
      </c>
      <c r="I21" s="11">
        <f t="shared" si="0"/>
        <v>0.11931532453485089</v>
      </c>
      <c r="J21" s="64">
        <v>65042118</v>
      </c>
      <c r="K21" s="65">
        <v>4080693</v>
      </c>
      <c r="L21" s="60">
        <v>6.2739239211121636E-2</v>
      </c>
      <c r="M21" s="64">
        <v>66170955</v>
      </c>
      <c r="N21" s="65">
        <v>2199975</v>
      </c>
      <c r="O21" s="60">
        <v>3.3246837679764482E-2</v>
      </c>
      <c r="P21" s="64">
        <v>64829050</v>
      </c>
      <c r="Q21" s="65">
        <v>4686094</v>
      </c>
      <c r="R21" s="60">
        <v>7.2283860399003225E-2</v>
      </c>
      <c r="S21" s="58">
        <v>65671814</v>
      </c>
      <c r="T21" s="59">
        <v>7833538</v>
      </c>
      <c r="U21" s="106">
        <v>0.11928310675261689</v>
      </c>
      <c r="V21" s="62">
        <v>66652662</v>
      </c>
      <c r="W21" s="62">
        <v>11650696</v>
      </c>
      <c r="X21" s="105">
        <v>0.17479715963932543</v>
      </c>
      <c r="Y21" s="90">
        <v>69041435</v>
      </c>
      <c r="Z21" s="90">
        <v>15213183</v>
      </c>
      <c r="AA21" s="105">
        <v>0.22034859211718297</v>
      </c>
      <c r="AB21" s="54">
        <v>71400962</v>
      </c>
      <c r="AC21" s="54">
        <v>15034074</v>
      </c>
      <c r="AD21" s="54">
        <v>0.21055842356857882</v>
      </c>
      <c r="AE21" s="54">
        <v>73559571</v>
      </c>
      <c r="AF21" s="54">
        <v>12831238</v>
      </c>
      <c r="AG21" s="54">
        <v>0.174433290264839</v>
      </c>
    </row>
    <row r="22" spans="1:33" x14ac:dyDescent="0.2">
      <c r="A22" s="55" t="s">
        <v>57</v>
      </c>
      <c r="B22" s="55" t="s">
        <v>58</v>
      </c>
      <c r="C22" s="55" t="s">
        <v>59</v>
      </c>
      <c r="D22" s="10">
        <v>18443392</v>
      </c>
      <c r="E22" s="10">
        <v>9676516</v>
      </c>
      <c r="F22" s="11">
        <v>0.52466032278661101</v>
      </c>
      <c r="G22" s="10">
        <v>18297702</v>
      </c>
      <c r="H22" s="10">
        <v>9938528</v>
      </c>
      <c r="I22" s="11">
        <f t="shared" si="0"/>
        <v>0.5431571680421946</v>
      </c>
      <c r="J22" s="64">
        <v>18625315</v>
      </c>
      <c r="K22" s="65">
        <v>9689297</v>
      </c>
      <c r="L22" s="60">
        <v>0.52022191302536358</v>
      </c>
      <c r="M22" s="64">
        <v>18346411</v>
      </c>
      <c r="N22" s="65">
        <v>10331596</v>
      </c>
      <c r="O22" s="60">
        <v>0.56313989695314248</v>
      </c>
      <c r="P22" s="64">
        <v>19143195</v>
      </c>
      <c r="Q22" s="65">
        <v>11011904</v>
      </c>
      <c r="R22" s="60">
        <v>0.57523856388654038</v>
      </c>
      <c r="S22" s="58">
        <v>19150986</v>
      </c>
      <c r="T22" s="59">
        <v>12103723</v>
      </c>
      <c r="U22" s="106">
        <v>0.63201565705285356</v>
      </c>
      <c r="V22" s="62">
        <v>20246798</v>
      </c>
      <c r="W22" s="62">
        <v>12553454</v>
      </c>
      <c r="X22" s="105">
        <v>0.62002169429457443</v>
      </c>
      <c r="Y22" s="90">
        <v>20773751</v>
      </c>
      <c r="Z22" s="90">
        <v>12958450</v>
      </c>
      <c r="AA22" s="105">
        <v>0.62378960833794528</v>
      </c>
      <c r="AB22" s="54">
        <v>21877550</v>
      </c>
      <c r="AC22" s="54">
        <v>12578832</v>
      </c>
      <c r="AD22" s="54">
        <v>0.57496529547412756</v>
      </c>
      <c r="AE22" s="54">
        <v>22671826</v>
      </c>
      <c r="AF22" s="54">
        <v>10912800</v>
      </c>
      <c r="AG22" s="54">
        <v>0.48133749791481301</v>
      </c>
    </row>
    <row r="23" spans="1:33" x14ac:dyDescent="0.2">
      <c r="A23" s="55" t="s">
        <v>60</v>
      </c>
      <c r="B23" s="55" t="s">
        <v>61</v>
      </c>
      <c r="C23" s="55" t="s">
        <v>62</v>
      </c>
      <c r="D23" s="10">
        <v>15933498</v>
      </c>
      <c r="E23" s="10">
        <v>5910319</v>
      </c>
      <c r="F23" s="11">
        <v>0.37093668948274888</v>
      </c>
      <c r="G23" s="10">
        <v>15767358</v>
      </c>
      <c r="H23" s="10">
        <v>4676561</v>
      </c>
      <c r="I23" s="11">
        <f t="shared" si="0"/>
        <v>0.29659762910184445</v>
      </c>
      <c r="J23" s="64">
        <v>14287756</v>
      </c>
      <c r="K23" s="65">
        <v>4372247</v>
      </c>
      <c r="L23" s="60">
        <v>0.30601355454278473</v>
      </c>
      <c r="M23" s="64">
        <v>15081883</v>
      </c>
      <c r="N23" s="65">
        <v>4035098</v>
      </c>
      <c r="O23" s="60">
        <v>0.26754603519998132</v>
      </c>
      <c r="P23" s="64">
        <v>15728895</v>
      </c>
      <c r="Q23" s="65">
        <v>4198687</v>
      </c>
      <c r="R23" s="60">
        <v>0.26694100253069269</v>
      </c>
      <c r="S23" s="58">
        <v>15843526</v>
      </c>
      <c r="T23" s="59">
        <v>6012915</v>
      </c>
      <c r="U23" s="106">
        <v>0.37951873844244016</v>
      </c>
      <c r="V23" s="62">
        <v>15959177</v>
      </c>
      <c r="W23" s="62">
        <v>7967395</v>
      </c>
      <c r="X23" s="105">
        <v>0.49923595684163413</v>
      </c>
      <c r="Y23" s="90">
        <v>17506122</v>
      </c>
      <c r="Z23" s="90">
        <v>9030568</v>
      </c>
      <c r="AA23" s="105">
        <v>0.51585199737554666</v>
      </c>
      <c r="AB23" s="54">
        <v>17505606</v>
      </c>
      <c r="AC23" s="54">
        <v>10172991</v>
      </c>
      <c r="AD23" s="54">
        <v>0.58112761134918722</v>
      </c>
      <c r="AE23" s="54">
        <v>16495556</v>
      </c>
      <c r="AF23" s="54">
        <v>11656293</v>
      </c>
      <c r="AG23" s="54">
        <v>0.70663231963808903</v>
      </c>
    </row>
    <row r="24" spans="1:33" x14ac:dyDescent="0.2">
      <c r="A24" s="55" t="s">
        <v>63</v>
      </c>
      <c r="B24" s="55" t="s">
        <v>64</v>
      </c>
      <c r="C24" s="55" t="s">
        <v>65</v>
      </c>
      <c r="D24" s="10">
        <v>20160994</v>
      </c>
      <c r="E24" s="10">
        <v>1404201</v>
      </c>
      <c r="F24" s="11">
        <v>6.9649393278922653E-2</v>
      </c>
      <c r="G24" s="10">
        <v>20316049</v>
      </c>
      <c r="H24" s="10">
        <v>1739874</v>
      </c>
      <c r="I24" s="11">
        <f t="shared" si="0"/>
        <v>8.564037229876735E-2</v>
      </c>
      <c r="J24" s="64">
        <v>20351528</v>
      </c>
      <c r="K24" s="65">
        <v>1327072</v>
      </c>
      <c r="L24" s="60">
        <v>6.520748712332558E-2</v>
      </c>
      <c r="M24" s="64">
        <v>20953295</v>
      </c>
      <c r="N24" s="65">
        <v>1617377</v>
      </c>
      <c r="O24" s="60">
        <v>7.718962578439334E-2</v>
      </c>
      <c r="P24" s="64">
        <v>21579926</v>
      </c>
      <c r="Q24" s="65">
        <v>1581689</v>
      </c>
      <c r="R24" s="60">
        <v>7.3294458933733139E-2</v>
      </c>
      <c r="S24" s="58">
        <v>21079772</v>
      </c>
      <c r="T24" s="59">
        <v>2705547</v>
      </c>
      <c r="U24" s="106">
        <v>0.12834802008294965</v>
      </c>
      <c r="V24" s="62">
        <v>22474093</v>
      </c>
      <c r="W24" s="62">
        <v>2845229</v>
      </c>
      <c r="X24" s="105">
        <v>0.126600392727751</v>
      </c>
      <c r="Y24" s="90">
        <v>21045926</v>
      </c>
      <c r="Z24" s="90">
        <v>4194242</v>
      </c>
      <c r="AA24" s="105">
        <v>0.19928997184538233</v>
      </c>
      <c r="AB24" s="54">
        <v>21009842</v>
      </c>
      <c r="AC24" s="54">
        <v>5861989</v>
      </c>
      <c r="AD24" s="54">
        <v>0.27901156991090176</v>
      </c>
      <c r="AE24" s="54">
        <v>21268040</v>
      </c>
      <c r="AF24" s="54">
        <v>6873097</v>
      </c>
      <c r="AG24" s="54">
        <v>0.32316551031500801</v>
      </c>
    </row>
    <row r="25" spans="1:33" x14ac:dyDescent="0.2">
      <c r="A25" s="55" t="s">
        <v>66</v>
      </c>
      <c r="B25" s="55" t="s">
        <v>67</v>
      </c>
      <c r="C25" s="55" t="s">
        <v>68</v>
      </c>
      <c r="D25" s="10">
        <v>13459854</v>
      </c>
      <c r="E25" s="10">
        <v>1069239</v>
      </c>
      <c r="F25" s="11">
        <v>7.9439123188111846E-2</v>
      </c>
      <c r="G25" s="10">
        <v>13392882</v>
      </c>
      <c r="H25" s="10">
        <v>1039112</v>
      </c>
      <c r="I25" s="11">
        <f t="shared" si="0"/>
        <v>7.7586885332074154E-2</v>
      </c>
      <c r="J25" s="64">
        <v>13990767</v>
      </c>
      <c r="K25" s="65">
        <v>308684</v>
      </c>
      <c r="L25" s="60">
        <v>2.2063407960407032E-2</v>
      </c>
      <c r="M25" s="64">
        <v>13515413</v>
      </c>
      <c r="N25" s="65">
        <v>307697</v>
      </c>
      <c r="O25" s="60">
        <v>2.2766377912387878E-2</v>
      </c>
      <c r="P25" s="64">
        <v>13582453</v>
      </c>
      <c r="Q25" s="65">
        <v>1830745</v>
      </c>
      <c r="R25" s="60">
        <v>0.13478750855975721</v>
      </c>
      <c r="S25" s="58">
        <v>14673789</v>
      </c>
      <c r="T25" s="59">
        <v>3689845</v>
      </c>
      <c r="U25" s="106">
        <v>0.25145822936393591</v>
      </c>
      <c r="V25" s="62">
        <v>15355988</v>
      </c>
      <c r="W25" s="62">
        <v>5617757</v>
      </c>
      <c r="X25" s="105">
        <v>0.36583494334587913</v>
      </c>
      <c r="Y25" s="90">
        <v>16665862</v>
      </c>
      <c r="Z25" s="90">
        <v>6734077</v>
      </c>
      <c r="AA25" s="105">
        <v>0.40406412821611026</v>
      </c>
      <c r="AB25" s="54">
        <v>21233918</v>
      </c>
      <c r="AC25" s="54">
        <v>4097251</v>
      </c>
      <c r="AD25" s="54">
        <v>0.19295784225972804</v>
      </c>
      <c r="AE25" s="54">
        <v>19722666</v>
      </c>
      <c r="AF25" s="54">
        <v>3852439</v>
      </c>
      <c r="AG25" s="54">
        <v>0.19533053999900399</v>
      </c>
    </row>
    <row r="26" spans="1:33" x14ac:dyDescent="0.2">
      <c r="A26" s="55" t="s">
        <v>69</v>
      </c>
      <c r="B26" s="55" t="s">
        <v>70</v>
      </c>
      <c r="C26" s="55" t="s">
        <v>11</v>
      </c>
      <c r="D26" s="10">
        <v>105579961</v>
      </c>
      <c r="E26" s="10">
        <v>12498943</v>
      </c>
      <c r="F26" s="11">
        <v>0.11838366752190788</v>
      </c>
      <c r="G26" s="10">
        <v>103205605</v>
      </c>
      <c r="H26" s="10">
        <v>15212908</v>
      </c>
      <c r="I26" s="11">
        <f t="shared" si="0"/>
        <v>0.14740389342226132</v>
      </c>
      <c r="J26" s="64">
        <v>104589623</v>
      </c>
      <c r="K26" s="65">
        <v>14142407</v>
      </c>
      <c r="L26" s="60">
        <v>0.13521807034336475</v>
      </c>
      <c r="M26" s="64">
        <v>111484608</v>
      </c>
      <c r="N26" s="65">
        <v>8830032</v>
      </c>
      <c r="O26" s="60">
        <v>7.9204045817697091E-2</v>
      </c>
      <c r="P26" s="64">
        <v>115560417</v>
      </c>
      <c r="Q26" s="65">
        <v>6672125</v>
      </c>
      <c r="R26" s="60">
        <v>5.7737114257730655E-2</v>
      </c>
      <c r="S26" s="58">
        <v>115264208</v>
      </c>
      <c r="T26" s="59">
        <v>14539691</v>
      </c>
      <c r="U26" s="106">
        <v>0.12614228867993438</v>
      </c>
      <c r="V26" s="62">
        <v>126592904</v>
      </c>
      <c r="W26" s="62">
        <v>16644166</v>
      </c>
      <c r="X26" s="105">
        <v>0.1314778749368132</v>
      </c>
      <c r="Y26" s="90">
        <v>128114330</v>
      </c>
      <c r="Z26" s="90">
        <v>17630756</v>
      </c>
      <c r="AA26" s="105">
        <v>0.1376173609931067</v>
      </c>
      <c r="AB26" s="54">
        <v>135017487</v>
      </c>
      <c r="AC26" s="54">
        <v>14993843</v>
      </c>
      <c r="AD26" s="54">
        <v>0.1110511188821045</v>
      </c>
      <c r="AE26" s="54">
        <v>134339031</v>
      </c>
      <c r="AF26" s="54">
        <v>11274286</v>
      </c>
      <c r="AG26" s="54">
        <v>8.3924127754055305E-2</v>
      </c>
    </row>
    <row r="27" spans="1:33" x14ac:dyDescent="0.2">
      <c r="A27" s="55" t="s">
        <v>71</v>
      </c>
      <c r="B27" s="55" t="s">
        <v>72</v>
      </c>
      <c r="C27" s="55" t="s">
        <v>73</v>
      </c>
      <c r="D27" s="10">
        <v>29640280</v>
      </c>
      <c r="E27" s="10">
        <v>10299851</v>
      </c>
      <c r="F27" s="11">
        <v>0.34749506414919157</v>
      </c>
      <c r="G27" s="10">
        <v>28938234</v>
      </c>
      <c r="H27" s="10">
        <v>9092967</v>
      </c>
      <c r="I27" s="11">
        <f t="shared" si="0"/>
        <v>0.31421983110648699</v>
      </c>
      <c r="J27" s="64">
        <v>29251745</v>
      </c>
      <c r="K27" s="65">
        <v>6838985</v>
      </c>
      <c r="L27" s="60">
        <v>0.23379750507191965</v>
      </c>
      <c r="M27" s="64">
        <v>28284553</v>
      </c>
      <c r="N27" s="65">
        <v>7445788</v>
      </c>
      <c r="O27" s="60">
        <v>0.26324573699290915</v>
      </c>
      <c r="P27" s="64">
        <v>28928435</v>
      </c>
      <c r="Q27" s="65">
        <v>8587330</v>
      </c>
      <c r="R27" s="60">
        <v>0.29684737525552279</v>
      </c>
      <c r="S27" s="58">
        <v>30426115</v>
      </c>
      <c r="T27" s="59">
        <v>8997640</v>
      </c>
      <c r="U27" s="106">
        <v>0.29572096207484921</v>
      </c>
      <c r="V27" s="62">
        <v>31551550</v>
      </c>
      <c r="W27" s="62">
        <v>9035930</v>
      </c>
      <c r="X27" s="105">
        <v>0.28638624726835926</v>
      </c>
      <c r="Y27" s="90">
        <v>32826033</v>
      </c>
      <c r="Z27" s="90">
        <v>7711683</v>
      </c>
      <c r="AA27" s="105">
        <v>0.23492582853371285</v>
      </c>
      <c r="AB27" s="54">
        <v>33477764</v>
      </c>
      <c r="AC27" s="54">
        <v>5761525</v>
      </c>
      <c r="AD27" s="54">
        <v>0.17210005423301269</v>
      </c>
      <c r="AE27" s="54">
        <v>33886634</v>
      </c>
      <c r="AF27" s="54">
        <v>5319203</v>
      </c>
      <c r="AG27" s="54">
        <v>0.15697053298359501</v>
      </c>
    </row>
    <row r="28" spans="1:33" x14ac:dyDescent="0.2">
      <c r="A28" s="55" t="s">
        <v>74</v>
      </c>
      <c r="B28" s="55" t="s">
        <v>75</v>
      </c>
      <c r="C28" s="55" t="s">
        <v>76</v>
      </c>
      <c r="D28" s="10">
        <v>81230543</v>
      </c>
      <c r="E28" s="10">
        <v>21002592</v>
      </c>
      <c r="F28" s="11">
        <v>0.25855535645009786</v>
      </c>
      <c r="G28" s="10">
        <v>83853813</v>
      </c>
      <c r="H28" s="10">
        <v>20157050</v>
      </c>
      <c r="I28" s="11">
        <f t="shared" si="0"/>
        <v>0.24038322502996973</v>
      </c>
      <c r="J28" s="64">
        <v>84103459</v>
      </c>
      <c r="K28" s="65">
        <v>15903864</v>
      </c>
      <c r="L28" s="60">
        <v>0.18909880983610911</v>
      </c>
      <c r="M28" s="64">
        <v>83727819</v>
      </c>
      <c r="N28" s="65">
        <v>19705228</v>
      </c>
      <c r="O28" s="60">
        <v>0.2353486360369664</v>
      </c>
      <c r="P28" s="64">
        <v>85497440</v>
      </c>
      <c r="Q28" s="65">
        <v>28382709</v>
      </c>
      <c r="R28" s="60">
        <v>0.3319714485018499</v>
      </c>
      <c r="S28" s="58">
        <v>87875809</v>
      </c>
      <c r="T28" s="59">
        <v>36595050</v>
      </c>
      <c r="U28" s="106">
        <v>0.41644054736383707</v>
      </c>
      <c r="V28" s="62">
        <v>91257274</v>
      </c>
      <c r="W28" s="62">
        <v>41099349</v>
      </c>
      <c r="X28" s="105">
        <v>0.45036792354766153</v>
      </c>
      <c r="Y28" s="90">
        <v>100766921</v>
      </c>
      <c r="Z28" s="90">
        <v>41299812</v>
      </c>
      <c r="AA28" s="105">
        <v>0.40985485703190239</v>
      </c>
      <c r="AB28" s="54">
        <v>105209517</v>
      </c>
      <c r="AC28" s="54">
        <v>34014623</v>
      </c>
      <c r="AD28" s="54">
        <v>0.3233036703324092</v>
      </c>
      <c r="AE28" s="54">
        <v>108946309</v>
      </c>
      <c r="AF28" s="54">
        <v>27772955</v>
      </c>
      <c r="AG28" s="54">
        <v>0.25492332190896</v>
      </c>
    </row>
    <row r="29" spans="1:33" x14ac:dyDescent="0.2">
      <c r="A29" s="55" t="s">
        <v>77</v>
      </c>
      <c r="B29" s="55" t="s">
        <v>78</v>
      </c>
      <c r="C29" s="55" t="s">
        <v>79</v>
      </c>
      <c r="D29" s="10">
        <v>28162645</v>
      </c>
      <c r="E29" s="10">
        <v>3147277</v>
      </c>
      <c r="F29" s="11">
        <v>0.11175360126863083</v>
      </c>
      <c r="G29" s="10">
        <v>28442023</v>
      </c>
      <c r="H29" s="10">
        <v>1907173</v>
      </c>
      <c r="I29" s="11">
        <f t="shared" si="0"/>
        <v>6.7054759079549303E-2</v>
      </c>
      <c r="J29" s="64">
        <v>26691897</v>
      </c>
      <c r="K29" s="65">
        <v>2525695</v>
      </c>
      <c r="L29" s="60">
        <v>9.4624035151941427E-2</v>
      </c>
      <c r="M29" s="64">
        <v>27295311</v>
      </c>
      <c r="N29" s="65">
        <v>4255084</v>
      </c>
      <c r="O29" s="60">
        <v>0.15589065828925708</v>
      </c>
      <c r="P29" s="64">
        <v>29195148</v>
      </c>
      <c r="Q29" s="65">
        <v>6304237</v>
      </c>
      <c r="R29" s="60">
        <v>0.21593440800505617</v>
      </c>
      <c r="S29" s="58">
        <v>30245412</v>
      </c>
      <c r="T29" s="59">
        <v>8317466</v>
      </c>
      <c r="U29" s="106">
        <v>0.27499926269809122</v>
      </c>
      <c r="V29" s="62">
        <v>31224820</v>
      </c>
      <c r="W29" s="62">
        <v>9960895</v>
      </c>
      <c r="X29" s="105">
        <v>0.31900568201834312</v>
      </c>
      <c r="Y29" s="90">
        <v>32452773</v>
      </c>
      <c r="Z29" s="90">
        <v>10846005</v>
      </c>
      <c r="AA29" s="105">
        <v>0.3342088825506529</v>
      </c>
      <c r="AB29" s="54">
        <v>33099530</v>
      </c>
      <c r="AC29" s="54">
        <v>10391162</v>
      </c>
      <c r="AD29" s="54">
        <v>0.3139368444204495</v>
      </c>
      <c r="AE29" s="54">
        <v>33250837</v>
      </c>
      <c r="AF29" s="54">
        <v>8765357</v>
      </c>
      <c r="AG29" s="54">
        <v>0.263613123483177</v>
      </c>
    </row>
    <row r="30" spans="1:33" x14ac:dyDescent="0.2">
      <c r="A30" s="55" t="s">
        <v>80</v>
      </c>
      <c r="B30" s="55" t="s">
        <v>81</v>
      </c>
      <c r="C30" s="55" t="s">
        <v>82</v>
      </c>
      <c r="D30" s="10">
        <v>497604848</v>
      </c>
      <c r="E30" s="10">
        <v>43218126</v>
      </c>
      <c r="F30" s="11">
        <v>8.6852300924527975E-2</v>
      </c>
      <c r="G30" s="10">
        <v>445859602</v>
      </c>
      <c r="H30" s="10">
        <v>45850130</v>
      </c>
      <c r="I30" s="11">
        <f t="shared" si="0"/>
        <v>0.10283535398661213</v>
      </c>
      <c r="J30" s="64">
        <v>448524749</v>
      </c>
      <c r="K30" s="65">
        <v>56898627</v>
      </c>
      <c r="L30" s="60">
        <v>0.12685727404531696</v>
      </c>
      <c r="M30" s="64">
        <v>505036281</v>
      </c>
      <c r="N30" s="65">
        <v>52979171</v>
      </c>
      <c r="O30" s="60">
        <v>0.10490171299198206</v>
      </c>
      <c r="P30" s="64">
        <v>507858674</v>
      </c>
      <c r="Q30" s="65">
        <v>58681138</v>
      </c>
      <c r="R30" s="60">
        <v>0.1155461962238731</v>
      </c>
      <c r="S30" s="58">
        <v>519211546</v>
      </c>
      <c r="T30" s="59">
        <v>66446103</v>
      </c>
      <c r="U30" s="106">
        <v>0.12797501040163695</v>
      </c>
      <c r="V30" s="62">
        <v>546689815</v>
      </c>
      <c r="W30" s="62">
        <v>89404774</v>
      </c>
      <c r="X30" s="105">
        <v>0.16353839333919182</v>
      </c>
      <c r="Y30" s="90">
        <v>567093387</v>
      </c>
      <c r="Z30" s="90">
        <v>128345615</v>
      </c>
      <c r="AA30" s="105">
        <v>0.22632183330326863</v>
      </c>
      <c r="AB30" s="54">
        <v>617640591</v>
      </c>
      <c r="AC30" s="54">
        <v>126292257</v>
      </c>
      <c r="AD30" s="54">
        <v>0.20447531920712123</v>
      </c>
      <c r="AE30" s="54">
        <v>630724005</v>
      </c>
      <c r="AF30" s="54">
        <v>108273200</v>
      </c>
      <c r="AG30" s="54">
        <v>0.17166494241803901</v>
      </c>
    </row>
    <row r="31" spans="1:33" x14ac:dyDescent="0.2">
      <c r="A31" s="55" t="s">
        <v>83</v>
      </c>
      <c r="B31" s="55" t="s">
        <v>84</v>
      </c>
      <c r="C31" s="55" t="s">
        <v>85</v>
      </c>
      <c r="D31" s="10">
        <v>22602327</v>
      </c>
      <c r="E31" s="10">
        <v>12498812</v>
      </c>
      <c r="F31" s="11">
        <v>0.55298784058827222</v>
      </c>
      <c r="G31" s="10">
        <v>21748180</v>
      </c>
      <c r="H31" s="10">
        <v>14472322</v>
      </c>
      <c r="I31" s="11">
        <f t="shared" si="0"/>
        <v>0.66544979855785635</v>
      </c>
      <c r="J31" s="64">
        <v>20849613</v>
      </c>
      <c r="K31" s="65">
        <v>15265223</v>
      </c>
      <c r="L31" s="60">
        <v>0.73215857771556714</v>
      </c>
      <c r="M31" s="64">
        <v>27715207</v>
      </c>
      <c r="N31" s="65">
        <v>15024034</v>
      </c>
      <c r="O31" s="60">
        <v>0.54208629940956243</v>
      </c>
      <c r="P31" s="64">
        <v>26288216</v>
      </c>
      <c r="Q31" s="65">
        <v>12661539</v>
      </c>
      <c r="R31" s="60">
        <v>0.48164314383296303</v>
      </c>
      <c r="S31" s="58">
        <v>23563429</v>
      </c>
      <c r="T31" s="59">
        <v>14636147</v>
      </c>
      <c r="U31" s="106">
        <v>0.62113824774823734</v>
      </c>
      <c r="V31" s="62">
        <v>24053124</v>
      </c>
      <c r="W31" s="62">
        <v>15870039</v>
      </c>
      <c r="X31" s="105">
        <v>0.65979117722920311</v>
      </c>
      <c r="Y31" s="90">
        <v>27726499</v>
      </c>
      <c r="Z31" s="90">
        <v>17687608</v>
      </c>
      <c r="AA31" s="105">
        <v>0.63793153257466806</v>
      </c>
      <c r="AB31" s="54">
        <v>26253765</v>
      </c>
      <c r="AC31" s="54">
        <v>17192269</v>
      </c>
      <c r="AD31" s="54">
        <v>0.65484965680160545</v>
      </c>
      <c r="AE31" s="54">
        <v>24991467</v>
      </c>
      <c r="AF31" s="54">
        <v>18577461</v>
      </c>
      <c r="AG31" s="54">
        <v>0.74335216095957901</v>
      </c>
    </row>
    <row r="32" spans="1:33" x14ac:dyDescent="0.2">
      <c r="A32" s="55" t="s">
        <v>86</v>
      </c>
      <c r="B32" s="55" t="s">
        <v>87</v>
      </c>
      <c r="C32" s="55" t="s">
        <v>88</v>
      </c>
      <c r="D32" s="10">
        <v>18271270</v>
      </c>
      <c r="E32" s="10">
        <v>3166260</v>
      </c>
      <c r="F32" s="11">
        <v>0.17329173067881981</v>
      </c>
      <c r="G32" s="10">
        <v>18413499</v>
      </c>
      <c r="H32" s="10">
        <v>2974116</v>
      </c>
      <c r="I32" s="11">
        <f t="shared" si="0"/>
        <v>0.16151824267620185</v>
      </c>
      <c r="J32" s="64">
        <v>17746116</v>
      </c>
      <c r="K32" s="65">
        <v>3114120</v>
      </c>
      <c r="L32" s="60">
        <v>0.17548177866075032</v>
      </c>
      <c r="M32" s="64">
        <v>18623595</v>
      </c>
      <c r="N32" s="65">
        <v>3237807</v>
      </c>
      <c r="O32" s="60">
        <v>0.17385510155262718</v>
      </c>
      <c r="P32" s="64">
        <v>19007870</v>
      </c>
      <c r="Q32" s="65">
        <v>4757956</v>
      </c>
      <c r="R32" s="60">
        <v>0.25031505371196244</v>
      </c>
      <c r="S32" s="58">
        <v>19858742</v>
      </c>
      <c r="T32" s="59">
        <v>5548925</v>
      </c>
      <c r="U32" s="106">
        <v>0.27941976385009687</v>
      </c>
      <c r="V32" s="62">
        <v>20574057</v>
      </c>
      <c r="W32" s="62">
        <v>6477034</v>
      </c>
      <c r="X32" s="105">
        <v>0.31481559519350022</v>
      </c>
      <c r="Y32" s="90">
        <v>22814704</v>
      </c>
      <c r="Z32" s="90">
        <v>5837946</v>
      </c>
      <c r="AA32" s="105">
        <v>0.25588523962441062</v>
      </c>
      <c r="AB32" s="54">
        <v>22831986</v>
      </c>
      <c r="AC32" s="54">
        <v>5436173</v>
      </c>
      <c r="AD32" s="54">
        <v>0.23809461866348378</v>
      </c>
      <c r="AE32" s="54">
        <v>22637267</v>
      </c>
      <c r="AF32" s="54">
        <v>4798340</v>
      </c>
      <c r="AG32" s="54">
        <v>0.21196640036096201</v>
      </c>
    </row>
    <row r="33" spans="1:33" x14ac:dyDescent="0.2">
      <c r="A33" s="55" t="s">
        <v>89</v>
      </c>
      <c r="B33" s="55" t="s">
        <v>90</v>
      </c>
      <c r="C33" s="55" t="s">
        <v>25</v>
      </c>
      <c r="D33" s="10">
        <v>646366839</v>
      </c>
      <c r="E33" s="10">
        <v>34863857</v>
      </c>
      <c r="F33" s="11">
        <v>5.3938189424968322E-2</v>
      </c>
      <c r="G33" s="10">
        <v>642492833</v>
      </c>
      <c r="H33" s="10">
        <v>46626243</v>
      </c>
      <c r="I33" s="11">
        <f t="shared" si="0"/>
        <v>7.2570837533373705E-2</v>
      </c>
      <c r="J33" s="64">
        <v>633589045</v>
      </c>
      <c r="K33" s="65">
        <v>69349025</v>
      </c>
      <c r="L33" s="60">
        <v>0.10945426778962064</v>
      </c>
      <c r="M33" s="64">
        <v>668153244</v>
      </c>
      <c r="N33" s="65">
        <v>98511656</v>
      </c>
      <c r="O33" s="60">
        <v>0.14743871542139814</v>
      </c>
      <c r="P33" s="64">
        <v>701193752</v>
      </c>
      <c r="Q33" s="65">
        <v>88894356</v>
      </c>
      <c r="R33" s="60">
        <v>0.12677573886881982</v>
      </c>
      <c r="S33" s="58">
        <v>701845332</v>
      </c>
      <c r="T33" s="59">
        <v>98886924</v>
      </c>
      <c r="U33" s="106">
        <v>0.1408956068970478</v>
      </c>
      <c r="V33" s="62">
        <v>718024202</v>
      </c>
      <c r="W33" s="62">
        <v>120363269</v>
      </c>
      <c r="X33" s="105">
        <v>0.16763121446984316</v>
      </c>
      <c r="Y33" s="90">
        <v>765797312</v>
      </c>
      <c r="Z33" s="90">
        <v>85774288</v>
      </c>
      <c r="AA33" s="105">
        <v>0.11200651485180455</v>
      </c>
      <c r="AB33" s="54">
        <v>790477988</v>
      </c>
      <c r="AC33" s="54">
        <v>38027340</v>
      </c>
      <c r="AD33" s="54">
        <v>4.8106766509986611E-2</v>
      </c>
      <c r="AE33" s="54">
        <v>750870973</v>
      </c>
      <c r="AF33" s="54">
        <v>37861509</v>
      </c>
      <c r="AG33" s="54">
        <v>5.0423455375734699E-2</v>
      </c>
    </row>
    <row r="34" spans="1:33" x14ac:dyDescent="0.2">
      <c r="A34" s="55" t="s">
        <v>91</v>
      </c>
      <c r="B34" s="55" t="s">
        <v>92</v>
      </c>
      <c r="C34" s="55" t="s">
        <v>25</v>
      </c>
      <c r="D34" s="10">
        <v>104530557</v>
      </c>
      <c r="E34" s="10">
        <v>36563267</v>
      </c>
      <c r="F34" s="11">
        <v>0.34978544120835403</v>
      </c>
      <c r="G34" s="10">
        <v>112269598</v>
      </c>
      <c r="H34" s="10">
        <v>29446629</v>
      </c>
      <c r="I34" s="11">
        <f t="shared" si="0"/>
        <v>0.26228497763036435</v>
      </c>
      <c r="J34" s="64">
        <v>118136843</v>
      </c>
      <c r="K34" s="65">
        <v>21711469</v>
      </c>
      <c r="L34" s="60">
        <v>0.1837823700773856</v>
      </c>
      <c r="M34" s="64">
        <v>115727306</v>
      </c>
      <c r="N34" s="65">
        <v>26366387</v>
      </c>
      <c r="O34" s="60">
        <v>0.22783202954711484</v>
      </c>
      <c r="P34" s="64">
        <v>112010081</v>
      </c>
      <c r="Q34" s="65">
        <v>21751270</v>
      </c>
      <c r="R34" s="60">
        <v>0.19419028899729124</v>
      </c>
      <c r="S34" s="58">
        <v>112453914</v>
      </c>
      <c r="T34" s="59">
        <v>16168597</v>
      </c>
      <c r="U34" s="106">
        <v>0.14377976208102458</v>
      </c>
      <c r="V34" s="62">
        <v>111907836</v>
      </c>
      <c r="W34" s="62">
        <v>17231075</v>
      </c>
      <c r="X34" s="105">
        <v>0.15397558934121466</v>
      </c>
      <c r="Y34" s="90">
        <v>112437135</v>
      </c>
      <c r="Z34" s="90">
        <v>23244137</v>
      </c>
      <c r="AA34" s="105">
        <v>0.20673007187527501</v>
      </c>
      <c r="AB34" s="54">
        <v>117732285</v>
      </c>
      <c r="AC34" s="54">
        <v>16619209</v>
      </c>
      <c r="AD34" s="54">
        <v>0.14116101628368125</v>
      </c>
      <c r="AE34" s="54">
        <v>118214589</v>
      </c>
      <c r="AF34" s="54">
        <v>15079256</v>
      </c>
      <c r="AG34" s="54">
        <v>0.12755833376876999</v>
      </c>
    </row>
    <row r="35" spans="1:33" x14ac:dyDescent="0.2">
      <c r="A35" s="55" t="s">
        <v>93</v>
      </c>
      <c r="B35" s="55" t="s">
        <v>94</v>
      </c>
      <c r="C35" s="55" t="s">
        <v>46</v>
      </c>
      <c r="D35" s="10">
        <v>771014075</v>
      </c>
      <c r="E35" s="10">
        <v>116903264</v>
      </c>
      <c r="F35" s="11">
        <v>0.15162273658882297</v>
      </c>
      <c r="G35" s="10">
        <v>759537301</v>
      </c>
      <c r="H35" s="10">
        <v>119706632</v>
      </c>
      <c r="I35" s="11">
        <f t="shared" si="0"/>
        <v>0.15760467832507413</v>
      </c>
      <c r="J35" s="64">
        <v>788995309</v>
      </c>
      <c r="K35" s="65">
        <v>120605461</v>
      </c>
      <c r="L35" s="60">
        <v>0.15285954127263385</v>
      </c>
      <c r="M35" s="64">
        <v>762783908</v>
      </c>
      <c r="N35" s="65">
        <v>120198371</v>
      </c>
      <c r="O35" s="60">
        <v>0.15757853533533117</v>
      </c>
      <c r="P35" s="64">
        <v>790293283</v>
      </c>
      <c r="Q35" s="65">
        <v>138873289</v>
      </c>
      <c r="R35" s="60">
        <v>0.17572373698132521</v>
      </c>
      <c r="S35" s="58">
        <v>811808942</v>
      </c>
      <c r="T35" s="59">
        <v>131895373</v>
      </c>
      <c r="U35" s="106">
        <v>0.16247095366436601</v>
      </c>
      <c r="V35" s="62">
        <v>859385884</v>
      </c>
      <c r="W35" s="62">
        <v>137397116</v>
      </c>
      <c r="X35" s="105">
        <v>0.1598782555753499</v>
      </c>
      <c r="Y35" s="90">
        <v>871380400</v>
      </c>
      <c r="Z35" s="90">
        <v>191111792</v>
      </c>
      <c r="AA35" s="105">
        <v>0.21932073753322889</v>
      </c>
      <c r="AB35" s="54">
        <v>920903404</v>
      </c>
      <c r="AC35" s="54">
        <v>229439279</v>
      </c>
      <c r="AD35" s="54">
        <v>0.24914586915784709</v>
      </c>
      <c r="AE35" s="54">
        <v>898447268</v>
      </c>
      <c r="AF35" s="54">
        <v>285386554</v>
      </c>
      <c r="AG35" s="54">
        <v>0.31764418921912702</v>
      </c>
    </row>
    <row r="36" spans="1:33" x14ac:dyDescent="0.2">
      <c r="A36" s="55" t="s">
        <v>95</v>
      </c>
      <c r="B36" s="55" t="s">
        <v>96</v>
      </c>
      <c r="C36" s="55" t="s">
        <v>17</v>
      </c>
      <c r="D36" s="10">
        <v>16581301</v>
      </c>
      <c r="E36" s="10">
        <v>3290134</v>
      </c>
      <c r="F36" s="11">
        <v>0.19842435765444461</v>
      </c>
      <c r="G36" s="10">
        <v>17178474</v>
      </c>
      <c r="H36" s="10">
        <v>2996425</v>
      </c>
      <c r="I36" s="11">
        <f t="shared" si="0"/>
        <v>0.17442905580553897</v>
      </c>
      <c r="J36" s="64">
        <v>16232926</v>
      </c>
      <c r="K36" s="65">
        <v>2937981</v>
      </c>
      <c r="L36" s="60">
        <v>0.18098899730091789</v>
      </c>
      <c r="M36" s="64">
        <v>16263319</v>
      </c>
      <c r="N36" s="65">
        <v>3247122</v>
      </c>
      <c r="O36" s="60">
        <v>0.19965924544676275</v>
      </c>
      <c r="P36" s="64">
        <v>16748553</v>
      </c>
      <c r="Q36" s="65">
        <v>3186715</v>
      </c>
      <c r="R36" s="60">
        <v>0.19026807868118517</v>
      </c>
      <c r="S36" s="58">
        <v>16587762</v>
      </c>
      <c r="T36" s="59">
        <v>3708002</v>
      </c>
      <c r="U36" s="106">
        <v>0.22353841343998063</v>
      </c>
      <c r="V36" s="62">
        <v>17589697</v>
      </c>
      <c r="W36" s="62">
        <v>2932097</v>
      </c>
      <c r="X36" s="105">
        <v>0.16669400274490231</v>
      </c>
      <c r="Y36" s="90">
        <v>17162373</v>
      </c>
      <c r="Z36" s="90">
        <v>3600876</v>
      </c>
      <c r="AA36" s="105">
        <v>0.20981224449556013</v>
      </c>
      <c r="AB36" s="54">
        <v>17762948</v>
      </c>
      <c r="AC36" s="54">
        <v>3944011</v>
      </c>
      <c r="AD36" s="54">
        <v>0.22203583549307243</v>
      </c>
      <c r="AE36" s="54">
        <v>17999055</v>
      </c>
      <c r="AF36" s="54">
        <v>4322066</v>
      </c>
      <c r="AG36" s="54">
        <v>0.240127384465462</v>
      </c>
    </row>
    <row r="37" spans="1:33" x14ac:dyDescent="0.2">
      <c r="A37" s="55" t="s">
        <v>97</v>
      </c>
      <c r="B37" s="55" t="s">
        <v>98</v>
      </c>
      <c r="C37" s="55" t="s">
        <v>99</v>
      </c>
      <c r="D37" s="10">
        <v>16141237</v>
      </c>
      <c r="E37" s="10">
        <v>2000368</v>
      </c>
      <c r="F37" s="11">
        <v>0.12392903963927919</v>
      </c>
      <c r="G37" s="10">
        <v>16200079</v>
      </c>
      <c r="H37" s="10">
        <v>2225575</v>
      </c>
      <c r="I37" s="11">
        <f t="shared" si="0"/>
        <v>0.13738050289754761</v>
      </c>
      <c r="J37" s="64">
        <v>15682381</v>
      </c>
      <c r="K37" s="65">
        <v>2075026</v>
      </c>
      <c r="L37" s="60">
        <v>0.13231574975764204</v>
      </c>
      <c r="M37" s="64">
        <v>16745280</v>
      </c>
      <c r="N37" s="65">
        <v>1600654</v>
      </c>
      <c r="O37" s="60">
        <v>9.5588368782128452E-2</v>
      </c>
      <c r="P37" s="64">
        <v>17389171</v>
      </c>
      <c r="Q37" s="65">
        <v>1522566</v>
      </c>
      <c r="R37" s="60">
        <v>8.7558285555993445E-2</v>
      </c>
      <c r="S37" s="66"/>
      <c r="T37" s="67"/>
      <c r="U37" s="106"/>
      <c r="V37" s="62">
        <v>17735023</v>
      </c>
      <c r="W37" s="62">
        <v>4091108</v>
      </c>
      <c r="X37" s="105">
        <v>0.2306795993441903</v>
      </c>
      <c r="Y37" s="90">
        <v>18837372</v>
      </c>
      <c r="Z37" s="90">
        <v>4664016</v>
      </c>
      <c r="AA37" s="105">
        <v>0.24759377263452673</v>
      </c>
      <c r="AB37" s="54">
        <v>19841888</v>
      </c>
      <c r="AC37" s="54">
        <v>4753335</v>
      </c>
      <c r="AD37" s="54">
        <v>0.23956062044095805</v>
      </c>
      <c r="AE37" s="54">
        <v>20733573</v>
      </c>
      <c r="AF37" s="54">
        <v>3697150</v>
      </c>
      <c r="AG37" s="54">
        <v>0.17831707057919999</v>
      </c>
    </row>
    <row r="38" spans="1:33" x14ac:dyDescent="0.2">
      <c r="A38" s="55" t="s">
        <v>100</v>
      </c>
      <c r="B38" s="55" t="s">
        <v>101</v>
      </c>
      <c r="C38" s="55" t="s">
        <v>8</v>
      </c>
      <c r="D38" s="10">
        <v>46423496</v>
      </c>
      <c r="E38" s="10">
        <v>4250331</v>
      </c>
      <c r="F38" s="11">
        <v>9.1555599345641697E-2</v>
      </c>
      <c r="G38" s="10">
        <v>45864698</v>
      </c>
      <c r="H38" s="10">
        <v>4031470</v>
      </c>
      <c r="I38" s="11">
        <f t="shared" si="0"/>
        <v>8.7899194277917189E-2</v>
      </c>
      <c r="J38" s="64">
        <v>46489497</v>
      </c>
      <c r="K38" s="65">
        <v>4486603</v>
      </c>
      <c r="L38" s="60">
        <v>9.6507884350738399E-2</v>
      </c>
      <c r="M38" s="64">
        <v>47954417</v>
      </c>
      <c r="N38" s="65">
        <v>4546917</v>
      </c>
      <c r="O38" s="60">
        <v>9.4817480525308029E-2</v>
      </c>
      <c r="P38" s="64">
        <v>50148726</v>
      </c>
      <c r="Q38" s="65">
        <v>4661308</v>
      </c>
      <c r="R38" s="60">
        <v>9.2949679319869458E-2</v>
      </c>
      <c r="S38" s="58">
        <v>51263350</v>
      </c>
      <c r="T38" s="59">
        <v>3613481</v>
      </c>
      <c r="U38" s="106">
        <v>7.0488584924707415E-2</v>
      </c>
      <c r="V38" s="62">
        <v>52857478</v>
      </c>
      <c r="W38" s="62">
        <v>3861627</v>
      </c>
      <c r="X38" s="105">
        <v>7.3057344885051084E-2</v>
      </c>
      <c r="Y38" s="90">
        <v>52634346</v>
      </c>
      <c r="Z38" s="90">
        <v>6610159</v>
      </c>
      <c r="AA38" s="105">
        <v>0.125586418419638</v>
      </c>
      <c r="AB38" s="54">
        <v>57874737</v>
      </c>
      <c r="AC38" s="54">
        <v>8218244</v>
      </c>
      <c r="AD38" s="54">
        <v>0.14200054161801201</v>
      </c>
      <c r="AE38" s="54">
        <v>55287196</v>
      </c>
      <c r="AF38" s="54">
        <v>12201858</v>
      </c>
      <c r="AG38" s="54">
        <v>0.220699526885031</v>
      </c>
    </row>
    <row r="39" spans="1:33" x14ac:dyDescent="0.2">
      <c r="A39" s="55" t="s">
        <v>102</v>
      </c>
      <c r="B39" s="55" t="s">
        <v>103</v>
      </c>
      <c r="C39" s="55" t="s">
        <v>76</v>
      </c>
      <c r="D39" s="10">
        <v>228008145</v>
      </c>
      <c r="E39" s="10">
        <v>14684885</v>
      </c>
      <c r="F39" s="11">
        <v>6.4405089563796064E-2</v>
      </c>
      <c r="G39" s="10">
        <v>231240122</v>
      </c>
      <c r="H39" s="10">
        <v>19989712</v>
      </c>
      <c r="I39" s="11">
        <f t="shared" si="0"/>
        <v>8.6445690423913549E-2</v>
      </c>
      <c r="J39" s="64">
        <v>223666973</v>
      </c>
      <c r="K39" s="65">
        <v>11242816</v>
      </c>
      <c r="L39" s="60">
        <v>5.0265874524085416E-2</v>
      </c>
      <c r="M39" s="64">
        <v>227383703</v>
      </c>
      <c r="N39" s="65">
        <v>7962957</v>
      </c>
      <c r="O39" s="60">
        <v>3.5019910815684098E-2</v>
      </c>
      <c r="P39" s="64">
        <v>230276536</v>
      </c>
      <c r="Q39" s="65">
        <v>15561421</v>
      </c>
      <c r="R39" s="60">
        <v>6.757710216728291E-2</v>
      </c>
      <c r="S39" s="58">
        <v>227332089</v>
      </c>
      <c r="T39" s="59">
        <v>32836895</v>
      </c>
      <c r="U39" s="106">
        <v>0.14444461028112929</v>
      </c>
      <c r="V39" s="62">
        <v>248395706</v>
      </c>
      <c r="W39" s="62">
        <v>49228626</v>
      </c>
      <c r="X39" s="105">
        <v>0.19818630037026486</v>
      </c>
      <c r="Y39" s="90">
        <v>241394433</v>
      </c>
      <c r="Z39" s="90">
        <v>78482017</v>
      </c>
      <c r="AA39" s="105">
        <v>0.32511941565777536</v>
      </c>
      <c r="AB39" s="54">
        <v>252446335</v>
      </c>
      <c r="AC39" s="54">
        <v>114566660</v>
      </c>
      <c r="AD39" s="54">
        <v>0.45382580024384195</v>
      </c>
      <c r="AE39" s="54">
        <v>279042057</v>
      </c>
      <c r="AF39" s="54">
        <v>107561205</v>
      </c>
      <c r="AG39" s="54">
        <v>0.38546592637825899</v>
      </c>
    </row>
    <row r="40" spans="1:33" x14ac:dyDescent="0.2">
      <c r="A40" s="55" t="s">
        <v>104</v>
      </c>
      <c r="B40" s="55" t="s">
        <v>105</v>
      </c>
      <c r="C40" s="55" t="s">
        <v>82</v>
      </c>
      <c r="D40" s="10">
        <v>13745263</v>
      </c>
      <c r="E40" s="10">
        <v>5758959</v>
      </c>
      <c r="F40" s="11">
        <v>0.41897772345279971</v>
      </c>
      <c r="G40" s="10">
        <v>13596241</v>
      </c>
      <c r="H40" s="10">
        <v>5368801</v>
      </c>
      <c r="I40" s="11">
        <f t="shared" si="0"/>
        <v>0.39487392140224642</v>
      </c>
      <c r="J40" s="64">
        <v>13741106</v>
      </c>
      <c r="K40" s="65">
        <v>4853348</v>
      </c>
      <c r="L40" s="60">
        <v>0.35319922573917995</v>
      </c>
      <c r="M40" s="64">
        <v>13413601</v>
      </c>
      <c r="N40" s="65">
        <v>6328861</v>
      </c>
      <c r="O40" s="60">
        <v>0.47182415818093887</v>
      </c>
      <c r="P40" s="64">
        <v>13924563</v>
      </c>
      <c r="Q40" s="65">
        <v>8325353</v>
      </c>
      <c r="R40" s="60">
        <v>0.59788971474365116</v>
      </c>
      <c r="S40" s="58">
        <v>14564073</v>
      </c>
      <c r="T40" s="59">
        <v>9716873</v>
      </c>
      <c r="U40" s="106">
        <v>0.6671810145417425</v>
      </c>
      <c r="V40" s="62">
        <v>15583969</v>
      </c>
      <c r="W40" s="62">
        <v>10217687</v>
      </c>
      <c r="X40" s="105">
        <v>0.6556537041366034</v>
      </c>
      <c r="Y40" s="90">
        <v>15678426</v>
      </c>
      <c r="Z40" s="90">
        <v>11075620</v>
      </c>
      <c r="AA40" s="105">
        <v>0.70642422906483082</v>
      </c>
      <c r="AB40" s="54">
        <v>16252239</v>
      </c>
      <c r="AC40" s="54">
        <v>11490814</v>
      </c>
      <c r="AD40" s="54">
        <v>0.70702959758344686</v>
      </c>
      <c r="AE40" s="54">
        <v>16811753</v>
      </c>
      <c r="AF40" s="54">
        <v>11226937</v>
      </c>
      <c r="AG40" s="54">
        <v>0.66780287576197395</v>
      </c>
    </row>
    <row r="41" spans="1:33" x14ac:dyDescent="0.2">
      <c r="A41" s="55" t="s">
        <v>106</v>
      </c>
      <c r="B41" s="55" t="s">
        <v>107</v>
      </c>
      <c r="C41" s="55" t="s">
        <v>108</v>
      </c>
      <c r="D41" s="10">
        <v>22388353</v>
      </c>
      <c r="E41" s="10">
        <v>2631567</v>
      </c>
      <c r="F41" s="11">
        <v>0.11754178612424059</v>
      </c>
      <c r="G41" s="10">
        <v>21202653</v>
      </c>
      <c r="H41" s="10">
        <v>4084432</v>
      </c>
      <c r="I41" s="11">
        <f t="shared" si="0"/>
        <v>0.19263777980991342</v>
      </c>
      <c r="J41" s="64">
        <v>21663485</v>
      </c>
      <c r="K41" s="65">
        <v>4749832</v>
      </c>
      <c r="L41" s="60">
        <v>0.21925521216923316</v>
      </c>
      <c r="M41" s="64">
        <v>21994785</v>
      </c>
      <c r="N41" s="65">
        <v>6744390</v>
      </c>
      <c r="O41" s="60">
        <v>0.30663586845700014</v>
      </c>
      <c r="P41" s="64">
        <v>23151185</v>
      </c>
      <c r="Q41" s="65">
        <v>9030515</v>
      </c>
      <c r="R41" s="60">
        <v>0.39006707432038579</v>
      </c>
      <c r="S41" s="58">
        <v>26210248</v>
      </c>
      <c r="T41" s="59">
        <v>9364770</v>
      </c>
      <c r="U41" s="106">
        <v>0.35729421560604846</v>
      </c>
      <c r="V41" s="62">
        <v>26607815</v>
      </c>
      <c r="W41" s="62">
        <v>11664895</v>
      </c>
      <c r="X41" s="105">
        <v>0.43840108629739044</v>
      </c>
      <c r="Y41" s="90">
        <v>29024967</v>
      </c>
      <c r="Z41" s="90">
        <v>12208530</v>
      </c>
      <c r="AA41" s="105">
        <v>0.42062166685667551</v>
      </c>
      <c r="AB41" s="54">
        <v>30296156</v>
      </c>
      <c r="AC41" s="54">
        <v>12030503</v>
      </c>
      <c r="AD41" s="54">
        <v>0.39709668117631819</v>
      </c>
      <c r="AE41" s="54">
        <v>29291236</v>
      </c>
      <c r="AF41" s="54">
        <v>12557271</v>
      </c>
      <c r="AG41" s="54">
        <v>0.428704032837672</v>
      </c>
    </row>
    <row r="42" spans="1:33" x14ac:dyDescent="0.2">
      <c r="A42" s="55" t="s">
        <v>109</v>
      </c>
      <c r="B42" s="55" t="s">
        <v>110</v>
      </c>
      <c r="C42" s="55" t="s">
        <v>111</v>
      </c>
      <c r="D42" s="10">
        <v>44666600</v>
      </c>
      <c r="E42" s="10">
        <v>3541894</v>
      </c>
      <c r="F42" s="11">
        <v>7.929625268097415E-2</v>
      </c>
      <c r="G42" s="10">
        <v>43434158</v>
      </c>
      <c r="H42" s="10">
        <v>3663391</v>
      </c>
      <c r="I42" s="11">
        <f t="shared" si="0"/>
        <v>8.4343548227641479E-2</v>
      </c>
      <c r="J42" s="64">
        <v>44607235</v>
      </c>
      <c r="K42" s="65">
        <v>5766825</v>
      </c>
      <c r="L42" s="60">
        <v>0.12928003719575984</v>
      </c>
      <c r="M42" s="64">
        <v>47479232</v>
      </c>
      <c r="N42" s="65">
        <v>7280590</v>
      </c>
      <c r="O42" s="60">
        <v>0.15334262357065928</v>
      </c>
      <c r="P42" s="64">
        <v>49539574</v>
      </c>
      <c r="Q42" s="65">
        <v>8049887</v>
      </c>
      <c r="R42" s="60">
        <v>0.16249406989248635</v>
      </c>
      <c r="S42" s="58">
        <v>50700234</v>
      </c>
      <c r="T42" s="59">
        <v>8906287</v>
      </c>
      <c r="U42" s="106">
        <v>0.17566559949210492</v>
      </c>
      <c r="V42" s="62">
        <v>53526029</v>
      </c>
      <c r="W42" s="62">
        <v>7659578</v>
      </c>
      <c r="X42" s="105">
        <v>0.14310006071999101</v>
      </c>
      <c r="Y42" s="90">
        <v>56809425</v>
      </c>
      <c r="Z42" s="90">
        <v>8878175</v>
      </c>
      <c r="AA42" s="105">
        <v>0.15627996586833962</v>
      </c>
      <c r="AB42" s="54">
        <v>58771783</v>
      </c>
      <c r="AC42" s="54">
        <v>13281660</v>
      </c>
      <c r="AD42" s="54">
        <v>0.22598701829413614</v>
      </c>
      <c r="AE42" s="54">
        <v>61319701</v>
      </c>
      <c r="AF42" s="54">
        <v>14906331</v>
      </c>
      <c r="AG42" s="54">
        <v>0.243092036603375</v>
      </c>
    </row>
    <row r="43" spans="1:33" x14ac:dyDescent="0.2">
      <c r="A43" s="55" t="s">
        <v>112</v>
      </c>
      <c r="B43" s="55" t="s">
        <v>113</v>
      </c>
      <c r="C43" s="55" t="s">
        <v>114</v>
      </c>
      <c r="D43" s="10">
        <v>9167141</v>
      </c>
      <c r="E43" s="10">
        <v>-46113</v>
      </c>
      <c r="F43" s="11">
        <v>-5.030248798398541E-3</v>
      </c>
      <c r="G43" s="10">
        <v>8520153</v>
      </c>
      <c r="H43" s="10">
        <v>229411</v>
      </c>
      <c r="I43" s="11">
        <f t="shared" si="0"/>
        <v>2.692569018420209E-2</v>
      </c>
      <c r="J43" s="64">
        <v>8725708</v>
      </c>
      <c r="K43" s="65">
        <v>333621</v>
      </c>
      <c r="L43" s="60">
        <v>3.823426133443842E-2</v>
      </c>
      <c r="M43" s="64">
        <v>9042410</v>
      </c>
      <c r="N43" s="65">
        <v>480527</v>
      </c>
      <c r="O43" s="60">
        <v>5.3141474452054263E-2</v>
      </c>
      <c r="P43" s="64">
        <v>9445599</v>
      </c>
      <c r="Q43" s="65">
        <v>667076</v>
      </c>
      <c r="R43" s="60">
        <v>7.0622943023518153E-2</v>
      </c>
      <c r="S43" s="58">
        <v>9561085</v>
      </c>
      <c r="T43" s="59">
        <v>1114631</v>
      </c>
      <c r="U43" s="106">
        <v>0.11657996974192783</v>
      </c>
      <c r="V43" s="62">
        <v>9772363</v>
      </c>
      <c r="W43" s="62">
        <v>1432353</v>
      </c>
      <c r="X43" s="105">
        <v>0.14657181686762966</v>
      </c>
      <c r="Y43" s="90">
        <v>10286947</v>
      </c>
      <c r="Z43" s="90">
        <v>1074885</v>
      </c>
      <c r="AA43" s="105">
        <v>0.10449018547485468</v>
      </c>
      <c r="AB43" s="54">
        <v>10457603</v>
      </c>
      <c r="AC43" s="54">
        <v>379348</v>
      </c>
      <c r="AD43" s="54">
        <v>3.6274851894836702E-2</v>
      </c>
      <c r="AE43" s="54">
        <v>10031135</v>
      </c>
      <c r="AF43" s="54">
        <v>71726</v>
      </c>
      <c r="AG43" s="54">
        <v>7.1503374244290402E-3</v>
      </c>
    </row>
    <row r="44" spans="1:33" x14ac:dyDescent="0.2">
      <c r="A44" s="55" t="s">
        <v>115</v>
      </c>
      <c r="B44" s="55" t="s">
        <v>116</v>
      </c>
      <c r="C44" s="55" t="s">
        <v>88</v>
      </c>
      <c r="D44" s="10">
        <v>20282790</v>
      </c>
      <c r="E44" s="10">
        <v>8302824</v>
      </c>
      <c r="F44" s="11">
        <v>0.40935315111974241</v>
      </c>
      <c r="G44" s="10">
        <v>20674037</v>
      </c>
      <c r="H44" s="10">
        <v>8927846</v>
      </c>
      <c r="I44" s="11">
        <f t="shared" si="0"/>
        <v>0.43183854222569107</v>
      </c>
      <c r="J44" s="64">
        <v>20562890</v>
      </c>
      <c r="K44" s="65">
        <v>9108092</v>
      </c>
      <c r="L44" s="60">
        <v>0.44293832238561798</v>
      </c>
      <c r="M44" s="64">
        <v>21734046</v>
      </c>
      <c r="N44" s="65">
        <v>8979230</v>
      </c>
      <c r="O44" s="60">
        <v>0.41314120711808561</v>
      </c>
      <c r="P44" s="64">
        <v>22508940</v>
      </c>
      <c r="Q44" s="65">
        <v>8681718</v>
      </c>
      <c r="R44" s="60">
        <v>0.3857008815164108</v>
      </c>
      <c r="S44" s="58">
        <v>22947283</v>
      </c>
      <c r="T44" s="59">
        <v>8432784</v>
      </c>
      <c r="U44" s="106">
        <v>0.36748507437677919</v>
      </c>
      <c r="V44" s="62">
        <v>23662207</v>
      </c>
      <c r="W44" s="62">
        <v>8128505</v>
      </c>
      <c r="X44" s="105">
        <v>0.34352269000097918</v>
      </c>
      <c r="Y44" s="90">
        <v>25021710</v>
      </c>
      <c r="Z44" s="90">
        <v>6595646</v>
      </c>
      <c r="AA44" s="105">
        <v>0.2635969324238831</v>
      </c>
      <c r="AB44" s="54">
        <v>24955709</v>
      </c>
      <c r="AC44" s="54">
        <v>5397120</v>
      </c>
      <c r="AD44" s="54">
        <v>0.21626794894907614</v>
      </c>
      <c r="AE44" s="54">
        <v>24678083</v>
      </c>
      <c r="AF44" s="54">
        <v>4513613</v>
      </c>
      <c r="AG44" s="54">
        <v>0.18289966039906699</v>
      </c>
    </row>
    <row r="45" spans="1:33" x14ac:dyDescent="0.2">
      <c r="A45" s="55" t="s">
        <v>1399</v>
      </c>
      <c r="B45" s="55" t="s">
        <v>1429</v>
      </c>
      <c r="C45" s="55" t="s">
        <v>25</v>
      </c>
      <c r="D45" s="10">
        <v>60823668</v>
      </c>
      <c r="E45" s="10">
        <v>34158742</v>
      </c>
      <c r="F45" s="11">
        <v>0.5616027958063956</v>
      </c>
      <c r="G45" s="10">
        <v>59650249</v>
      </c>
      <c r="H45" s="10">
        <v>29942560</v>
      </c>
      <c r="I45" s="11">
        <f t="shared" si="0"/>
        <v>0.50196873444736168</v>
      </c>
      <c r="J45" s="64"/>
      <c r="K45" s="68"/>
      <c r="L45" s="60"/>
      <c r="M45" s="64"/>
      <c r="N45" s="68"/>
      <c r="O45" s="60"/>
      <c r="P45" s="64"/>
      <c r="Q45" s="68"/>
      <c r="R45" s="60"/>
      <c r="S45" s="58">
        <v>51864593</v>
      </c>
      <c r="T45" s="59">
        <v>10985129</v>
      </c>
      <c r="U45" s="106">
        <v>0.2118040143494426</v>
      </c>
      <c r="V45" s="62">
        <v>49997628</v>
      </c>
      <c r="W45" s="62">
        <v>11124782</v>
      </c>
      <c r="X45" s="105">
        <v>0.22250619569392371</v>
      </c>
      <c r="Y45" s="90">
        <v>47042897</v>
      </c>
      <c r="Z45" s="90">
        <v>13066292</v>
      </c>
      <c r="AA45" s="105">
        <v>0.27775270727906065</v>
      </c>
      <c r="AB45" s="54">
        <v>48846506</v>
      </c>
      <c r="AC45" s="54">
        <v>13312874</v>
      </c>
      <c r="AD45" s="54">
        <v>0.27254506187197913</v>
      </c>
      <c r="AE45" s="54">
        <v>50754105</v>
      </c>
      <c r="AF45" s="54">
        <v>14253198</v>
      </c>
      <c r="AG45" s="54">
        <v>0.28082847682960799</v>
      </c>
    </row>
    <row r="46" spans="1:33" x14ac:dyDescent="0.2">
      <c r="A46" s="55" t="s">
        <v>117</v>
      </c>
      <c r="B46" s="55" t="s">
        <v>118</v>
      </c>
      <c r="C46" s="55" t="s">
        <v>119</v>
      </c>
      <c r="D46" s="10">
        <v>24370174</v>
      </c>
      <c r="E46" s="10">
        <v>5927838</v>
      </c>
      <c r="F46" s="11">
        <v>0.24324151317097695</v>
      </c>
      <c r="G46" s="10">
        <v>24701420</v>
      </c>
      <c r="H46" s="10">
        <v>5451762</v>
      </c>
      <c r="I46" s="11">
        <f t="shared" si="0"/>
        <v>0.22070642092640827</v>
      </c>
      <c r="J46" s="64">
        <v>24758184</v>
      </c>
      <c r="K46" s="65">
        <v>3915197</v>
      </c>
      <c r="L46" s="60">
        <v>0.15813748698208238</v>
      </c>
      <c r="M46" s="64">
        <v>25255956</v>
      </c>
      <c r="N46" s="65">
        <v>3644866</v>
      </c>
      <c r="O46" s="60">
        <v>0.14431708702691753</v>
      </c>
      <c r="P46" s="64">
        <v>25012827</v>
      </c>
      <c r="Q46" s="65">
        <v>4381134</v>
      </c>
      <c r="R46" s="60">
        <v>0.17515549122056456</v>
      </c>
      <c r="S46" s="58">
        <v>21831977</v>
      </c>
      <c r="T46" s="59">
        <v>4213127</v>
      </c>
      <c r="U46" s="106">
        <v>0.19297963716249791</v>
      </c>
      <c r="V46" s="62">
        <v>26250990</v>
      </c>
      <c r="W46" s="62">
        <v>5276536</v>
      </c>
      <c r="X46" s="105">
        <v>0.20100331454166109</v>
      </c>
      <c r="Y46" s="90">
        <v>26120449</v>
      </c>
      <c r="Z46" s="90">
        <v>6408851</v>
      </c>
      <c r="AA46" s="105">
        <v>0.24535761234425948</v>
      </c>
      <c r="AB46" s="54">
        <v>29349981</v>
      </c>
      <c r="AC46" s="54">
        <v>5419069</v>
      </c>
      <c r="AD46" s="54">
        <v>0.18463620129771124</v>
      </c>
      <c r="AE46" s="54">
        <v>26904072</v>
      </c>
      <c r="AF46" s="54">
        <v>5432212</v>
      </c>
      <c r="AG46" s="54">
        <v>0.201910402261784</v>
      </c>
    </row>
    <row r="47" spans="1:33" x14ac:dyDescent="0.2">
      <c r="A47" s="55" t="s">
        <v>120</v>
      </c>
      <c r="B47" s="55" t="s">
        <v>121</v>
      </c>
      <c r="C47" s="55" t="s">
        <v>119</v>
      </c>
      <c r="D47" s="10">
        <v>10023174</v>
      </c>
      <c r="E47" s="10">
        <v>966149</v>
      </c>
      <c r="F47" s="11">
        <v>9.6391522286253833E-2</v>
      </c>
      <c r="G47" s="10">
        <v>10153192</v>
      </c>
      <c r="H47" s="10">
        <v>1188526</v>
      </c>
      <c r="I47" s="11">
        <f t="shared" si="0"/>
        <v>0.11705934448989047</v>
      </c>
      <c r="J47" s="64">
        <v>10030367</v>
      </c>
      <c r="K47" s="65">
        <v>1375705</v>
      </c>
      <c r="L47" s="60">
        <v>0.13715400443473305</v>
      </c>
      <c r="M47" s="64">
        <v>10716108</v>
      </c>
      <c r="N47" s="65">
        <v>1350008</v>
      </c>
      <c r="O47" s="60">
        <v>0.12597932010390339</v>
      </c>
      <c r="P47" s="64">
        <v>11015409</v>
      </c>
      <c r="Q47" s="65">
        <v>1400848</v>
      </c>
      <c r="R47" s="60">
        <v>0.12717167378896235</v>
      </c>
      <c r="S47" s="58">
        <v>11696834</v>
      </c>
      <c r="T47" s="59">
        <v>1011181</v>
      </c>
      <c r="U47" s="106">
        <v>8.6449119479681424E-2</v>
      </c>
      <c r="V47" s="62">
        <v>11906522</v>
      </c>
      <c r="W47" s="62">
        <v>914508</v>
      </c>
      <c r="X47" s="105">
        <v>7.6807316191915664E-2</v>
      </c>
      <c r="Y47" s="90">
        <v>12274297</v>
      </c>
      <c r="Z47" s="90">
        <v>376496</v>
      </c>
      <c r="AA47" s="105">
        <v>3.0673528593939025E-2</v>
      </c>
      <c r="AB47" s="54">
        <v>11942572</v>
      </c>
      <c r="AC47" s="54">
        <v>346228</v>
      </c>
      <c r="AD47" s="54">
        <v>2.8991074954373312E-2</v>
      </c>
      <c r="AE47" s="54">
        <v>11711134</v>
      </c>
      <c r="AF47" s="54">
        <v>233793</v>
      </c>
      <c r="AG47" s="54">
        <v>1.9963310128634899E-2</v>
      </c>
    </row>
    <row r="48" spans="1:33" x14ac:dyDescent="0.2">
      <c r="A48" s="55" t="s">
        <v>122</v>
      </c>
      <c r="B48" s="55" t="s">
        <v>123</v>
      </c>
      <c r="C48" s="55" t="s">
        <v>124</v>
      </c>
      <c r="D48" s="10">
        <v>19768133</v>
      </c>
      <c r="E48" s="10">
        <v>11991618</v>
      </c>
      <c r="F48" s="11">
        <v>0.60661358358930506</v>
      </c>
      <c r="G48" s="10">
        <v>19910018</v>
      </c>
      <c r="H48" s="10">
        <v>12340282</v>
      </c>
      <c r="I48" s="11">
        <f t="shared" si="0"/>
        <v>0.61980265412115654</v>
      </c>
      <c r="J48" s="64">
        <v>19873520</v>
      </c>
      <c r="K48" s="65">
        <v>11888355</v>
      </c>
      <c r="L48" s="60">
        <v>0.59820077168010499</v>
      </c>
      <c r="M48" s="64">
        <v>23854447</v>
      </c>
      <c r="N48" s="65">
        <v>9178576</v>
      </c>
      <c r="O48" s="60">
        <v>0.38477421002465495</v>
      </c>
      <c r="P48" s="64">
        <v>22475828</v>
      </c>
      <c r="Q48" s="65">
        <v>9062709</v>
      </c>
      <c r="R48" s="60">
        <v>0.40322025066217804</v>
      </c>
      <c r="S48" s="58">
        <v>22249474</v>
      </c>
      <c r="T48" s="59">
        <v>10334217</v>
      </c>
      <c r="U48" s="106">
        <v>0.46447017129483598</v>
      </c>
      <c r="V48" s="62">
        <v>23171136</v>
      </c>
      <c r="W48" s="62">
        <v>10898145</v>
      </c>
      <c r="X48" s="105">
        <v>0.47033278817231922</v>
      </c>
      <c r="Y48" s="90">
        <v>22878351</v>
      </c>
      <c r="Z48" s="90">
        <v>11763528</v>
      </c>
      <c r="AA48" s="105">
        <v>0.51417726740882674</v>
      </c>
      <c r="AB48" s="54">
        <v>23401422</v>
      </c>
      <c r="AC48" s="54">
        <v>12845142</v>
      </c>
      <c r="AD48" s="54">
        <v>0.548904335813439</v>
      </c>
      <c r="AE48" s="54">
        <v>25005062</v>
      </c>
      <c r="AF48" s="54">
        <v>12514642</v>
      </c>
      <c r="AG48" s="54">
        <v>0.500484341930446</v>
      </c>
    </row>
    <row r="49" spans="1:33" x14ac:dyDescent="0.2">
      <c r="A49" s="55" t="s">
        <v>125</v>
      </c>
      <c r="B49" s="55" t="s">
        <v>126</v>
      </c>
      <c r="C49" s="55" t="s">
        <v>127</v>
      </c>
      <c r="D49" s="10">
        <v>75357268</v>
      </c>
      <c r="E49" s="10">
        <v>5794254</v>
      </c>
      <c r="F49" s="11">
        <v>7.689044671842403E-2</v>
      </c>
      <c r="G49" s="10">
        <v>76297631</v>
      </c>
      <c r="H49" s="10">
        <v>6243808</v>
      </c>
      <c r="I49" s="11">
        <f t="shared" si="0"/>
        <v>8.1834886852515776E-2</v>
      </c>
      <c r="J49" s="64">
        <v>74453326</v>
      </c>
      <c r="K49" s="65">
        <v>5925750</v>
      </c>
      <c r="L49" s="60">
        <v>7.9590131406621106E-2</v>
      </c>
      <c r="M49" s="64">
        <v>70805540</v>
      </c>
      <c r="N49" s="65">
        <v>10726254</v>
      </c>
      <c r="O49" s="60">
        <v>0.15148890891870889</v>
      </c>
      <c r="P49" s="64">
        <v>72815702</v>
      </c>
      <c r="Q49" s="65">
        <v>17504077</v>
      </c>
      <c r="R49" s="60">
        <v>0.2403887694442608</v>
      </c>
      <c r="S49" s="58">
        <v>74242480</v>
      </c>
      <c r="T49" s="59">
        <v>23673549</v>
      </c>
      <c r="U49" s="106">
        <v>0.318867971544054</v>
      </c>
      <c r="V49" s="62">
        <v>77921827</v>
      </c>
      <c r="W49" s="62">
        <v>26850939</v>
      </c>
      <c r="X49" s="105">
        <v>0.344588160131307</v>
      </c>
      <c r="Y49" s="90">
        <v>80258221</v>
      </c>
      <c r="Z49" s="90">
        <v>27109996</v>
      </c>
      <c r="AA49" s="105">
        <v>0.33778466133706103</v>
      </c>
      <c r="AB49" s="54">
        <v>79771821</v>
      </c>
      <c r="AC49" s="54">
        <v>27261430</v>
      </c>
      <c r="AD49" s="54">
        <v>0.34174260607639884</v>
      </c>
      <c r="AE49" s="54">
        <v>81283698</v>
      </c>
      <c r="AF49" s="54">
        <v>25874885</v>
      </c>
      <c r="AG49" s="54">
        <v>0.31832809821226399</v>
      </c>
    </row>
    <row r="50" spans="1:33" x14ac:dyDescent="0.2">
      <c r="A50" s="55" t="s">
        <v>128</v>
      </c>
      <c r="B50" s="55" t="s">
        <v>129</v>
      </c>
      <c r="C50" s="55" t="s">
        <v>25</v>
      </c>
      <c r="D50" s="10">
        <v>75948788</v>
      </c>
      <c r="E50" s="10">
        <v>5311924</v>
      </c>
      <c r="F50" s="11">
        <v>6.9940865942455854E-2</v>
      </c>
      <c r="G50" s="10">
        <v>70695892</v>
      </c>
      <c r="H50" s="10">
        <v>2888121</v>
      </c>
      <c r="I50" s="11">
        <f t="shared" si="0"/>
        <v>4.0852741486025808E-2</v>
      </c>
      <c r="J50" s="64">
        <v>68394532</v>
      </c>
      <c r="K50" s="65">
        <v>1688478</v>
      </c>
      <c r="L50" s="60">
        <v>2.4687324419443355E-2</v>
      </c>
      <c r="M50" s="64">
        <v>70154118</v>
      </c>
      <c r="N50" s="65">
        <v>2566507</v>
      </c>
      <c r="O50" s="60">
        <v>3.6583839597270684E-2</v>
      </c>
      <c r="P50" s="64">
        <v>72863581</v>
      </c>
      <c r="Q50" s="65">
        <v>4331922</v>
      </c>
      <c r="R50" s="60">
        <v>5.9452499321986381E-2</v>
      </c>
      <c r="S50" s="58">
        <v>75405951</v>
      </c>
      <c r="T50" s="59">
        <v>5102692</v>
      </c>
      <c r="U50" s="106">
        <v>6.7669619338134201E-2</v>
      </c>
      <c r="V50" s="62">
        <v>74626147</v>
      </c>
      <c r="W50" s="62">
        <v>7801762</v>
      </c>
      <c r="X50" s="105">
        <v>0.10454461758557627</v>
      </c>
      <c r="Y50" s="90">
        <v>74999015</v>
      </c>
      <c r="Z50" s="90">
        <v>11307341</v>
      </c>
      <c r="AA50" s="105">
        <v>0.15076652673371777</v>
      </c>
      <c r="AB50" s="54">
        <v>76132685</v>
      </c>
      <c r="AC50" s="54">
        <v>12858022</v>
      </c>
      <c r="AD50" s="54">
        <v>0.16888964312765273</v>
      </c>
      <c r="AE50" s="54">
        <v>73085411</v>
      </c>
      <c r="AF50" s="54">
        <v>12089631</v>
      </c>
      <c r="AG50" s="54">
        <v>0.165417842420015</v>
      </c>
    </row>
    <row r="51" spans="1:33" x14ac:dyDescent="0.2">
      <c r="A51" s="55" t="s">
        <v>130</v>
      </c>
      <c r="B51" s="55" t="s">
        <v>131</v>
      </c>
      <c r="C51" s="55" t="s">
        <v>132</v>
      </c>
      <c r="D51" s="10">
        <v>43493646</v>
      </c>
      <c r="E51" s="10">
        <v>3727212</v>
      </c>
      <c r="F51" s="11">
        <v>8.5695551943380424E-2</v>
      </c>
      <c r="G51" s="10">
        <v>41883999</v>
      </c>
      <c r="H51" s="10">
        <v>4049330</v>
      </c>
      <c r="I51" s="11">
        <f t="shared" si="0"/>
        <v>9.6679641311232009E-2</v>
      </c>
      <c r="J51" s="64">
        <v>41260392</v>
      </c>
      <c r="K51" s="65">
        <v>3877615</v>
      </c>
      <c r="L51" s="60">
        <v>9.3979111977414084E-2</v>
      </c>
      <c r="M51" s="64">
        <v>39063027</v>
      </c>
      <c r="N51" s="65">
        <v>7829631</v>
      </c>
      <c r="O51" s="60">
        <v>0.20043584947986751</v>
      </c>
      <c r="P51" s="64">
        <v>40426407</v>
      </c>
      <c r="Q51" s="65">
        <v>11670547</v>
      </c>
      <c r="R51" s="60">
        <v>0.28868622927582954</v>
      </c>
      <c r="S51" s="58">
        <v>41046435</v>
      </c>
      <c r="T51" s="59">
        <v>17086841</v>
      </c>
      <c r="U51" s="106">
        <v>0.41628075617285643</v>
      </c>
      <c r="V51" s="62">
        <v>41865703</v>
      </c>
      <c r="W51" s="62">
        <v>21409762</v>
      </c>
      <c r="X51" s="105">
        <v>0.51139143656562991</v>
      </c>
      <c r="Y51" s="90">
        <v>43854601</v>
      </c>
      <c r="Z51" s="90">
        <v>25330816</v>
      </c>
      <c r="AA51" s="105">
        <v>0.57760908598849181</v>
      </c>
      <c r="AB51" s="54">
        <v>44713626</v>
      </c>
      <c r="AC51" s="54">
        <v>29878569</v>
      </c>
      <c r="AD51" s="54">
        <v>0.66822066723016382</v>
      </c>
      <c r="AE51" s="54">
        <v>47900972</v>
      </c>
      <c r="AF51" s="54">
        <v>31458870</v>
      </c>
      <c r="AG51" s="54">
        <v>0.65674805095813105</v>
      </c>
    </row>
    <row r="52" spans="1:33" x14ac:dyDescent="0.2">
      <c r="A52" s="55" t="s">
        <v>133</v>
      </c>
      <c r="B52" s="55" t="s">
        <v>134</v>
      </c>
      <c r="C52" s="55" t="s">
        <v>25</v>
      </c>
      <c r="D52" s="10">
        <v>20089666</v>
      </c>
      <c r="E52" s="10">
        <v>12280502</v>
      </c>
      <c r="F52" s="11">
        <v>0.61128452807528011</v>
      </c>
      <c r="G52" s="10">
        <v>19765171</v>
      </c>
      <c r="H52" s="10">
        <v>13296682</v>
      </c>
      <c r="I52" s="11">
        <f t="shared" si="0"/>
        <v>0.67273296041810116</v>
      </c>
      <c r="J52" s="64">
        <v>18973825</v>
      </c>
      <c r="K52" s="65">
        <v>15078184</v>
      </c>
      <c r="L52" s="60">
        <v>0.79468341254333275</v>
      </c>
      <c r="M52" s="64">
        <v>18905731</v>
      </c>
      <c r="N52" s="65">
        <v>17162036</v>
      </c>
      <c r="O52" s="60">
        <v>0.90776897227618436</v>
      </c>
      <c r="P52" s="64">
        <v>20170923</v>
      </c>
      <c r="Q52" s="65">
        <v>17799141</v>
      </c>
      <c r="R52" s="60">
        <v>0.88241579227683331</v>
      </c>
      <c r="S52" s="58">
        <v>21702015</v>
      </c>
      <c r="T52" s="59">
        <v>17506350</v>
      </c>
      <c r="U52" s="106">
        <v>0.80666933462169299</v>
      </c>
      <c r="V52" s="62">
        <v>22988977</v>
      </c>
      <c r="W52" s="62">
        <v>16436984</v>
      </c>
      <c r="X52" s="105">
        <v>0.71499414697748398</v>
      </c>
      <c r="Y52" s="90">
        <v>23229351</v>
      </c>
      <c r="Z52" s="90">
        <v>15449419</v>
      </c>
      <c r="AA52" s="105">
        <v>0.66508181825656687</v>
      </c>
      <c r="AB52" s="54">
        <v>23244914</v>
      </c>
      <c r="AC52" s="54">
        <v>14160039</v>
      </c>
      <c r="AD52" s="54">
        <v>0.60916719244476447</v>
      </c>
      <c r="AE52" s="54">
        <v>22459868</v>
      </c>
      <c r="AF52" s="54">
        <v>13954249</v>
      </c>
      <c r="AG52" s="54">
        <v>0.62129701741791199</v>
      </c>
    </row>
    <row r="53" spans="1:33" x14ac:dyDescent="0.2">
      <c r="A53" s="55" t="s">
        <v>135</v>
      </c>
      <c r="B53" s="55" t="s">
        <v>136</v>
      </c>
      <c r="C53" s="55" t="s">
        <v>137</v>
      </c>
      <c r="D53" s="10">
        <v>56268996</v>
      </c>
      <c r="E53" s="10">
        <v>10632380</v>
      </c>
      <c r="F53" s="11">
        <v>0.1889562770944056</v>
      </c>
      <c r="G53" s="10">
        <v>54857606</v>
      </c>
      <c r="H53" s="10">
        <v>11176204</v>
      </c>
      <c r="I53" s="11">
        <f t="shared" si="0"/>
        <v>0.20373116537385902</v>
      </c>
      <c r="J53" s="64">
        <v>53615665</v>
      </c>
      <c r="K53" s="65">
        <v>11229159</v>
      </c>
      <c r="L53" s="60">
        <v>0.20943802524877758</v>
      </c>
      <c r="M53" s="64">
        <v>55387870</v>
      </c>
      <c r="N53" s="65">
        <v>12513009</v>
      </c>
      <c r="O53" s="60">
        <v>0.22591605346080287</v>
      </c>
      <c r="P53" s="64">
        <v>57677929</v>
      </c>
      <c r="Q53" s="65">
        <v>13764048</v>
      </c>
      <c r="R53" s="60">
        <v>0.23863630748600562</v>
      </c>
      <c r="S53" s="58">
        <v>60140331</v>
      </c>
      <c r="T53" s="59">
        <v>13597042</v>
      </c>
      <c r="U53" s="106">
        <v>0.22608857939275392</v>
      </c>
      <c r="V53" s="62">
        <v>63164650</v>
      </c>
      <c r="W53" s="62">
        <v>11666476</v>
      </c>
      <c r="X53" s="105">
        <v>0.18469944818818754</v>
      </c>
      <c r="Y53" s="90">
        <v>63027877</v>
      </c>
      <c r="Z53" s="90">
        <v>10908254</v>
      </c>
      <c r="AA53" s="105">
        <v>0.17307030665176934</v>
      </c>
      <c r="AB53" s="54">
        <v>62943574</v>
      </c>
      <c r="AC53" s="54">
        <v>7733723</v>
      </c>
      <c r="AD53" s="54">
        <v>0.12286755435908359</v>
      </c>
      <c r="AE53" s="54">
        <v>60351897</v>
      </c>
      <c r="AF53" s="54">
        <v>8494280</v>
      </c>
      <c r="AG53" s="54">
        <v>0.140745865867315</v>
      </c>
    </row>
    <row r="54" spans="1:33" x14ac:dyDescent="0.2">
      <c r="A54" s="55" t="s">
        <v>138</v>
      </c>
      <c r="B54" s="55" t="s">
        <v>139</v>
      </c>
      <c r="C54" s="55" t="s">
        <v>140</v>
      </c>
      <c r="D54" s="10">
        <v>22708936</v>
      </c>
      <c r="E54" s="10">
        <v>4131272</v>
      </c>
      <c r="F54" s="11">
        <v>0.18192274618238388</v>
      </c>
      <c r="G54" s="10">
        <v>22473834</v>
      </c>
      <c r="H54" s="10">
        <v>3333263</v>
      </c>
      <c r="I54" s="11">
        <f t="shared" si="0"/>
        <v>0.14831750559339363</v>
      </c>
      <c r="J54" s="64">
        <v>21416572</v>
      </c>
      <c r="K54" s="65">
        <v>1324963</v>
      </c>
      <c r="L54" s="60">
        <v>6.1866250116965497E-2</v>
      </c>
      <c r="M54" s="64">
        <v>20452524</v>
      </c>
      <c r="N54" s="65">
        <v>1042107</v>
      </c>
      <c r="O54" s="60">
        <v>5.0952488797959605E-2</v>
      </c>
      <c r="P54" s="64">
        <v>19592401</v>
      </c>
      <c r="Q54" s="65">
        <v>2689147</v>
      </c>
      <c r="R54" s="60">
        <v>0.13725459171645171</v>
      </c>
      <c r="S54" s="58">
        <v>19958166</v>
      </c>
      <c r="T54" s="59">
        <v>4769051</v>
      </c>
      <c r="U54" s="106">
        <v>0.23895236666535391</v>
      </c>
      <c r="V54" s="62">
        <v>21011814</v>
      </c>
      <c r="W54" s="62">
        <v>6867349</v>
      </c>
      <c r="X54" s="105">
        <v>0.32683275227926539</v>
      </c>
      <c r="Y54" s="90">
        <v>23723834</v>
      </c>
      <c r="Z54" s="90">
        <v>8961879</v>
      </c>
      <c r="AA54" s="105">
        <v>0.37775846012073766</v>
      </c>
      <c r="AB54" s="54">
        <v>22514540</v>
      </c>
      <c r="AC54" s="54">
        <v>10867482</v>
      </c>
      <c r="AD54" s="54">
        <v>0.48268727675537676</v>
      </c>
      <c r="AE54" s="54">
        <v>22550361</v>
      </c>
      <c r="AF54" s="54">
        <v>12677478</v>
      </c>
      <c r="AG54" s="54">
        <v>0.56218514639299999</v>
      </c>
    </row>
    <row r="55" spans="1:33" x14ac:dyDescent="0.2">
      <c r="A55" s="55" t="s">
        <v>141</v>
      </c>
      <c r="B55" s="55" t="s">
        <v>142</v>
      </c>
      <c r="C55" s="55" t="s">
        <v>143</v>
      </c>
      <c r="D55" s="10">
        <v>28318506</v>
      </c>
      <c r="E55" s="10">
        <v>5687219</v>
      </c>
      <c r="F55" s="11">
        <v>0.20083047460201467</v>
      </c>
      <c r="G55" s="10">
        <v>27193188</v>
      </c>
      <c r="H55" s="10">
        <v>4889156</v>
      </c>
      <c r="I55" s="11">
        <f t="shared" si="0"/>
        <v>0.17979341002606977</v>
      </c>
      <c r="J55" s="64">
        <v>28319192</v>
      </c>
      <c r="K55" s="65">
        <v>3841284</v>
      </c>
      <c r="L55" s="60">
        <v>0.13564242934614801</v>
      </c>
      <c r="M55" s="64">
        <v>29138609</v>
      </c>
      <c r="N55" s="65">
        <v>2460205</v>
      </c>
      <c r="O55" s="60">
        <v>8.4431106508893405E-2</v>
      </c>
      <c r="P55" s="64">
        <v>29557075</v>
      </c>
      <c r="Q55" s="65">
        <v>3430106</v>
      </c>
      <c r="R55" s="60">
        <v>0.11605025192783792</v>
      </c>
      <c r="S55" s="58">
        <v>30320825</v>
      </c>
      <c r="T55" s="59">
        <v>6362607</v>
      </c>
      <c r="U55" s="106">
        <v>0.20984280605821246</v>
      </c>
      <c r="V55" s="62">
        <v>32402137</v>
      </c>
      <c r="W55" s="62">
        <v>8412271</v>
      </c>
      <c r="X55" s="105">
        <v>0.25962087006792173</v>
      </c>
      <c r="Y55" s="90">
        <v>34001323</v>
      </c>
      <c r="Z55" s="90">
        <v>9572519</v>
      </c>
      <c r="AA55" s="105">
        <v>0.28153372149666056</v>
      </c>
      <c r="AB55" s="54">
        <v>34871923</v>
      </c>
      <c r="AC55" s="54">
        <v>9432539</v>
      </c>
      <c r="AD55" s="54">
        <v>0.27049093335059265</v>
      </c>
      <c r="AE55" s="54">
        <v>35870647</v>
      </c>
      <c r="AF55" s="54">
        <v>7579670</v>
      </c>
      <c r="AG55" s="54">
        <v>0.21130563939925601</v>
      </c>
    </row>
    <row r="56" spans="1:33" x14ac:dyDescent="0.2">
      <c r="A56" s="55" t="s">
        <v>144</v>
      </c>
      <c r="B56" s="55" t="s">
        <v>145</v>
      </c>
      <c r="C56" s="55" t="s">
        <v>146</v>
      </c>
      <c r="D56" s="10">
        <v>34815671</v>
      </c>
      <c r="E56" s="10">
        <v>6839708</v>
      </c>
      <c r="F56" s="11">
        <v>0.19645486654558517</v>
      </c>
      <c r="G56" s="10">
        <v>33890302</v>
      </c>
      <c r="H56" s="10">
        <v>12940296</v>
      </c>
      <c r="I56" s="11">
        <f t="shared" si="0"/>
        <v>0.3818288783617213</v>
      </c>
      <c r="J56" s="64">
        <v>36495780</v>
      </c>
      <c r="K56" s="65">
        <v>11648499</v>
      </c>
      <c r="L56" s="60">
        <v>0.3191738606490942</v>
      </c>
      <c r="M56" s="64">
        <v>37203829</v>
      </c>
      <c r="N56" s="65">
        <v>12277803</v>
      </c>
      <c r="O56" s="60">
        <v>0.33001449931403565</v>
      </c>
      <c r="P56" s="64">
        <v>38608431</v>
      </c>
      <c r="Q56" s="65">
        <v>12785664</v>
      </c>
      <c r="R56" s="60">
        <v>0.33116248624555605</v>
      </c>
      <c r="S56" s="58">
        <v>38241395</v>
      </c>
      <c r="T56" s="59">
        <v>16278315</v>
      </c>
      <c r="U56" s="106">
        <v>0.42567262517489229</v>
      </c>
      <c r="V56" s="62">
        <v>43212845</v>
      </c>
      <c r="W56" s="62">
        <v>12851867</v>
      </c>
      <c r="X56" s="105">
        <v>0.29740849046157458</v>
      </c>
      <c r="Y56" s="90">
        <v>47840623</v>
      </c>
      <c r="Z56" s="90">
        <v>8288765</v>
      </c>
      <c r="AA56" s="105">
        <v>0.17325788169606404</v>
      </c>
      <c r="AB56" s="54">
        <v>43997279</v>
      </c>
      <c r="AC56" s="54">
        <v>6867309</v>
      </c>
      <c r="AD56" s="54">
        <v>0.15608485697490521</v>
      </c>
      <c r="AE56" s="54">
        <v>44347736</v>
      </c>
      <c r="AF56" s="54">
        <v>4128710</v>
      </c>
      <c r="AG56" s="54">
        <v>9.3098551862940707E-2</v>
      </c>
    </row>
    <row r="57" spans="1:33" x14ac:dyDescent="0.2">
      <c r="A57" s="55" t="s">
        <v>147</v>
      </c>
      <c r="B57" s="55" t="s">
        <v>148</v>
      </c>
      <c r="C57" s="55" t="s">
        <v>62</v>
      </c>
      <c r="D57" s="10">
        <v>17150287</v>
      </c>
      <c r="E57" s="10">
        <v>1689613</v>
      </c>
      <c r="F57" s="11">
        <v>9.8518059785238574E-2</v>
      </c>
      <c r="G57" s="10">
        <v>16692896</v>
      </c>
      <c r="H57" s="10">
        <v>1217059</v>
      </c>
      <c r="I57" s="11">
        <f t="shared" si="0"/>
        <v>7.2908799048409578E-2</v>
      </c>
      <c r="J57" s="64">
        <v>15820123</v>
      </c>
      <c r="K57" s="65">
        <v>1364408</v>
      </c>
      <c r="L57" s="60">
        <v>8.6245094301732037E-2</v>
      </c>
      <c r="M57" s="64">
        <v>16378185</v>
      </c>
      <c r="N57" s="65">
        <v>1872010</v>
      </c>
      <c r="O57" s="60">
        <v>0.11429898978427708</v>
      </c>
      <c r="P57" s="64">
        <v>17412442</v>
      </c>
      <c r="Q57" s="65">
        <v>2647114</v>
      </c>
      <c r="R57" s="60">
        <v>0.15202428240679855</v>
      </c>
      <c r="S57" s="58">
        <v>18299026</v>
      </c>
      <c r="T57" s="59">
        <v>3689845</v>
      </c>
      <c r="U57" s="106">
        <v>0.20164160649861912</v>
      </c>
      <c r="V57" s="62">
        <v>19468701</v>
      </c>
      <c r="W57" s="62">
        <v>4624137</v>
      </c>
      <c r="X57" s="105">
        <v>0.2375164629627832</v>
      </c>
      <c r="Y57" s="90">
        <v>20710739</v>
      </c>
      <c r="Z57" s="90">
        <v>4706640</v>
      </c>
      <c r="AA57" s="105">
        <v>0.22725601437978626</v>
      </c>
      <c r="AB57" s="54">
        <v>21211918</v>
      </c>
      <c r="AC57" s="54">
        <v>4696436</v>
      </c>
      <c r="AD57" s="54">
        <v>0.22140553249357273</v>
      </c>
      <c r="AE57" s="54">
        <v>21581255</v>
      </c>
      <c r="AF57" s="54">
        <v>4364516</v>
      </c>
      <c r="AG57" s="54">
        <v>0.20223643156989701</v>
      </c>
    </row>
    <row r="58" spans="1:33" x14ac:dyDescent="0.2">
      <c r="A58" s="55" t="s">
        <v>149</v>
      </c>
      <c r="B58" s="55" t="s">
        <v>150</v>
      </c>
      <c r="C58" s="55" t="s">
        <v>151</v>
      </c>
      <c r="D58" s="10">
        <v>19874945</v>
      </c>
      <c r="E58" s="10">
        <v>864226</v>
      </c>
      <c r="F58" s="11">
        <v>4.348318951322884E-2</v>
      </c>
      <c r="G58" s="10">
        <v>19256147</v>
      </c>
      <c r="H58" s="10">
        <v>1711190</v>
      </c>
      <c r="I58" s="11">
        <f t="shared" si="0"/>
        <v>8.8864610350139095E-2</v>
      </c>
      <c r="J58" s="64">
        <v>19041147</v>
      </c>
      <c r="K58" s="65">
        <v>1799578</v>
      </c>
      <c r="L58" s="60">
        <v>9.4509957829746291E-2</v>
      </c>
      <c r="M58" s="64">
        <v>19324126</v>
      </c>
      <c r="N58" s="65">
        <v>1770703</v>
      </c>
      <c r="O58" s="60">
        <v>9.1631725026011523E-2</v>
      </c>
      <c r="P58" s="64">
        <v>20772451</v>
      </c>
      <c r="Q58" s="65">
        <v>517039</v>
      </c>
      <c r="R58" s="60">
        <v>2.489061112720882E-2</v>
      </c>
      <c r="S58" s="58">
        <v>19904023</v>
      </c>
      <c r="T58" s="59">
        <v>202067</v>
      </c>
      <c r="U58" s="106">
        <v>1.0152068252734636E-2</v>
      </c>
      <c r="V58" s="62">
        <v>20020787</v>
      </c>
      <c r="W58" s="62">
        <v>254029</v>
      </c>
      <c r="X58" s="105">
        <v>1.2688262454418E-2</v>
      </c>
      <c r="Y58" s="90">
        <v>19442018</v>
      </c>
      <c r="Z58" s="90">
        <v>758503</v>
      </c>
      <c r="AA58" s="105">
        <v>3.9013594164967857E-2</v>
      </c>
      <c r="AB58" s="54">
        <v>18444170</v>
      </c>
      <c r="AC58" s="54">
        <v>2470981</v>
      </c>
      <c r="AD58" s="54">
        <v>0.13397084281916724</v>
      </c>
      <c r="AE58" s="54">
        <v>19076438</v>
      </c>
      <c r="AF58" s="54">
        <v>3111357</v>
      </c>
      <c r="AG58" s="54">
        <v>0.16309947381161999</v>
      </c>
    </row>
    <row r="59" spans="1:33" x14ac:dyDescent="0.2">
      <c r="A59" s="55" t="s">
        <v>152</v>
      </c>
      <c r="B59" s="55" t="s">
        <v>153</v>
      </c>
      <c r="C59" s="55" t="s">
        <v>25</v>
      </c>
      <c r="D59" s="10">
        <v>33883529</v>
      </c>
      <c r="E59" s="10">
        <v>2751274</v>
      </c>
      <c r="F59" s="11">
        <v>8.1197976751477094E-2</v>
      </c>
      <c r="G59" s="10">
        <v>35384848</v>
      </c>
      <c r="H59" s="10">
        <v>1235625</v>
      </c>
      <c r="I59" s="11">
        <f t="shared" si="0"/>
        <v>3.4919607398059195E-2</v>
      </c>
      <c r="J59" s="64">
        <v>35201625</v>
      </c>
      <c r="K59" s="65">
        <v>867081</v>
      </c>
      <c r="L59" s="60">
        <v>2.4631845830980815E-2</v>
      </c>
      <c r="M59" s="64">
        <v>37065702</v>
      </c>
      <c r="N59" s="65">
        <v>2012095</v>
      </c>
      <c r="O59" s="60">
        <v>5.4284551254418438E-2</v>
      </c>
      <c r="P59" s="64">
        <v>40313041</v>
      </c>
      <c r="Q59" s="65">
        <v>1172405</v>
      </c>
      <c r="R59" s="60">
        <v>2.908252443669531E-2</v>
      </c>
      <c r="S59" s="58">
        <v>41171584</v>
      </c>
      <c r="T59" s="59">
        <v>768365</v>
      </c>
      <c r="U59" s="106">
        <v>1.8662507616903929E-2</v>
      </c>
      <c r="V59" s="62">
        <v>43240572</v>
      </c>
      <c r="W59" s="62">
        <v>807016</v>
      </c>
      <c r="X59" s="105">
        <v>1.8663397884745834E-2</v>
      </c>
      <c r="Y59" s="90">
        <v>44631459</v>
      </c>
      <c r="Z59" s="90">
        <v>1034498</v>
      </c>
      <c r="AA59" s="105">
        <v>2.3178673141740672E-2</v>
      </c>
      <c r="AB59" s="54">
        <v>46044441</v>
      </c>
      <c r="AC59" s="54">
        <v>3016053</v>
      </c>
      <c r="AD59" s="54">
        <v>6.5503086463792659E-2</v>
      </c>
      <c r="AE59" s="54">
        <v>46185780</v>
      </c>
      <c r="AF59" s="54">
        <v>2934733</v>
      </c>
      <c r="AG59" s="54">
        <v>6.3541917014284494E-2</v>
      </c>
    </row>
    <row r="60" spans="1:33" x14ac:dyDescent="0.2">
      <c r="A60" s="55" t="s">
        <v>154</v>
      </c>
      <c r="B60" s="55" t="s">
        <v>155</v>
      </c>
      <c r="C60" s="55" t="s">
        <v>17</v>
      </c>
      <c r="D60" s="10">
        <v>22676732</v>
      </c>
      <c r="E60" s="10">
        <v>1112986</v>
      </c>
      <c r="F60" s="11">
        <v>4.9080528887495783E-2</v>
      </c>
      <c r="G60" s="10">
        <v>21262223</v>
      </c>
      <c r="H60" s="10">
        <v>1885716</v>
      </c>
      <c r="I60" s="11">
        <f t="shared" si="0"/>
        <v>8.8688562809260352E-2</v>
      </c>
      <c r="J60" s="64">
        <v>20506060</v>
      </c>
      <c r="K60" s="65">
        <v>2811836</v>
      </c>
      <c r="L60" s="60">
        <v>0.13712219704809211</v>
      </c>
      <c r="M60" s="64">
        <v>20721235</v>
      </c>
      <c r="N60" s="65">
        <v>3406236</v>
      </c>
      <c r="O60" s="60">
        <v>0.16438383136912449</v>
      </c>
      <c r="P60" s="64">
        <v>21173797</v>
      </c>
      <c r="Q60" s="65">
        <v>4063787</v>
      </c>
      <c r="R60" s="60">
        <v>0.19192528387799315</v>
      </c>
      <c r="S60" s="58">
        <v>21479155</v>
      </c>
      <c r="T60" s="59">
        <v>4083634</v>
      </c>
      <c r="U60" s="106">
        <v>0.19012079385804517</v>
      </c>
      <c r="V60" s="62">
        <v>22383484</v>
      </c>
      <c r="W60" s="62">
        <v>3300931</v>
      </c>
      <c r="X60" s="105">
        <v>0.14747172513447862</v>
      </c>
      <c r="Y60" s="90">
        <v>23107717</v>
      </c>
      <c r="Z60" s="90">
        <v>2317428</v>
      </c>
      <c r="AA60" s="105">
        <v>0.10028805528473453</v>
      </c>
      <c r="AB60" s="54">
        <v>22535163</v>
      </c>
      <c r="AC60" s="54">
        <v>2232495</v>
      </c>
      <c r="AD60" s="54">
        <v>9.9067177814511478E-2</v>
      </c>
      <c r="AE60" s="54">
        <v>23092321</v>
      </c>
      <c r="AF60" s="54">
        <v>3877423</v>
      </c>
      <c r="AG60" s="54">
        <v>0.16790962675427901</v>
      </c>
    </row>
    <row r="61" spans="1:33" x14ac:dyDescent="0.2">
      <c r="A61" s="55" t="s">
        <v>156</v>
      </c>
      <c r="B61" s="55" t="s">
        <v>157</v>
      </c>
      <c r="C61" s="55" t="s">
        <v>158</v>
      </c>
      <c r="D61" s="10">
        <v>13455031</v>
      </c>
      <c r="E61" s="10">
        <v>6966169</v>
      </c>
      <c r="F61" s="11">
        <v>0.5177371200408234</v>
      </c>
      <c r="G61" s="10">
        <v>14008392</v>
      </c>
      <c r="H61" s="10">
        <v>6553976</v>
      </c>
      <c r="I61" s="11">
        <f t="shared" si="0"/>
        <v>0.46786069378983686</v>
      </c>
      <c r="J61" s="64">
        <v>14629434</v>
      </c>
      <c r="K61" s="65">
        <v>5863737</v>
      </c>
      <c r="L61" s="60">
        <v>0.4008177623276471</v>
      </c>
      <c r="M61" s="64">
        <v>14593556</v>
      </c>
      <c r="N61" s="65">
        <v>5958908</v>
      </c>
      <c r="O61" s="60">
        <v>0.40832460573694307</v>
      </c>
      <c r="P61" s="64">
        <v>15468438</v>
      </c>
      <c r="Q61" s="65">
        <v>6410996</v>
      </c>
      <c r="R61" s="60">
        <v>0.41445658572636745</v>
      </c>
      <c r="S61" s="58">
        <v>15862630</v>
      </c>
      <c r="T61" s="59">
        <v>8319774</v>
      </c>
      <c r="U61" s="106">
        <v>0.52448894035856597</v>
      </c>
      <c r="V61" s="62">
        <v>16484553</v>
      </c>
      <c r="W61" s="62">
        <v>11423216</v>
      </c>
      <c r="X61" s="105">
        <v>0.69296486231686116</v>
      </c>
      <c r="Y61" s="90">
        <v>17666092</v>
      </c>
      <c r="Z61" s="90">
        <v>13685136</v>
      </c>
      <c r="AA61" s="105">
        <v>0.77465553785183505</v>
      </c>
      <c r="AB61" s="54">
        <v>19313998</v>
      </c>
      <c r="AC61" s="54">
        <v>15506634</v>
      </c>
      <c r="AD61" s="54">
        <v>0.80287022914675665</v>
      </c>
      <c r="AE61" s="54">
        <v>18775540</v>
      </c>
      <c r="AF61" s="54">
        <v>17687674</v>
      </c>
      <c r="AG61" s="54">
        <v>0.94205940281877398</v>
      </c>
    </row>
    <row r="62" spans="1:33" x14ac:dyDescent="0.2">
      <c r="A62" s="55" t="s">
        <v>159</v>
      </c>
      <c r="B62" s="55" t="s">
        <v>160</v>
      </c>
      <c r="C62" s="55" t="s">
        <v>46</v>
      </c>
      <c r="D62" s="10">
        <v>15918288</v>
      </c>
      <c r="E62" s="10">
        <v>7652668</v>
      </c>
      <c r="F62" s="11">
        <v>0.48074692454364437</v>
      </c>
      <c r="G62" s="10">
        <v>16005264</v>
      </c>
      <c r="H62" s="10">
        <v>6843494</v>
      </c>
      <c r="I62" s="11">
        <f t="shared" si="0"/>
        <v>0.42757770193606304</v>
      </c>
      <c r="J62" s="64">
        <v>15601854</v>
      </c>
      <c r="K62" s="65">
        <v>7227334</v>
      </c>
      <c r="L62" s="60">
        <v>0.46323558725777075</v>
      </c>
      <c r="M62" s="64">
        <v>16164069</v>
      </c>
      <c r="N62" s="65">
        <v>4377826</v>
      </c>
      <c r="O62" s="60">
        <v>0.27083687900614628</v>
      </c>
      <c r="P62" s="64">
        <v>17244293</v>
      </c>
      <c r="Q62" s="65">
        <v>4125247</v>
      </c>
      <c r="R62" s="60">
        <v>0.23922389859648058</v>
      </c>
      <c r="S62" s="58">
        <v>17038493</v>
      </c>
      <c r="T62" s="59">
        <v>5275093</v>
      </c>
      <c r="U62" s="106">
        <v>0.30959856602341534</v>
      </c>
      <c r="V62" s="62">
        <v>17612406</v>
      </c>
      <c r="W62" s="62">
        <v>6231406</v>
      </c>
      <c r="X62" s="105">
        <v>0.35380776482213733</v>
      </c>
      <c r="Y62" s="90">
        <v>17681917</v>
      </c>
      <c r="Z62" s="90">
        <v>7819202</v>
      </c>
      <c r="AA62" s="105">
        <v>0.44221460829162357</v>
      </c>
      <c r="AB62" s="54">
        <v>18674732</v>
      </c>
      <c r="AC62" s="54">
        <v>8075833</v>
      </c>
      <c r="AD62" s="54">
        <v>0.43244706269412597</v>
      </c>
      <c r="AE62" s="54">
        <v>20107818</v>
      </c>
      <c r="AF62" s="54">
        <v>10175065</v>
      </c>
      <c r="AG62" s="54">
        <v>0.506025318112587</v>
      </c>
    </row>
    <row r="63" spans="1:33" x14ac:dyDescent="0.2">
      <c r="A63" s="55" t="s">
        <v>161</v>
      </c>
      <c r="B63" s="55" t="s">
        <v>162</v>
      </c>
      <c r="C63" s="55" t="s">
        <v>82</v>
      </c>
      <c r="D63" s="10">
        <v>41735127</v>
      </c>
      <c r="E63" s="10">
        <v>4149062</v>
      </c>
      <c r="F63" s="11">
        <v>9.9414145786593633E-2</v>
      </c>
      <c r="G63" s="10">
        <v>40965517</v>
      </c>
      <c r="H63" s="10">
        <v>6783499</v>
      </c>
      <c r="I63" s="11">
        <f t="shared" si="0"/>
        <v>0.1655904647804152</v>
      </c>
      <c r="J63" s="64">
        <v>39211662</v>
      </c>
      <c r="K63" s="65">
        <v>10345990</v>
      </c>
      <c r="L63" s="60">
        <v>0.26384982100478171</v>
      </c>
      <c r="M63" s="64">
        <v>40776789</v>
      </c>
      <c r="N63" s="65">
        <v>13478016</v>
      </c>
      <c r="O63" s="60">
        <v>0.33053156784856208</v>
      </c>
      <c r="P63" s="64">
        <v>42139518</v>
      </c>
      <c r="Q63" s="65">
        <v>17411733</v>
      </c>
      <c r="R63" s="60">
        <v>0.4131925049546129</v>
      </c>
      <c r="S63" s="58">
        <v>45540925</v>
      </c>
      <c r="T63" s="59">
        <v>18154568</v>
      </c>
      <c r="U63" s="106">
        <v>0.39864293489866531</v>
      </c>
      <c r="V63" s="62">
        <v>48674569</v>
      </c>
      <c r="W63" s="62">
        <v>19318152</v>
      </c>
      <c r="X63" s="105">
        <v>0.39688388406685227</v>
      </c>
      <c r="Y63" s="90">
        <v>50212869</v>
      </c>
      <c r="Z63" s="90">
        <v>19436867</v>
      </c>
      <c r="AA63" s="105">
        <v>0.38708935352807666</v>
      </c>
      <c r="AB63" s="54">
        <v>51718165</v>
      </c>
      <c r="AC63" s="54">
        <v>17816799</v>
      </c>
      <c r="AD63" s="54">
        <v>0.3444978954686424</v>
      </c>
      <c r="AE63" s="54">
        <v>51066041</v>
      </c>
      <c r="AF63" s="54">
        <v>16714803</v>
      </c>
      <c r="AG63" s="54">
        <v>0.32731738495255602</v>
      </c>
    </row>
    <row r="64" spans="1:33" x14ac:dyDescent="0.2">
      <c r="A64" s="55" t="s">
        <v>163</v>
      </c>
      <c r="B64" s="55" t="s">
        <v>164</v>
      </c>
      <c r="C64" s="55" t="s">
        <v>165</v>
      </c>
      <c r="D64" s="10">
        <v>25883560</v>
      </c>
      <c r="E64" s="10">
        <v>7349374</v>
      </c>
      <c r="F64" s="11">
        <v>0.28393984444180015</v>
      </c>
      <c r="G64" s="10">
        <v>27315541</v>
      </c>
      <c r="H64" s="10">
        <v>6889792</v>
      </c>
      <c r="I64" s="11">
        <f t="shared" si="0"/>
        <v>0.25222974716114904</v>
      </c>
      <c r="J64" s="64">
        <v>26982204</v>
      </c>
      <c r="K64" s="65">
        <v>6764437</v>
      </c>
      <c r="L64" s="60">
        <v>0.25069994282157232</v>
      </c>
      <c r="M64" s="64">
        <v>26828526</v>
      </c>
      <c r="N64" s="65">
        <v>7708177</v>
      </c>
      <c r="O64" s="60">
        <v>0.28731272825051962</v>
      </c>
      <c r="P64" s="64">
        <v>27825527</v>
      </c>
      <c r="Q64" s="65">
        <v>9639789</v>
      </c>
      <c r="R64" s="60">
        <v>0.34643688868857719</v>
      </c>
      <c r="S64" s="58">
        <v>26597443</v>
      </c>
      <c r="T64" s="59">
        <v>14197389</v>
      </c>
      <c r="U64" s="106">
        <v>0.53378774042301735</v>
      </c>
      <c r="V64" s="62">
        <v>30529304</v>
      </c>
      <c r="W64" s="62">
        <v>13903388</v>
      </c>
      <c r="X64" s="105">
        <v>0.45541123374447057</v>
      </c>
      <c r="Y64" s="90">
        <v>28253214</v>
      </c>
      <c r="Z64" s="90">
        <v>16036350</v>
      </c>
      <c r="AA64" s="105">
        <v>0.56759383197961122</v>
      </c>
      <c r="AB64" s="54">
        <v>29200381</v>
      </c>
      <c r="AC64" s="54">
        <v>17211584</v>
      </c>
      <c r="AD64" s="54">
        <v>0.58943011736730422</v>
      </c>
      <c r="AE64" s="54">
        <v>30363555</v>
      </c>
      <c r="AF64" s="54">
        <v>16730277</v>
      </c>
      <c r="AG64" s="54">
        <v>0.55099862318493298</v>
      </c>
    </row>
    <row r="65" spans="1:33" x14ac:dyDescent="0.2">
      <c r="A65" s="55" t="s">
        <v>166</v>
      </c>
      <c r="B65" s="55" t="s">
        <v>167</v>
      </c>
      <c r="C65" s="55" t="s">
        <v>168</v>
      </c>
      <c r="D65" s="10">
        <v>73858820</v>
      </c>
      <c r="E65" s="10">
        <v>8062199</v>
      </c>
      <c r="F65" s="11">
        <v>0.10915688877780609</v>
      </c>
      <c r="G65" s="10">
        <v>72765893</v>
      </c>
      <c r="H65" s="10">
        <v>10355478</v>
      </c>
      <c r="I65" s="11">
        <f t="shared" si="0"/>
        <v>0.14231225060345237</v>
      </c>
      <c r="J65" s="64">
        <v>75519221</v>
      </c>
      <c r="K65" s="65">
        <v>8980273</v>
      </c>
      <c r="L65" s="60">
        <v>0.11891373985438754</v>
      </c>
      <c r="M65" s="64">
        <v>79980405</v>
      </c>
      <c r="N65" s="65">
        <v>11212719</v>
      </c>
      <c r="O65" s="60">
        <v>0.14019332610281232</v>
      </c>
      <c r="P65" s="64">
        <v>82409779</v>
      </c>
      <c r="Q65" s="65">
        <v>17052828</v>
      </c>
      <c r="R65" s="60">
        <v>0.20692723857444151</v>
      </c>
      <c r="S65" s="58">
        <v>85622328</v>
      </c>
      <c r="T65" s="59">
        <v>24140909</v>
      </c>
      <c r="U65" s="106">
        <v>0.28194642173242473</v>
      </c>
      <c r="V65" s="62">
        <v>97422286</v>
      </c>
      <c r="W65" s="62">
        <v>25574604</v>
      </c>
      <c r="X65" s="105">
        <v>0.2625128710282984</v>
      </c>
      <c r="Y65" s="90">
        <v>100064222</v>
      </c>
      <c r="Z65" s="90">
        <v>27535117</v>
      </c>
      <c r="AA65" s="105">
        <v>0.27517444746634817</v>
      </c>
      <c r="AB65" s="54">
        <v>102255730</v>
      </c>
      <c r="AC65" s="54">
        <v>29171046</v>
      </c>
      <c r="AD65" s="54">
        <v>0.28527541683972135</v>
      </c>
      <c r="AE65" s="54">
        <v>98801873</v>
      </c>
      <c r="AF65" s="54">
        <v>32537698</v>
      </c>
      <c r="AG65" s="54">
        <v>0.32932268399405801</v>
      </c>
    </row>
    <row r="66" spans="1:33" x14ac:dyDescent="0.2">
      <c r="A66" s="55" t="s">
        <v>169</v>
      </c>
      <c r="B66" s="55" t="s">
        <v>170</v>
      </c>
      <c r="C66" s="55" t="s">
        <v>171</v>
      </c>
      <c r="D66" s="10">
        <v>14218306</v>
      </c>
      <c r="E66" s="10">
        <v>3020210</v>
      </c>
      <c r="F66" s="11">
        <v>0.21241700663918753</v>
      </c>
      <c r="G66" s="10">
        <v>14389731</v>
      </c>
      <c r="H66" s="10">
        <v>2692999</v>
      </c>
      <c r="I66" s="11">
        <f t="shared" si="0"/>
        <v>0.18714727884767268</v>
      </c>
      <c r="J66" s="64">
        <v>14466364</v>
      </c>
      <c r="K66" s="65">
        <v>1358969</v>
      </c>
      <c r="L66" s="60">
        <v>9.3939914687616047E-2</v>
      </c>
      <c r="M66" s="64">
        <v>14708804</v>
      </c>
      <c r="N66" s="65">
        <v>1902851</v>
      </c>
      <c r="O66" s="60">
        <v>0.12936816616769115</v>
      </c>
      <c r="P66" s="64">
        <v>15253031</v>
      </c>
      <c r="Q66" s="65">
        <v>3662225</v>
      </c>
      <c r="R66" s="60">
        <v>0.24009818114183337</v>
      </c>
      <c r="S66" s="58">
        <v>16515083</v>
      </c>
      <c r="T66" s="59">
        <v>4866067</v>
      </c>
      <c r="U66" s="106">
        <v>0.29464381135716966</v>
      </c>
      <c r="V66" s="62">
        <v>17354998</v>
      </c>
      <c r="W66" s="62">
        <v>6466362</v>
      </c>
      <c r="X66" s="105">
        <v>0.37259364708656262</v>
      </c>
      <c r="Y66" s="90">
        <v>16644065</v>
      </c>
      <c r="Z66" s="90">
        <v>8824947</v>
      </c>
      <c r="AA66" s="105">
        <v>0.53021584570836511</v>
      </c>
      <c r="AB66" s="54">
        <v>18937892</v>
      </c>
      <c r="AC66" s="54">
        <v>10215967</v>
      </c>
      <c r="AD66" s="54">
        <v>0.53944583694954007</v>
      </c>
      <c r="AE66" s="54">
        <v>18653506</v>
      </c>
      <c r="AF66" s="54">
        <v>11767087</v>
      </c>
      <c r="AG66" s="54">
        <v>0.63082441445592097</v>
      </c>
    </row>
    <row r="67" spans="1:33" x14ac:dyDescent="0.2">
      <c r="A67" s="55" t="s">
        <v>172</v>
      </c>
      <c r="B67" s="55" t="s">
        <v>173</v>
      </c>
      <c r="C67" s="55" t="s">
        <v>174</v>
      </c>
      <c r="D67" s="10">
        <v>22377130</v>
      </c>
      <c r="E67" s="10">
        <v>4147113</v>
      </c>
      <c r="F67" s="11">
        <v>0.18532818998683032</v>
      </c>
      <c r="G67" s="10">
        <v>22002498</v>
      </c>
      <c r="H67" s="10">
        <v>4730016</v>
      </c>
      <c r="I67" s="11">
        <f t="shared" ref="I67:I131" si="1">H67/G67</f>
        <v>0.21497631768901876</v>
      </c>
      <c r="J67" s="64">
        <v>22038800</v>
      </c>
      <c r="K67" s="65">
        <v>5155731</v>
      </c>
      <c r="L67" s="60">
        <v>0.23393882607038496</v>
      </c>
      <c r="M67" s="64">
        <v>23292123</v>
      </c>
      <c r="N67" s="65">
        <v>5781201</v>
      </c>
      <c r="O67" s="60">
        <v>0.24820412463045982</v>
      </c>
      <c r="P67" s="64">
        <v>25224895</v>
      </c>
      <c r="Q67" s="65">
        <v>5907735</v>
      </c>
      <c r="R67" s="60">
        <v>0.23420256060530678</v>
      </c>
      <c r="S67" s="58">
        <v>26412166</v>
      </c>
      <c r="T67" s="59">
        <v>6325972</v>
      </c>
      <c r="U67" s="106">
        <v>0.23950977742605434</v>
      </c>
      <c r="V67" s="62">
        <v>27365556</v>
      </c>
      <c r="W67" s="62">
        <v>5592692</v>
      </c>
      <c r="X67" s="105">
        <v>0.204369755907755</v>
      </c>
      <c r="Y67" s="90">
        <v>26801326</v>
      </c>
      <c r="Z67" s="90">
        <v>6123919</v>
      </c>
      <c r="AA67" s="105">
        <v>0.22849313500384272</v>
      </c>
      <c r="AB67" s="54">
        <v>27362311</v>
      </c>
      <c r="AC67" s="54">
        <v>6504210</v>
      </c>
      <c r="AD67" s="54">
        <v>0.23770689544461357</v>
      </c>
      <c r="AE67" s="54">
        <v>27409757</v>
      </c>
      <c r="AF67" s="54">
        <v>7827279</v>
      </c>
      <c r="AG67" s="54">
        <v>0.28556542839836202</v>
      </c>
    </row>
    <row r="68" spans="1:33" x14ac:dyDescent="0.2">
      <c r="A68" s="55" t="s">
        <v>175</v>
      </c>
      <c r="B68" s="55" t="s">
        <v>176</v>
      </c>
      <c r="C68" s="55" t="s">
        <v>177</v>
      </c>
      <c r="D68" s="10">
        <v>15184333</v>
      </c>
      <c r="E68" s="10">
        <v>7776368</v>
      </c>
      <c r="F68" s="11">
        <v>0.51213102347004635</v>
      </c>
      <c r="G68" s="10">
        <v>15798317</v>
      </c>
      <c r="H68" s="10">
        <v>6997969</v>
      </c>
      <c r="I68" s="11">
        <f t="shared" si="1"/>
        <v>0.44295661366967126</v>
      </c>
      <c r="J68" s="64">
        <v>16573826</v>
      </c>
      <c r="K68" s="65">
        <v>5488930</v>
      </c>
      <c r="L68" s="60">
        <v>0.33118062178280377</v>
      </c>
      <c r="M68" s="64">
        <v>15581758</v>
      </c>
      <c r="N68" s="65">
        <v>5268210</v>
      </c>
      <c r="O68" s="60">
        <v>0.33810113082233723</v>
      </c>
      <c r="P68" s="64">
        <v>15427119</v>
      </c>
      <c r="Q68" s="65">
        <v>4913734</v>
      </c>
      <c r="R68" s="60">
        <v>0.31851274369504767</v>
      </c>
      <c r="S68" s="58">
        <v>14731628</v>
      </c>
      <c r="T68" s="59">
        <v>5323288</v>
      </c>
      <c r="U68" s="106">
        <v>0.36135096541943634</v>
      </c>
      <c r="V68" s="62">
        <v>14764502</v>
      </c>
      <c r="W68" s="62">
        <v>5541684</v>
      </c>
      <c r="X68" s="105">
        <v>0.37533836224208578</v>
      </c>
      <c r="Y68" s="90">
        <v>15377953</v>
      </c>
      <c r="Z68" s="90">
        <v>6071872</v>
      </c>
      <c r="AA68" s="105">
        <v>0.39484266859184702</v>
      </c>
      <c r="AB68" s="54">
        <v>15647871</v>
      </c>
      <c r="AC68" s="54">
        <v>4960368</v>
      </c>
      <c r="AD68" s="54">
        <v>0.31699954581680795</v>
      </c>
      <c r="AE68" s="54">
        <v>16016721</v>
      </c>
      <c r="AF68" s="54">
        <v>4412631</v>
      </c>
      <c r="AG68" s="54">
        <v>0.27550152119151</v>
      </c>
    </row>
    <row r="69" spans="1:33" x14ac:dyDescent="0.2">
      <c r="A69" s="55" t="s">
        <v>178</v>
      </c>
      <c r="B69" s="55" t="s">
        <v>179</v>
      </c>
      <c r="C69" s="55" t="s">
        <v>180</v>
      </c>
      <c r="D69" s="10">
        <v>12895568</v>
      </c>
      <c r="E69" s="10">
        <v>1944485</v>
      </c>
      <c r="F69" s="11">
        <v>0.15078707661422902</v>
      </c>
      <c r="G69" s="10">
        <v>12140350</v>
      </c>
      <c r="H69" s="10">
        <v>2049265</v>
      </c>
      <c r="I69" s="11">
        <f t="shared" si="1"/>
        <v>0.1687978517917523</v>
      </c>
      <c r="J69" s="64">
        <v>12709607</v>
      </c>
      <c r="K69" s="65">
        <v>1998323</v>
      </c>
      <c r="L69" s="60">
        <v>0.15722933053712834</v>
      </c>
      <c r="M69" s="64">
        <v>12496303</v>
      </c>
      <c r="N69" s="65">
        <v>2976319</v>
      </c>
      <c r="O69" s="60">
        <v>0.23817596292279405</v>
      </c>
      <c r="P69" s="64">
        <v>13599214</v>
      </c>
      <c r="Q69" s="65">
        <v>2979839</v>
      </c>
      <c r="R69" s="60">
        <v>0.21911847258231248</v>
      </c>
      <c r="S69" s="58">
        <v>14037927</v>
      </c>
      <c r="T69" s="59">
        <v>3987191</v>
      </c>
      <c r="U69" s="106">
        <v>0.28402989985629645</v>
      </c>
      <c r="V69" s="62">
        <v>15240943</v>
      </c>
      <c r="W69" s="62">
        <v>3805910</v>
      </c>
      <c r="X69" s="105">
        <v>0.24971617569857718</v>
      </c>
      <c r="Y69" s="90">
        <v>15302313</v>
      </c>
      <c r="Z69" s="90">
        <v>3522539</v>
      </c>
      <c r="AA69" s="105">
        <v>0.23019650689408849</v>
      </c>
      <c r="AB69" s="54">
        <v>15574417</v>
      </c>
      <c r="AC69" s="54">
        <v>3045226</v>
      </c>
      <c r="AD69" s="54">
        <v>0.19552744735164085</v>
      </c>
      <c r="AE69" s="54">
        <v>15218465</v>
      </c>
      <c r="AF69" s="54">
        <v>2721297</v>
      </c>
      <c r="AG69" s="54">
        <v>0.17881547186263499</v>
      </c>
    </row>
    <row r="70" spans="1:33" x14ac:dyDescent="0.2">
      <c r="A70" s="55" t="s">
        <v>181</v>
      </c>
      <c r="B70" s="55" t="s">
        <v>182</v>
      </c>
      <c r="C70" s="55" t="s">
        <v>183</v>
      </c>
      <c r="D70" s="10">
        <v>20548603</v>
      </c>
      <c r="E70" s="10">
        <v>3445107</v>
      </c>
      <c r="F70" s="11">
        <v>0.16765650686813113</v>
      </c>
      <c r="G70" s="10">
        <v>19604852</v>
      </c>
      <c r="H70" s="10">
        <v>5243830</v>
      </c>
      <c r="I70" s="11">
        <f t="shared" si="1"/>
        <v>0.26747613294912914</v>
      </c>
      <c r="J70" s="64">
        <v>19204512</v>
      </c>
      <c r="K70" s="65">
        <v>6753447</v>
      </c>
      <c r="L70" s="60">
        <v>0.35165939129304613</v>
      </c>
      <c r="M70" s="64">
        <v>19724466</v>
      </c>
      <c r="N70" s="65">
        <v>8863310</v>
      </c>
      <c r="O70" s="60">
        <v>0.44935614480006708</v>
      </c>
      <c r="P70" s="64">
        <v>21030938</v>
      </c>
      <c r="Q70" s="65">
        <v>9746257</v>
      </c>
      <c r="R70" s="60">
        <v>0.46342474120745353</v>
      </c>
      <c r="S70" s="58">
        <v>21536728</v>
      </c>
      <c r="T70" s="59">
        <v>10476328</v>
      </c>
      <c r="U70" s="106">
        <v>0.48644009433559265</v>
      </c>
      <c r="V70" s="62">
        <v>22734970</v>
      </c>
      <c r="W70" s="62">
        <v>10772128</v>
      </c>
      <c r="X70" s="105">
        <v>0.47381316095864651</v>
      </c>
      <c r="Y70" s="90">
        <v>24176439</v>
      </c>
      <c r="Z70" s="90">
        <v>9387340</v>
      </c>
      <c r="AA70" s="105">
        <v>0.38828464357385306</v>
      </c>
      <c r="AB70" s="54">
        <v>24033043</v>
      </c>
      <c r="AC70" s="54">
        <v>8414261</v>
      </c>
      <c r="AD70" s="54">
        <v>0.35011217680590845</v>
      </c>
      <c r="AE70" s="54">
        <v>24347838</v>
      </c>
      <c r="AF70" s="54">
        <v>7483401</v>
      </c>
      <c r="AG70" s="54">
        <v>0.307353819259024</v>
      </c>
    </row>
    <row r="71" spans="1:33" x14ac:dyDescent="0.2">
      <c r="A71" s="55" t="s">
        <v>184</v>
      </c>
      <c r="B71" s="55" t="s">
        <v>185</v>
      </c>
      <c r="C71" s="55" t="s">
        <v>186</v>
      </c>
      <c r="D71" s="10">
        <v>40875696</v>
      </c>
      <c r="E71" s="10">
        <v>18995191</v>
      </c>
      <c r="F71" s="11">
        <v>0.46470624010903694</v>
      </c>
      <c r="G71" s="10">
        <v>43378215</v>
      </c>
      <c r="H71" s="10">
        <v>17005343</v>
      </c>
      <c r="I71" s="11">
        <f t="shared" si="1"/>
        <v>0.39202495999431974</v>
      </c>
      <c r="J71" s="64">
        <v>43338000</v>
      </c>
      <c r="K71" s="65">
        <v>13954148</v>
      </c>
      <c r="L71" s="60">
        <v>0.32198412478656147</v>
      </c>
      <c r="M71" s="64">
        <v>44901833</v>
      </c>
      <c r="N71" s="65">
        <v>13342907</v>
      </c>
      <c r="O71" s="60">
        <v>0.29715728977033073</v>
      </c>
      <c r="P71" s="64">
        <v>43298951</v>
      </c>
      <c r="Q71" s="65">
        <v>17894709</v>
      </c>
      <c r="R71" s="60">
        <v>0.41328273749634259</v>
      </c>
      <c r="S71" s="58">
        <v>45303601</v>
      </c>
      <c r="T71" s="59">
        <v>21850316</v>
      </c>
      <c r="U71" s="106">
        <v>0.48230859176072999</v>
      </c>
      <c r="V71" s="62">
        <v>45160108</v>
      </c>
      <c r="W71" s="62">
        <v>24754356</v>
      </c>
      <c r="X71" s="105">
        <v>0.54814651904729728</v>
      </c>
      <c r="Y71" s="90">
        <v>46620764</v>
      </c>
      <c r="Z71" s="90">
        <v>26996807</v>
      </c>
      <c r="AA71" s="105">
        <v>0.57907259949665346</v>
      </c>
      <c r="AB71" s="54">
        <v>49056833</v>
      </c>
      <c r="AC71" s="54">
        <v>29934593</v>
      </c>
      <c r="AD71" s="54">
        <v>0.61020231371234257</v>
      </c>
      <c r="AE71" s="54">
        <v>48850206</v>
      </c>
      <c r="AF71" s="54">
        <v>31490958</v>
      </c>
      <c r="AG71" s="54">
        <v>0.64464329996888903</v>
      </c>
    </row>
    <row r="72" spans="1:33" x14ac:dyDescent="0.2">
      <c r="A72" s="55" t="s">
        <v>187</v>
      </c>
      <c r="B72" s="55" t="s">
        <v>188</v>
      </c>
      <c r="C72" s="55" t="s">
        <v>189</v>
      </c>
      <c r="D72" s="10">
        <v>16511444</v>
      </c>
      <c r="E72" s="10">
        <v>2054072</v>
      </c>
      <c r="F72" s="11">
        <v>0.12440292926530229</v>
      </c>
      <c r="G72" s="10">
        <v>16603239</v>
      </c>
      <c r="H72" s="10">
        <v>3045503</v>
      </c>
      <c r="I72" s="11">
        <f t="shared" si="1"/>
        <v>0.18342824553691001</v>
      </c>
      <c r="J72" s="64">
        <v>16601207</v>
      </c>
      <c r="K72" s="65">
        <v>4026454</v>
      </c>
      <c r="L72" s="60">
        <v>0.24253983460359238</v>
      </c>
      <c r="M72" s="64">
        <v>17272312</v>
      </c>
      <c r="N72" s="65">
        <v>5407791</v>
      </c>
      <c r="O72" s="60">
        <v>0.31309016418878954</v>
      </c>
      <c r="P72" s="64">
        <v>20496678</v>
      </c>
      <c r="Q72" s="65">
        <v>4736325</v>
      </c>
      <c r="R72" s="60">
        <v>0.23107768976026261</v>
      </c>
      <c r="S72" s="58">
        <v>19619389</v>
      </c>
      <c r="T72" s="59">
        <v>6222707</v>
      </c>
      <c r="U72" s="106">
        <v>0.31717129417231088</v>
      </c>
      <c r="V72" s="62">
        <v>19932848</v>
      </c>
      <c r="W72" s="62">
        <v>7664202</v>
      </c>
      <c r="X72" s="105">
        <v>0.38450110089636963</v>
      </c>
      <c r="Y72" s="90">
        <v>20994411</v>
      </c>
      <c r="Z72" s="90">
        <v>7622822</v>
      </c>
      <c r="AA72" s="105">
        <v>0.3630881571290569</v>
      </c>
      <c r="AB72" s="54">
        <v>21523023</v>
      </c>
      <c r="AC72" s="54">
        <v>7475833</v>
      </c>
      <c r="AD72" s="54">
        <v>0.34734121689132608</v>
      </c>
      <c r="AE72" s="54">
        <v>21268561</v>
      </c>
      <c r="AF72" s="54">
        <v>7735933</v>
      </c>
      <c r="AG72" s="54">
        <v>0.36372620601835698</v>
      </c>
    </row>
    <row r="73" spans="1:33" x14ac:dyDescent="0.2">
      <c r="A73" s="55" t="s">
        <v>190</v>
      </c>
      <c r="B73" s="55" t="s">
        <v>191</v>
      </c>
      <c r="C73" s="55" t="s">
        <v>76</v>
      </c>
      <c r="D73" s="10">
        <v>80178392</v>
      </c>
      <c r="E73" s="10">
        <v>12739431</v>
      </c>
      <c r="F73" s="11">
        <v>0.15888858185132973</v>
      </c>
      <c r="G73" s="10">
        <v>80797894</v>
      </c>
      <c r="H73" s="10">
        <v>13171025</v>
      </c>
      <c r="I73" s="11">
        <f t="shared" si="1"/>
        <v>0.16301198395096783</v>
      </c>
      <c r="J73" s="64">
        <v>80482758</v>
      </c>
      <c r="K73" s="65">
        <v>12331520</v>
      </c>
      <c r="L73" s="60">
        <v>0.15321940135302023</v>
      </c>
      <c r="M73" s="64">
        <v>83338266</v>
      </c>
      <c r="N73" s="65">
        <v>14224574</v>
      </c>
      <c r="O73" s="60">
        <v>0.17068478482621657</v>
      </c>
      <c r="P73" s="64">
        <v>86458245</v>
      </c>
      <c r="Q73" s="65">
        <v>17312107</v>
      </c>
      <c r="R73" s="60">
        <v>0.20023662289235689</v>
      </c>
      <c r="S73" s="58">
        <v>87173697</v>
      </c>
      <c r="T73" s="59">
        <v>21392899</v>
      </c>
      <c r="U73" s="106">
        <v>0.24540543462324421</v>
      </c>
      <c r="V73" s="62">
        <v>91233296</v>
      </c>
      <c r="W73" s="62">
        <v>22139283</v>
      </c>
      <c r="X73" s="105">
        <v>0.2426667014200605</v>
      </c>
      <c r="Y73" s="90">
        <v>97782765</v>
      </c>
      <c r="Z73" s="90">
        <v>19627291</v>
      </c>
      <c r="AA73" s="105">
        <v>0.20072341991965559</v>
      </c>
      <c r="AB73" s="54">
        <v>99048843</v>
      </c>
      <c r="AC73" s="54">
        <v>18498655</v>
      </c>
      <c r="AD73" s="54">
        <v>0.1867629589575317</v>
      </c>
      <c r="AE73" s="54">
        <v>106778058</v>
      </c>
      <c r="AF73" s="54">
        <v>12402362</v>
      </c>
      <c r="AG73" s="54">
        <v>0.116150848145225</v>
      </c>
    </row>
    <row r="74" spans="1:33" x14ac:dyDescent="0.2">
      <c r="A74" s="55" t="s">
        <v>192</v>
      </c>
      <c r="B74" s="55" t="s">
        <v>193</v>
      </c>
      <c r="C74" s="55" t="s">
        <v>25</v>
      </c>
      <c r="D74" s="10">
        <v>68639518</v>
      </c>
      <c r="E74" s="10">
        <v>15042211</v>
      </c>
      <c r="F74" s="11">
        <v>0.21914796954139451</v>
      </c>
      <c r="G74" s="10">
        <v>69887200</v>
      </c>
      <c r="H74" s="10">
        <v>16462648</v>
      </c>
      <c r="I74" s="11">
        <f t="shared" si="1"/>
        <v>0.2355602742705388</v>
      </c>
      <c r="J74" s="64">
        <v>67901754</v>
      </c>
      <c r="K74" s="65">
        <v>18991738</v>
      </c>
      <c r="L74" s="60">
        <v>0.2796943654798667</v>
      </c>
      <c r="M74" s="64">
        <v>67428678</v>
      </c>
      <c r="N74" s="65">
        <v>22007873</v>
      </c>
      <c r="O74" s="60">
        <v>0.32638743117579733</v>
      </c>
      <c r="P74" s="64">
        <v>68372029</v>
      </c>
      <c r="Q74" s="65">
        <v>24214836</v>
      </c>
      <c r="R74" s="60">
        <v>0.35416289898314995</v>
      </c>
      <c r="S74" s="58">
        <v>68236302</v>
      </c>
      <c r="T74" s="59">
        <v>28136803</v>
      </c>
      <c r="U74" s="106">
        <v>0.41234360853845803</v>
      </c>
      <c r="V74" s="62">
        <v>69926110</v>
      </c>
      <c r="W74" s="62">
        <v>29803261</v>
      </c>
      <c r="X74" s="105">
        <v>0.42621076733712199</v>
      </c>
      <c r="Y74" s="90">
        <v>72530596</v>
      </c>
      <c r="Z74" s="90">
        <v>31078546</v>
      </c>
      <c r="AA74" s="105">
        <v>0.42848877182809858</v>
      </c>
      <c r="AB74" s="54">
        <v>73846717</v>
      </c>
      <c r="AC74" s="54">
        <v>31973131</v>
      </c>
      <c r="AD74" s="54">
        <v>0.43296618047353413</v>
      </c>
      <c r="AE74" s="54">
        <v>73296906</v>
      </c>
      <c r="AF74" s="54">
        <v>32027464</v>
      </c>
      <c r="AG74" s="54">
        <v>0.43695519699016999</v>
      </c>
    </row>
    <row r="75" spans="1:33" x14ac:dyDescent="0.2">
      <c r="A75" s="55" t="s">
        <v>194</v>
      </c>
      <c r="B75" s="55" t="s">
        <v>195</v>
      </c>
      <c r="C75" s="55" t="s">
        <v>196</v>
      </c>
      <c r="D75" s="10">
        <v>51634812</v>
      </c>
      <c r="E75" s="10">
        <v>26145094</v>
      </c>
      <c r="F75" s="11">
        <v>0.50634626112321279</v>
      </c>
      <c r="G75" s="10">
        <v>54976496</v>
      </c>
      <c r="H75" s="10">
        <v>29558926</v>
      </c>
      <c r="I75" s="11">
        <f t="shared" si="1"/>
        <v>0.53766478678451968</v>
      </c>
      <c r="J75" s="64">
        <v>55438701</v>
      </c>
      <c r="K75" s="65">
        <v>31776658</v>
      </c>
      <c r="L75" s="60">
        <v>0.57318547200447567</v>
      </c>
      <c r="M75" s="64">
        <v>56578773</v>
      </c>
      <c r="N75" s="65">
        <v>36302226</v>
      </c>
      <c r="O75" s="60">
        <v>0.64162271599633314</v>
      </c>
      <c r="P75" s="64">
        <v>58467539</v>
      </c>
      <c r="Q75" s="65">
        <v>41748466</v>
      </c>
      <c r="R75" s="60">
        <v>0.71404520720463371</v>
      </c>
      <c r="S75" s="58">
        <v>67605347</v>
      </c>
      <c r="T75" s="59">
        <v>39092614</v>
      </c>
      <c r="U75" s="106">
        <v>0.57824736851065939</v>
      </c>
      <c r="V75" s="62">
        <v>64962930</v>
      </c>
      <c r="W75" s="62">
        <v>41028377</v>
      </c>
      <c r="X75" s="105">
        <v>0.6315659869405521</v>
      </c>
      <c r="Y75" s="90">
        <v>69324216</v>
      </c>
      <c r="Z75" s="90">
        <v>41336989</v>
      </c>
      <c r="AA75" s="105">
        <v>0.59628498359072679</v>
      </c>
      <c r="AB75" s="54">
        <v>69503673</v>
      </c>
      <c r="AC75" s="54">
        <v>42420729</v>
      </c>
      <c r="AD75" s="54">
        <v>0.6103379457370548</v>
      </c>
      <c r="AE75" s="54">
        <v>72886582</v>
      </c>
      <c r="AF75" s="54">
        <v>42228003</v>
      </c>
      <c r="AG75" s="54">
        <v>0.57936593871283504</v>
      </c>
    </row>
    <row r="76" spans="1:33" x14ac:dyDescent="0.2">
      <c r="A76" s="55" t="s">
        <v>197</v>
      </c>
      <c r="B76" s="55" t="s">
        <v>198</v>
      </c>
      <c r="C76" s="55" t="s">
        <v>143</v>
      </c>
      <c r="D76" s="10">
        <v>43896452</v>
      </c>
      <c r="E76" s="10">
        <v>6946655</v>
      </c>
      <c r="F76" s="11">
        <v>0.1582509447460583</v>
      </c>
      <c r="G76" s="10">
        <v>42884502</v>
      </c>
      <c r="H76" s="10">
        <v>7526351</v>
      </c>
      <c r="I76" s="11">
        <f t="shared" si="1"/>
        <v>0.17550281917696048</v>
      </c>
      <c r="J76" s="64">
        <v>43461239</v>
      </c>
      <c r="K76" s="65">
        <v>8658066</v>
      </c>
      <c r="L76" s="60">
        <v>0.19921351068707452</v>
      </c>
      <c r="M76" s="64">
        <v>45838748</v>
      </c>
      <c r="N76" s="65">
        <v>10545482</v>
      </c>
      <c r="O76" s="60">
        <v>0.23005606523110098</v>
      </c>
      <c r="P76" s="64">
        <v>45296646</v>
      </c>
      <c r="Q76" s="65">
        <v>14604286</v>
      </c>
      <c r="R76" s="60">
        <v>0.32241429089473866</v>
      </c>
      <c r="S76" s="58">
        <v>48983551</v>
      </c>
      <c r="T76" s="59">
        <v>19211322</v>
      </c>
      <c r="U76" s="106">
        <v>0.39219945487414742</v>
      </c>
      <c r="V76" s="62">
        <v>49279161</v>
      </c>
      <c r="W76" s="62">
        <v>21738618</v>
      </c>
      <c r="X76" s="105">
        <v>0.44113206391642912</v>
      </c>
      <c r="Y76" s="90">
        <v>50499435</v>
      </c>
      <c r="Z76" s="90">
        <v>23513890</v>
      </c>
      <c r="AA76" s="105">
        <v>0.46562679364630516</v>
      </c>
      <c r="AB76" s="54">
        <v>53644529</v>
      </c>
      <c r="AC76" s="54">
        <v>22798036</v>
      </c>
      <c r="AD76" s="54">
        <v>0.42498343120880044</v>
      </c>
      <c r="AE76" s="54">
        <v>56007101</v>
      </c>
      <c r="AF76" s="54">
        <v>23272859</v>
      </c>
      <c r="AG76" s="54">
        <v>0.41553407665217301</v>
      </c>
    </row>
    <row r="77" spans="1:33" x14ac:dyDescent="0.2">
      <c r="A77" s="55" t="s">
        <v>199</v>
      </c>
      <c r="B77" s="55" t="s">
        <v>200</v>
      </c>
      <c r="C77" s="55" t="s">
        <v>114</v>
      </c>
      <c r="D77" s="10">
        <v>47955792</v>
      </c>
      <c r="E77" s="10">
        <v>1783967</v>
      </c>
      <c r="F77" s="11">
        <v>3.7200240588248445E-2</v>
      </c>
      <c r="G77" s="10">
        <v>45163614</v>
      </c>
      <c r="H77" s="10">
        <v>1292467</v>
      </c>
      <c r="I77" s="11">
        <f t="shared" si="1"/>
        <v>2.8617439693820784E-2</v>
      </c>
      <c r="J77" s="64">
        <v>43846256</v>
      </c>
      <c r="K77" s="65">
        <v>2064541</v>
      </c>
      <c r="L77" s="60">
        <v>4.7085913105100692E-2</v>
      </c>
      <c r="M77" s="64">
        <v>44030719</v>
      </c>
      <c r="N77" s="65">
        <v>5760563</v>
      </c>
      <c r="O77" s="60">
        <v>0.13083054582869746</v>
      </c>
      <c r="P77" s="64">
        <v>45497209</v>
      </c>
      <c r="Q77" s="65">
        <v>11810475</v>
      </c>
      <c r="R77" s="60">
        <v>0.25958680234649117</v>
      </c>
      <c r="S77" s="58">
        <v>57360505</v>
      </c>
      <c r="T77" s="59">
        <v>15789563</v>
      </c>
      <c r="U77" s="106">
        <v>0.27526889799871879</v>
      </c>
      <c r="V77" s="62">
        <v>52895285</v>
      </c>
      <c r="W77" s="62">
        <v>21412975</v>
      </c>
      <c r="X77" s="105">
        <v>0.40481821772961429</v>
      </c>
      <c r="Y77" s="90">
        <v>56923084</v>
      </c>
      <c r="Z77" s="90">
        <v>25919865</v>
      </c>
      <c r="AA77" s="105">
        <v>0.45534892311878256</v>
      </c>
      <c r="AB77" s="54">
        <v>55911856</v>
      </c>
      <c r="AC77" s="54">
        <v>30334157</v>
      </c>
      <c r="AD77" s="54">
        <v>0.54253532560249829</v>
      </c>
      <c r="AE77" s="54">
        <v>63563114</v>
      </c>
      <c r="AF77" s="54">
        <v>33745922</v>
      </c>
      <c r="AG77" s="54">
        <v>0.53090416558257403</v>
      </c>
    </row>
    <row r="78" spans="1:33" x14ac:dyDescent="0.2">
      <c r="A78" s="55" t="s">
        <v>201</v>
      </c>
      <c r="B78" s="55" t="s">
        <v>202</v>
      </c>
      <c r="C78" s="55" t="s">
        <v>82</v>
      </c>
      <c r="D78" s="10">
        <v>7398564</v>
      </c>
      <c r="E78" s="10">
        <v>2236281</v>
      </c>
      <c r="F78" s="11">
        <v>0.30225878967864572</v>
      </c>
      <c r="G78" s="10">
        <v>7428847</v>
      </c>
      <c r="H78" s="10">
        <v>1836304</v>
      </c>
      <c r="I78" s="11">
        <f t="shared" si="1"/>
        <v>0.24718559959573808</v>
      </c>
      <c r="J78" s="64">
        <v>7128396</v>
      </c>
      <c r="K78" s="65">
        <v>1148595</v>
      </c>
      <c r="L78" s="60">
        <v>0.16112951637366948</v>
      </c>
      <c r="M78" s="64">
        <v>7224429</v>
      </c>
      <c r="N78" s="65">
        <v>950749</v>
      </c>
      <c r="O78" s="60">
        <v>0.13160195774641845</v>
      </c>
      <c r="P78" s="64">
        <v>6460390</v>
      </c>
      <c r="Q78" s="65">
        <v>1260623</v>
      </c>
      <c r="R78" s="60">
        <v>0.19513109889650626</v>
      </c>
      <c r="S78" s="58">
        <v>6946379</v>
      </c>
      <c r="T78" s="59">
        <v>2040669</v>
      </c>
      <c r="U78" s="106">
        <v>0.29377449747559126</v>
      </c>
      <c r="V78" s="62">
        <v>7260862</v>
      </c>
      <c r="W78" s="62">
        <v>2944571</v>
      </c>
      <c r="X78" s="105">
        <v>0.40554014110170389</v>
      </c>
      <c r="Y78" s="90">
        <v>7464105</v>
      </c>
      <c r="Z78" s="90">
        <v>4159514</v>
      </c>
      <c r="AA78" s="105">
        <v>0.55726895588955405</v>
      </c>
      <c r="AB78" s="54">
        <v>7537680</v>
      </c>
      <c r="AC78" s="54">
        <v>5300729</v>
      </c>
      <c r="AD78" s="54">
        <v>0.70323083495186844</v>
      </c>
      <c r="AE78" s="54">
        <v>8145602</v>
      </c>
      <c r="AF78" s="54">
        <v>5976173</v>
      </c>
      <c r="AG78" s="54">
        <v>0.73366867175685702</v>
      </c>
    </row>
    <row r="79" spans="1:33" x14ac:dyDescent="0.2">
      <c r="A79" s="55" t="s">
        <v>203</v>
      </c>
      <c r="B79" s="55" t="s">
        <v>204</v>
      </c>
      <c r="C79" s="55" t="s">
        <v>205</v>
      </c>
      <c r="D79" s="10">
        <v>32634505</v>
      </c>
      <c r="E79" s="10">
        <v>8341376</v>
      </c>
      <c r="F79" s="11">
        <v>0.25559989342568551</v>
      </c>
      <c r="G79" s="10">
        <v>33709326</v>
      </c>
      <c r="H79" s="10">
        <v>8379037</v>
      </c>
      <c r="I79" s="11">
        <f t="shared" si="1"/>
        <v>0.24856732525592473</v>
      </c>
      <c r="J79" s="64">
        <v>34047736</v>
      </c>
      <c r="K79" s="65">
        <v>7595819</v>
      </c>
      <c r="L79" s="60">
        <v>0.22309321829798023</v>
      </c>
      <c r="M79" s="64">
        <v>34172299</v>
      </c>
      <c r="N79" s="65">
        <v>8091806</v>
      </c>
      <c r="O79" s="60">
        <v>0.2367943110880541</v>
      </c>
      <c r="P79" s="64">
        <v>34116186</v>
      </c>
      <c r="Q79" s="65">
        <v>8516915</v>
      </c>
      <c r="R79" s="60">
        <v>0.2496444063237315</v>
      </c>
      <c r="S79" s="58">
        <v>34439843</v>
      </c>
      <c r="T79" s="59">
        <v>8613345</v>
      </c>
      <c r="U79" s="106">
        <v>0.25009826554668091</v>
      </c>
      <c r="V79" s="62">
        <v>36205888</v>
      </c>
      <c r="W79" s="62">
        <v>8180942</v>
      </c>
      <c r="X79" s="105">
        <v>0.22595612072820861</v>
      </c>
      <c r="Y79" s="90">
        <v>37207833</v>
      </c>
      <c r="Z79" s="90">
        <v>7131862</v>
      </c>
      <c r="AA79" s="105">
        <v>0.19167636019007073</v>
      </c>
      <c r="AB79" s="54">
        <v>39858730</v>
      </c>
      <c r="AC79" s="54">
        <v>4834036</v>
      </c>
      <c r="AD79" s="54">
        <v>0.12127922791318238</v>
      </c>
      <c r="AE79" s="54">
        <v>39998627</v>
      </c>
      <c r="AF79" s="54">
        <v>4950096</v>
      </c>
      <c r="AG79" s="54">
        <v>0.123756647946941</v>
      </c>
    </row>
    <row r="80" spans="1:33" x14ac:dyDescent="0.2">
      <c r="A80" s="55" t="s">
        <v>206</v>
      </c>
      <c r="B80" s="55" t="s">
        <v>207</v>
      </c>
      <c r="C80" s="55" t="s">
        <v>208</v>
      </c>
      <c r="D80" s="10">
        <v>21733868</v>
      </c>
      <c r="E80" s="10">
        <v>2630308</v>
      </c>
      <c r="F80" s="11">
        <v>0.12102346439207232</v>
      </c>
      <c r="G80" s="10">
        <v>19222156</v>
      </c>
      <c r="H80" s="10">
        <v>1149976</v>
      </c>
      <c r="I80" s="11">
        <f t="shared" si="1"/>
        <v>5.9825547144659527E-2</v>
      </c>
      <c r="J80" s="64">
        <v>17914515</v>
      </c>
      <c r="K80" s="65">
        <v>2119521</v>
      </c>
      <c r="L80" s="60">
        <v>0.11831305508410359</v>
      </c>
      <c r="M80" s="64">
        <v>17996001</v>
      </c>
      <c r="N80" s="65">
        <v>3593912</v>
      </c>
      <c r="O80" s="60">
        <v>0.19970614582650889</v>
      </c>
      <c r="P80" s="64">
        <v>18299132</v>
      </c>
      <c r="Q80" s="65">
        <v>5831211</v>
      </c>
      <c r="R80" s="60">
        <v>0.3186605244445474</v>
      </c>
      <c r="S80" s="58">
        <v>19274686</v>
      </c>
      <c r="T80" s="59">
        <v>7003496</v>
      </c>
      <c r="U80" s="106">
        <v>0.36335201517679716</v>
      </c>
      <c r="V80" s="62">
        <v>19274686</v>
      </c>
      <c r="W80" s="62">
        <v>7003496</v>
      </c>
      <c r="X80" s="105">
        <v>0.36335201517679716</v>
      </c>
      <c r="Y80" s="90">
        <v>21461522</v>
      </c>
      <c r="Z80" s="90">
        <v>7372367</v>
      </c>
      <c r="AA80" s="105">
        <v>0.34351557172878977</v>
      </c>
      <c r="AB80" s="54">
        <v>21703329</v>
      </c>
      <c r="AC80" s="54">
        <v>7213741</v>
      </c>
      <c r="AD80" s="54">
        <v>0.33237947044898042</v>
      </c>
      <c r="AE80" s="54">
        <v>21759236</v>
      </c>
      <c r="AF80" s="54">
        <v>7443829</v>
      </c>
      <c r="AG80" s="54">
        <v>0.34209974100193602</v>
      </c>
    </row>
    <row r="81" spans="1:33" x14ac:dyDescent="0.2">
      <c r="A81" s="55" t="s">
        <v>209</v>
      </c>
      <c r="B81" s="55" t="s">
        <v>210</v>
      </c>
      <c r="C81" s="55" t="s">
        <v>127</v>
      </c>
      <c r="D81" s="10">
        <v>94597198</v>
      </c>
      <c r="E81" s="10">
        <v>7768458</v>
      </c>
      <c r="F81" s="11">
        <v>8.2121438734369279E-2</v>
      </c>
      <c r="G81" s="10">
        <v>92390882</v>
      </c>
      <c r="H81" s="10">
        <v>2777516</v>
      </c>
      <c r="I81" s="11">
        <f t="shared" si="1"/>
        <v>3.0062663542924074E-2</v>
      </c>
      <c r="J81" s="64">
        <v>90658034</v>
      </c>
      <c r="K81" s="65">
        <v>3970417</v>
      </c>
      <c r="L81" s="60">
        <v>4.3795533885060862E-2</v>
      </c>
      <c r="M81" s="64">
        <v>95648260</v>
      </c>
      <c r="N81" s="65">
        <v>2538915</v>
      </c>
      <c r="O81" s="60">
        <v>2.6544288416746942E-2</v>
      </c>
      <c r="P81" s="64">
        <v>95292091</v>
      </c>
      <c r="Q81" s="65">
        <v>7709173</v>
      </c>
      <c r="R81" s="60">
        <v>8.0900449545177888E-2</v>
      </c>
      <c r="S81" s="58">
        <v>99232472</v>
      </c>
      <c r="T81" s="59">
        <v>14317753</v>
      </c>
      <c r="U81" s="106">
        <v>0.14428495744820305</v>
      </c>
      <c r="V81" s="62">
        <v>110126384</v>
      </c>
      <c r="W81" s="62">
        <v>16410130</v>
      </c>
      <c r="X81" s="105">
        <v>0.14901179357709593</v>
      </c>
      <c r="Y81" s="90">
        <v>111271498</v>
      </c>
      <c r="Z81" s="90">
        <v>20907346</v>
      </c>
      <c r="AA81" s="105">
        <v>0.18789489110679539</v>
      </c>
      <c r="AB81" s="54">
        <v>114199364</v>
      </c>
      <c r="AC81" s="54">
        <v>24705779</v>
      </c>
      <c r="AD81" s="54">
        <v>0.2163390244450048</v>
      </c>
      <c r="AE81" s="54">
        <v>119508413</v>
      </c>
      <c r="AF81" s="54">
        <v>23625304</v>
      </c>
      <c r="AG81" s="54">
        <v>0.19768737118113999</v>
      </c>
    </row>
    <row r="82" spans="1:33" x14ac:dyDescent="0.2">
      <c r="A82" s="55" t="s">
        <v>211</v>
      </c>
      <c r="B82" s="55" t="s">
        <v>212</v>
      </c>
      <c r="C82" s="55" t="s">
        <v>82</v>
      </c>
      <c r="D82" s="10">
        <v>39513694</v>
      </c>
      <c r="E82" s="10">
        <v>6315305</v>
      </c>
      <c r="F82" s="11">
        <v>0.1598257302898585</v>
      </c>
      <c r="G82" s="10">
        <v>40693181</v>
      </c>
      <c r="H82" s="10">
        <v>4196689</v>
      </c>
      <c r="I82" s="11">
        <f t="shared" si="1"/>
        <v>0.1031300305572081</v>
      </c>
      <c r="J82" s="64">
        <v>40898456</v>
      </c>
      <c r="K82" s="65">
        <v>3758853</v>
      </c>
      <c r="L82" s="60">
        <v>9.1906965876658031E-2</v>
      </c>
      <c r="M82" s="64">
        <v>41452921</v>
      </c>
      <c r="N82" s="65">
        <v>4038660</v>
      </c>
      <c r="O82" s="60">
        <v>9.7427633628037941E-2</v>
      </c>
      <c r="P82" s="64">
        <v>42214149</v>
      </c>
      <c r="Q82" s="65">
        <v>7748444</v>
      </c>
      <c r="R82" s="60">
        <v>0.1835508753238162</v>
      </c>
      <c r="S82" s="58">
        <v>44372147</v>
      </c>
      <c r="T82" s="59">
        <v>12433258</v>
      </c>
      <c r="U82" s="106">
        <v>0.28020411092571201</v>
      </c>
      <c r="V82" s="62">
        <v>46824999</v>
      </c>
      <c r="W82" s="62">
        <v>15099106</v>
      </c>
      <c r="X82" s="105">
        <v>0.32245822365100318</v>
      </c>
      <c r="Y82" s="90">
        <v>48883873</v>
      </c>
      <c r="Z82" s="90">
        <v>17945188</v>
      </c>
      <c r="AA82" s="105">
        <v>0.36709832709040874</v>
      </c>
      <c r="AB82" s="54">
        <v>53029459</v>
      </c>
      <c r="AC82" s="54">
        <v>15148685</v>
      </c>
      <c r="AD82" s="54">
        <v>0.2856654637943789</v>
      </c>
      <c r="AE82" s="54">
        <v>53171978</v>
      </c>
      <c r="AF82" s="54">
        <v>12342002</v>
      </c>
      <c r="AG82" s="54">
        <v>0.232114780458233</v>
      </c>
    </row>
    <row r="83" spans="1:33" x14ac:dyDescent="0.2">
      <c r="A83" s="55" t="s">
        <v>213</v>
      </c>
      <c r="B83" s="55" t="s">
        <v>214</v>
      </c>
      <c r="C83" s="55" t="s">
        <v>82</v>
      </c>
      <c r="D83" s="10">
        <v>15655208</v>
      </c>
      <c r="E83" s="10">
        <v>5854830</v>
      </c>
      <c r="F83" s="11">
        <v>0.37398608820783474</v>
      </c>
      <c r="G83" s="10">
        <v>16126802</v>
      </c>
      <c r="H83" s="10">
        <v>6033403</v>
      </c>
      <c r="I83" s="11">
        <f t="shared" si="1"/>
        <v>0.37412271819298087</v>
      </c>
      <c r="J83" s="64">
        <v>16416174</v>
      </c>
      <c r="K83" s="65">
        <v>7121603</v>
      </c>
      <c r="L83" s="60">
        <v>0.43381624731804136</v>
      </c>
      <c r="M83" s="64">
        <v>17620861</v>
      </c>
      <c r="N83" s="65">
        <v>7169980</v>
      </c>
      <c r="O83" s="60">
        <v>0.40690293170123754</v>
      </c>
      <c r="P83" s="64">
        <v>17526196</v>
      </c>
      <c r="Q83" s="65">
        <v>7782169</v>
      </c>
      <c r="R83" s="60">
        <v>0.44403069553712626</v>
      </c>
      <c r="S83" s="58">
        <v>18134039</v>
      </c>
      <c r="T83" s="59">
        <v>7984247</v>
      </c>
      <c r="U83" s="106">
        <v>0.44029060486745397</v>
      </c>
      <c r="V83" s="62">
        <v>18634116</v>
      </c>
      <c r="W83" s="62">
        <v>9007226</v>
      </c>
      <c r="X83" s="105">
        <v>0.48337286297885018</v>
      </c>
      <c r="Y83" s="90">
        <v>18969279</v>
      </c>
      <c r="Z83" s="90">
        <v>12082111</v>
      </c>
      <c r="AA83" s="105">
        <v>0.63693042840479075</v>
      </c>
      <c r="AB83" s="54">
        <v>20048622</v>
      </c>
      <c r="AC83" s="54">
        <v>13403003</v>
      </c>
      <c r="AD83" s="54">
        <v>0.66852489911775481</v>
      </c>
      <c r="AE83" s="54">
        <v>23404543</v>
      </c>
      <c r="AF83" s="54">
        <v>11962719</v>
      </c>
      <c r="AG83" s="54">
        <v>0.51112807457936704</v>
      </c>
    </row>
    <row r="84" spans="1:33" x14ac:dyDescent="0.2">
      <c r="A84" s="55" t="s">
        <v>215</v>
      </c>
      <c r="B84" s="55" t="s">
        <v>216</v>
      </c>
      <c r="C84" s="55" t="s">
        <v>217</v>
      </c>
      <c r="D84" s="10">
        <v>53514971</v>
      </c>
      <c r="E84" s="10">
        <v>1679299</v>
      </c>
      <c r="F84" s="11">
        <v>3.1379985238149527E-2</v>
      </c>
      <c r="G84" s="10">
        <v>55043978</v>
      </c>
      <c r="H84" s="10">
        <v>1857594</v>
      </c>
      <c r="I84" s="11">
        <f t="shared" si="1"/>
        <v>3.3747451901096244E-2</v>
      </c>
      <c r="J84" s="64">
        <v>53962724</v>
      </c>
      <c r="K84" s="65">
        <v>3615249</v>
      </c>
      <c r="L84" s="60">
        <v>6.6995302164508969E-2</v>
      </c>
      <c r="M84" s="64">
        <v>57519157</v>
      </c>
      <c r="N84" s="65">
        <v>3149766</v>
      </c>
      <c r="O84" s="60">
        <v>5.4760294904878389E-2</v>
      </c>
      <c r="P84" s="64">
        <v>53723254</v>
      </c>
      <c r="Q84" s="65">
        <v>7998595</v>
      </c>
      <c r="R84" s="60">
        <v>0.14888515502058011</v>
      </c>
      <c r="S84" s="58">
        <v>54183140</v>
      </c>
      <c r="T84" s="59">
        <v>11963598</v>
      </c>
      <c r="U84" s="106">
        <v>0.22079927446065326</v>
      </c>
      <c r="V84" s="62">
        <v>55909248</v>
      </c>
      <c r="W84" s="62">
        <v>14944558</v>
      </c>
      <c r="X84" s="105">
        <v>0.26730028634976455</v>
      </c>
      <c r="Y84" s="90">
        <v>58587211</v>
      </c>
      <c r="Z84" s="90">
        <v>15834297</v>
      </c>
      <c r="AA84" s="105">
        <v>0.2702688305131985</v>
      </c>
      <c r="AB84" s="54">
        <v>61182597</v>
      </c>
      <c r="AC84" s="54">
        <v>15688049</v>
      </c>
      <c r="AD84" s="54">
        <v>0.25641358440538248</v>
      </c>
      <c r="AE84" s="54">
        <v>61349758</v>
      </c>
      <c r="AF84" s="54">
        <v>14009947</v>
      </c>
      <c r="AG84" s="54">
        <v>0.228361895086856</v>
      </c>
    </row>
    <row r="85" spans="1:33" x14ac:dyDescent="0.2">
      <c r="A85" s="55" t="s">
        <v>218</v>
      </c>
      <c r="B85" s="55" t="s">
        <v>219</v>
      </c>
      <c r="C85" s="55" t="s">
        <v>25</v>
      </c>
      <c r="D85" s="10">
        <v>41982643</v>
      </c>
      <c r="E85" s="10">
        <v>745075</v>
      </c>
      <c r="F85" s="11">
        <v>1.7747215200338864E-2</v>
      </c>
      <c r="G85" s="10">
        <v>39948171</v>
      </c>
      <c r="H85" s="10">
        <v>321092</v>
      </c>
      <c r="I85" s="11">
        <f t="shared" si="1"/>
        <v>8.0377146678379842E-3</v>
      </c>
      <c r="J85" s="64">
        <v>38582394</v>
      </c>
      <c r="K85" s="65">
        <v>1178072</v>
      </c>
      <c r="L85" s="60">
        <v>3.0533926951241023E-2</v>
      </c>
      <c r="M85" s="64">
        <v>39263345</v>
      </c>
      <c r="N85" s="65">
        <v>785818</v>
      </c>
      <c r="O85" s="60">
        <v>2.00140359920939E-2</v>
      </c>
      <c r="P85" s="64">
        <v>39583632</v>
      </c>
      <c r="Q85" s="65">
        <v>1739235</v>
      </c>
      <c r="R85" s="60">
        <v>4.3938236895492561E-2</v>
      </c>
      <c r="S85" s="58">
        <v>41195025</v>
      </c>
      <c r="T85" s="59">
        <v>3059805</v>
      </c>
      <c r="U85" s="106">
        <v>7.4276080667507793E-2</v>
      </c>
      <c r="V85" s="62">
        <v>44853548</v>
      </c>
      <c r="W85" s="62">
        <v>3245870</v>
      </c>
      <c r="X85" s="105">
        <v>7.2365958652813825E-2</v>
      </c>
      <c r="Y85" s="90">
        <v>43288805</v>
      </c>
      <c r="Z85" s="90">
        <v>4174632</v>
      </c>
      <c r="AA85" s="105">
        <v>9.6436757725236355E-2</v>
      </c>
      <c r="AB85" s="54">
        <v>44950134</v>
      </c>
      <c r="AC85" s="54">
        <v>4557139</v>
      </c>
      <c r="AD85" s="54">
        <v>0.10138210044045698</v>
      </c>
      <c r="AE85" s="54">
        <v>44330198</v>
      </c>
      <c r="AF85" s="54">
        <v>6481967</v>
      </c>
      <c r="AG85" s="54">
        <v>0.146220122905835</v>
      </c>
    </row>
    <row r="86" spans="1:33" x14ac:dyDescent="0.2">
      <c r="A86" s="55" t="s">
        <v>220</v>
      </c>
      <c r="B86" s="55" t="s">
        <v>221</v>
      </c>
      <c r="C86" s="55" t="s">
        <v>82</v>
      </c>
      <c r="D86" s="10">
        <v>21261408</v>
      </c>
      <c r="E86" s="10">
        <v>6602739</v>
      </c>
      <c r="F86" s="11">
        <v>0.3105504113368221</v>
      </c>
      <c r="G86" s="10">
        <v>23535615</v>
      </c>
      <c r="H86" s="10">
        <v>4229880</v>
      </c>
      <c r="I86" s="11">
        <f t="shared" si="1"/>
        <v>0.17972251840455411</v>
      </c>
      <c r="J86" s="64">
        <v>21461477</v>
      </c>
      <c r="K86" s="65">
        <v>6733739</v>
      </c>
      <c r="L86" s="60">
        <v>0.31375934657246562</v>
      </c>
      <c r="M86" s="64">
        <v>20690068</v>
      </c>
      <c r="N86" s="65">
        <v>7534402</v>
      </c>
      <c r="O86" s="60">
        <v>0.36415549721731216</v>
      </c>
      <c r="P86" s="64">
        <v>20897362</v>
      </c>
      <c r="Q86" s="65">
        <v>9712062</v>
      </c>
      <c r="R86" s="60">
        <v>0.46475062259054517</v>
      </c>
      <c r="S86" s="58">
        <v>21199846</v>
      </c>
      <c r="T86" s="59">
        <v>12415848</v>
      </c>
      <c r="U86" s="106">
        <v>0.5856574618513738</v>
      </c>
      <c r="V86" s="62">
        <v>21999258</v>
      </c>
      <c r="W86" s="62">
        <v>14373361</v>
      </c>
      <c r="X86" s="105">
        <v>0.65335662684623275</v>
      </c>
      <c r="Y86" s="90">
        <v>22932507</v>
      </c>
      <c r="Z86" s="90">
        <v>16095180</v>
      </c>
      <c r="AA86" s="105">
        <v>0.70184999834514383</v>
      </c>
      <c r="AB86" s="54">
        <v>23440378</v>
      </c>
      <c r="AC86" s="54">
        <v>16213960</v>
      </c>
      <c r="AD86" s="54">
        <v>0.6917106882832692</v>
      </c>
      <c r="AE86" s="54">
        <v>24324834</v>
      </c>
      <c r="AF86" s="54">
        <v>16282062</v>
      </c>
      <c r="AG86" s="54">
        <v>0.66935963468445503</v>
      </c>
    </row>
    <row r="87" spans="1:33" x14ac:dyDescent="0.2">
      <c r="A87" s="55" t="s">
        <v>222</v>
      </c>
      <c r="B87" s="55" t="s">
        <v>223</v>
      </c>
      <c r="C87" s="55" t="s">
        <v>41</v>
      </c>
      <c r="D87" s="10">
        <v>22508436</v>
      </c>
      <c r="E87" s="10">
        <v>2060897</v>
      </c>
      <c r="F87" s="11">
        <v>9.1561092916451411E-2</v>
      </c>
      <c r="G87" s="10">
        <v>22510721</v>
      </c>
      <c r="H87" s="10">
        <v>1841931</v>
      </c>
      <c r="I87" s="11">
        <f t="shared" si="1"/>
        <v>8.1824611481791279E-2</v>
      </c>
      <c r="J87" s="64">
        <v>23475165</v>
      </c>
      <c r="K87" s="65">
        <v>2078194</v>
      </c>
      <c r="L87" s="60">
        <v>8.85273436842723E-2</v>
      </c>
      <c r="M87" s="64">
        <v>23477768</v>
      </c>
      <c r="N87" s="65">
        <v>2687189</v>
      </c>
      <c r="O87" s="60">
        <v>0.11445674904019837</v>
      </c>
      <c r="P87" s="64">
        <v>24052074</v>
      </c>
      <c r="Q87" s="65">
        <v>3712899</v>
      </c>
      <c r="R87" s="60">
        <v>0.15436918246634365</v>
      </c>
      <c r="S87" s="58">
        <v>24403618</v>
      </c>
      <c r="T87" s="59">
        <v>4409540</v>
      </c>
      <c r="U87" s="106">
        <v>0.18069205967738061</v>
      </c>
      <c r="V87" s="62">
        <v>24424083</v>
      </c>
      <c r="W87" s="62">
        <v>4781981</v>
      </c>
      <c r="X87" s="105">
        <v>0.19578958194663848</v>
      </c>
      <c r="Y87" s="90">
        <v>24215493</v>
      </c>
      <c r="Z87" s="90">
        <v>5429580</v>
      </c>
      <c r="AA87" s="105">
        <v>0.22421926326257327</v>
      </c>
      <c r="AB87" s="54">
        <v>25327800</v>
      </c>
      <c r="AC87" s="54">
        <v>5133751</v>
      </c>
      <c r="AD87" s="54">
        <v>0.20269233806331383</v>
      </c>
      <c r="AE87" s="54">
        <v>25275795</v>
      </c>
      <c r="AF87" s="54">
        <v>4607564</v>
      </c>
      <c r="AG87" s="54">
        <v>0.182291556012383</v>
      </c>
    </row>
    <row r="88" spans="1:33" x14ac:dyDescent="0.2">
      <c r="A88" s="55" t="s">
        <v>224</v>
      </c>
      <c r="B88" s="55" t="s">
        <v>225</v>
      </c>
      <c r="C88" s="55" t="s">
        <v>226</v>
      </c>
      <c r="D88" s="10">
        <v>46125141</v>
      </c>
      <c r="E88" s="10">
        <v>15461555</v>
      </c>
      <c r="F88" s="11">
        <v>0.33520883979519978</v>
      </c>
      <c r="G88" s="10">
        <v>46272186</v>
      </c>
      <c r="H88" s="10">
        <v>15189865</v>
      </c>
      <c r="I88" s="11">
        <f t="shared" si="1"/>
        <v>0.32827204230204293</v>
      </c>
      <c r="J88" s="64">
        <v>46326497</v>
      </c>
      <c r="K88" s="65">
        <v>14498196</v>
      </c>
      <c r="L88" s="60">
        <v>0.31295688081056505</v>
      </c>
      <c r="M88" s="64">
        <v>48034060</v>
      </c>
      <c r="N88" s="65">
        <v>14125261</v>
      </c>
      <c r="O88" s="60">
        <v>0.29406760536169541</v>
      </c>
      <c r="P88" s="64">
        <v>53114370</v>
      </c>
      <c r="Q88" s="65">
        <v>12868051</v>
      </c>
      <c r="R88" s="60">
        <v>0.24227061339520736</v>
      </c>
      <c r="S88" s="58">
        <v>57069565</v>
      </c>
      <c r="T88" s="59">
        <v>9189754</v>
      </c>
      <c r="U88" s="106">
        <v>0.16102723053872936</v>
      </c>
      <c r="V88" s="62">
        <v>57439362</v>
      </c>
      <c r="W88" s="62">
        <v>10199357</v>
      </c>
      <c r="X88" s="105">
        <v>0.17756737966553318</v>
      </c>
      <c r="Y88" s="90">
        <v>57864506</v>
      </c>
      <c r="Z88" s="90">
        <v>11508494</v>
      </c>
      <c r="AA88" s="105">
        <v>0.19888693078966233</v>
      </c>
      <c r="AB88" s="54">
        <v>58592771</v>
      </c>
      <c r="AC88" s="54">
        <v>13667771</v>
      </c>
      <c r="AD88" s="54">
        <v>0.23326718922373546</v>
      </c>
      <c r="AE88" s="54">
        <v>58270261</v>
      </c>
      <c r="AF88" s="54">
        <v>14450743</v>
      </c>
      <c r="AG88" s="54">
        <v>0.24799516514950901</v>
      </c>
    </row>
    <row r="89" spans="1:33" x14ac:dyDescent="0.2">
      <c r="A89" s="55" t="s">
        <v>227</v>
      </c>
      <c r="B89" s="55" t="s">
        <v>228</v>
      </c>
      <c r="C89" s="55" t="s">
        <v>32</v>
      </c>
      <c r="D89" s="10">
        <v>12794343</v>
      </c>
      <c r="E89" s="10">
        <v>-436440</v>
      </c>
      <c r="F89" s="11">
        <v>-3.4111950883292719E-2</v>
      </c>
      <c r="G89" s="10">
        <v>12492961</v>
      </c>
      <c r="H89" s="10">
        <v>291282</v>
      </c>
      <c r="I89" s="11">
        <f t="shared" si="1"/>
        <v>2.3315689531088746E-2</v>
      </c>
      <c r="J89" s="64">
        <v>12358912</v>
      </c>
      <c r="K89" s="65">
        <v>1133137</v>
      </c>
      <c r="L89" s="60">
        <v>9.1685821535099535E-2</v>
      </c>
      <c r="M89" s="64">
        <v>12845684</v>
      </c>
      <c r="N89" s="65">
        <v>1851817</v>
      </c>
      <c r="O89" s="60">
        <v>0.14415869174424656</v>
      </c>
      <c r="P89" s="64">
        <v>12986040</v>
      </c>
      <c r="Q89" s="65">
        <v>3294596</v>
      </c>
      <c r="R89" s="60">
        <v>0.25370289942122465</v>
      </c>
      <c r="S89" s="58">
        <v>14271400</v>
      </c>
      <c r="T89" s="59">
        <v>3457820</v>
      </c>
      <c r="U89" s="106">
        <v>0.24229017475510461</v>
      </c>
      <c r="V89" s="62">
        <v>15713472</v>
      </c>
      <c r="W89" s="62">
        <v>4251343</v>
      </c>
      <c r="X89" s="105">
        <v>0.27055401886992259</v>
      </c>
      <c r="Y89" s="90">
        <v>16118497</v>
      </c>
      <c r="Z89" s="90">
        <v>5594087</v>
      </c>
      <c r="AA89" s="105">
        <v>0.34706008879115713</v>
      </c>
      <c r="AB89" s="54">
        <v>16823294</v>
      </c>
      <c r="AC89" s="54">
        <v>7202188</v>
      </c>
      <c r="AD89" s="54">
        <v>0.42810807443536325</v>
      </c>
      <c r="AE89" s="54">
        <v>18352541</v>
      </c>
      <c r="AF89" s="54">
        <v>7294206</v>
      </c>
      <c r="AG89" s="54">
        <v>0.397449377718323</v>
      </c>
    </row>
    <row r="90" spans="1:33" x14ac:dyDescent="0.2">
      <c r="A90" s="55" t="s">
        <v>229</v>
      </c>
      <c r="B90" s="55" t="s">
        <v>230</v>
      </c>
      <c r="C90" s="55" t="s">
        <v>11</v>
      </c>
      <c r="D90" s="10">
        <v>45558085</v>
      </c>
      <c r="E90" s="10">
        <v>4905175</v>
      </c>
      <c r="F90" s="11">
        <v>0.10766859493764938</v>
      </c>
      <c r="G90" s="10">
        <v>40030062</v>
      </c>
      <c r="H90" s="10">
        <v>4867389</v>
      </c>
      <c r="I90" s="11">
        <f t="shared" si="1"/>
        <v>0.1215933415241775</v>
      </c>
      <c r="J90" s="64">
        <v>37887941</v>
      </c>
      <c r="K90" s="65">
        <v>5977359</v>
      </c>
      <c r="L90" s="60">
        <v>0.15776415509092986</v>
      </c>
      <c r="M90" s="64">
        <v>38487590</v>
      </c>
      <c r="N90" s="65">
        <v>9427336</v>
      </c>
      <c r="O90" s="60">
        <v>0.2449448250721856</v>
      </c>
      <c r="P90" s="64">
        <v>39029964</v>
      </c>
      <c r="Q90" s="65">
        <v>15749467</v>
      </c>
      <c r="R90" s="60">
        <v>0.40352245777116269</v>
      </c>
      <c r="S90" s="58">
        <v>40936208</v>
      </c>
      <c r="T90" s="59">
        <v>22410286</v>
      </c>
      <c r="U90" s="106">
        <v>0.54744411109109081</v>
      </c>
      <c r="V90" s="62">
        <v>53133069</v>
      </c>
      <c r="W90" s="62">
        <v>25713195</v>
      </c>
      <c r="X90" s="105">
        <v>0.48393957819376104</v>
      </c>
      <c r="Y90" s="90">
        <v>62929081</v>
      </c>
      <c r="Z90" s="90">
        <v>21272621</v>
      </c>
      <c r="AA90" s="105">
        <v>0.33804118321702487</v>
      </c>
      <c r="AB90" s="54">
        <v>47947346</v>
      </c>
      <c r="AC90" s="54">
        <v>26404633</v>
      </c>
      <c r="AD90" s="54">
        <v>0.55070061646373503</v>
      </c>
      <c r="AE90" s="54">
        <v>60528119</v>
      </c>
      <c r="AF90" s="54">
        <v>20366753</v>
      </c>
      <c r="AG90" s="54">
        <v>0.33648415540552301</v>
      </c>
    </row>
    <row r="91" spans="1:33" x14ac:dyDescent="0.2">
      <c r="A91" s="55" t="s">
        <v>231</v>
      </c>
      <c r="B91" s="55" t="s">
        <v>232</v>
      </c>
      <c r="C91" s="55" t="s">
        <v>233</v>
      </c>
      <c r="D91" s="8">
        <v>27300383</v>
      </c>
      <c r="E91" s="8">
        <v>2640075</v>
      </c>
      <c r="F91" s="9">
        <v>9.6704687256585375E-2</v>
      </c>
      <c r="G91" s="8">
        <v>28833532</v>
      </c>
      <c r="H91" s="8">
        <v>2725368</v>
      </c>
      <c r="I91" s="9">
        <v>9.4520782261430888E-2</v>
      </c>
      <c r="J91" s="64">
        <v>28409005</v>
      </c>
      <c r="K91" s="65">
        <v>3184813</v>
      </c>
      <c r="L91" s="60">
        <v>0.11210575660780799</v>
      </c>
      <c r="M91" s="64">
        <v>28495586</v>
      </c>
      <c r="N91" s="65">
        <v>3445245</v>
      </c>
      <c r="O91" s="60">
        <v>0.12090451482555929</v>
      </c>
      <c r="P91" s="64">
        <v>29368631</v>
      </c>
      <c r="Q91" s="65">
        <v>3693873</v>
      </c>
      <c r="R91" s="60">
        <v>0.12577613849280206</v>
      </c>
      <c r="S91" s="58">
        <v>29235218</v>
      </c>
      <c r="T91" s="59">
        <v>4997076</v>
      </c>
      <c r="U91" s="106">
        <v>0.17092658587324369</v>
      </c>
      <c r="V91" s="62">
        <v>30760156</v>
      </c>
      <c r="W91" s="62">
        <v>4180644</v>
      </c>
      <c r="X91" s="105">
        <v>0.13591101423542845</v>
      </c>
      <c r="Y91" s="90">
        <v>30894985</v>
      </c>
      <c r="Z91" s="90">
        <v>4084244</v>
      </c>
      <c r="AA91" s="105">
        <v>0.13219763660671788</v>
      </c>
      <c r="AB91" s="54">
        <v>30723930</v>
      </c>
      <c r="AC91" s="54">
        <v>5203281</v>
      </c>
      <c r="AD91" s="54">
        <v>0.16935597106229575</v>
      </c>
      <c r="AE91" s="54">
        <v>31118906</v>
      </c>
      <c r="AF91" s="54">
        <v>5714412</v>
      </c>
      <c r="AG91" s="54">
        <v>0.18363151969416899</v>
      </c>
    </row>
    <row r="92" spans="1:33" x14ac:dyDescent="0.2">
      <c r="A92" s="55" t="s">
        <v>234</v>
      </c>
      <c r="B92" s="55" t="s">
        <v>235</v>
      </c>
      <c r="C92" s="55" t="s">
        <v>25</v>
      </c>
      <c r="D92" s="10">
        <v>55631084</v>
      </c>
      <c r="E92" s="10">
        <v>19695339</v>
      </c>
      <c r="F92" s="11">
        <v>0.35403478745803335</v>
      </c>
      <c r="G92" s="10">
        <v>61367912</v>
      </c>
      <c r="H92" s="10">
        <v>22744318</v>
      </c>
      <c r="I92" s="11">
        <f t="shared" si="1"/>
        <v>0.3706223213199758</v>
      </c>
      <c r="J92" s="64">
        <v>60723738</v>
      </c>
      <c r="K92" s="65">
        <v>25191689</v>
      </c>
      <c r="L92" s="60">
        <v>0.41485734952614411</v>
      </c>
      <c r="M92" s="64">
        <v>62516334</v>
      </c>
      <c r="N92" s="65">
        <v>28058971</v>
      </c>
      <c r="O92" s="60">
        <v>0.44882623795566773</v>
      </c>
      <c r="P92" s="64">
        <v>65124412</v>
      </c>
      <c r="Q92" s="65">
        <v>29705690</v>
      </c>
      <c r="R92" s="60">
        <v>0.45613755407112161</v>
      </c>
      <c r="S92" s="58">
        <v>63773089</v>
      </c>
      <c r="T92" s="59">
        <v>31998689</v>
      </c>
      <c r="U92" s="106">
        <v>0.50175849252025406</v>
      </c>
      <c r="V92" s="62">
        <v>63475150</v>
      </c>
      <c r="W92" s="62">
        <v>38017968</v>
      </c>
      <c r="X92" s="105">
        <v>0.59894254680768777</v>
      </c>
      <c r="Y92" s="90">
        <v>64699295</v>
      </c>
      <c r="Z92" s="90">
        <v>50278377</v>
      </c>
      <c r="AA92" s="105">
        <v>0.77710857591261229</v>
      </c>
      <c r="AB92" s="54">
        <v>69172827</v>
      </c>
      <c r="AC92" s="54">
        <v>52895838</v>
      </c>
      <c r="AD92" s="54">
        <v>0.76469099636480087</v>
      </c>
      <c r="AE92" s="54">
        <v>70651186</v>
      </c>
      <c r="AF92" s="54">
        <v>57003412</v>
      </c>
      <c r="AG92" s="54">
        <v>0.80682880539330204</v>
      </c>
    </row>
    <row r="93" spans="1:33" x14ac:dyDescent="0.2">
      <c r="A93" s="55" t="s">
        <v>236</v>
      </c>
      <c r="B93" s="55" t="s">
        <v>237</v>
      </c>
      <c r="C93" s="55" t="s">
        <v>56</v>
      </c>
      <c r="D93" s="10">
        <v>70489333</v>
      </c>
      <c r="E93" s="10">
        <v>14920293</v>
      </c>
      <c r="F93" s="11">
        <v>0.21166738802876742</v>
      </c>
      <c r="G93" s="10">
        <v>69102761</v>
      </c>
      <c r="H93" s="10">
        <v>18489436</v>
      </c>
      <c r="I93" s="11">
        <f t="shared" si="1"/>
        <v>0.26756435969324005</v>
      </c>
      <c r="J93" s="64">
        <v>65278663</v>
      </c>
      <c r="K93" s="65">
        <v>21423295</v>
      </c>
      <c r="L93" s="60">
        <v>0.32818219637862373</v>
      </c>
      <c r="M93" s="64">
        <v>64787094</v>
      </c>
      <c r="N93" s="65">
        <v>29376292</v>
      </c>
      <c r="O93" s="60">
        <v>0.45342814727883923</v>
      </c>
      <c r="P93" s="64">
        <v>68391912</v>
      </c>
      <c r="Q93" s="65">
        <v>39469240</v>
      </c>
      <c r="R93" s="60">
        <v>0.57710391252111803</v>
      </c>
      <c r="S93" s="58">
        <v>70786910</v>
      </c>
      <c r="T93" s="59">
        <v>47858603</v>
      </c>
      <c r="U93" s="106">
        <v>0.67609396991618931</v>
      </c>
      <c r="V93" s="62">
        <v>75181458</v>
      </c>
      <c r="W93" s="62">
        <v>53333891</v>
      </c>
      <c r="X93" s="105">
        <v>0.70940219063056742</v>
      </c>
      <c r="Y93" s="90">
        <v>75914137</v>
      </c>
      <c r="Z93" s="90">
        <v>58638112</v>
      </c>
      <c r="AA93" s="105">
        <v>0.77242677473893961</v>
      </c>
      <c r="AB93" s="54">
        <v>78815280</v>
      </c>
      <c r="AC93" s="54">
        <v>57996697</v>
      </c>
      <c r="AD93" s="54">
        <v>0.7358560040641865</v>
      </c>
      <c r="AE93" s="54">
        <v>81970585</v>
      </c>
      <c r="AF93" s="54">
        <v>54676369</v>
      </c>
      <c r="AG93" s="54">
        <v>0.66702426242291701</v>
      </c>
    </row>
    <row r="94" spans="1:33" x14ac:dyDescent="0.2">
      <c r="A94" s="55" t="s">
        <v>238</v>
      </c>
      <c r="B94" s="55" t="s">
        <v>239</v>
      </c>
      <c r="C94" s="55" t="s">
        <v>76</v>
      </c>
      <c r="D94" s="10">
        <v>45520615</v>
      </c>
      <c r="E94" s="10">
        <v>5089417</v>
      </c>
      <c r="F94" s="11">
        <v>0.11180466256881635</v>
      </c>
      <c r="G94" s="10">
        <v>48392740</v>
      </c>
      <c r="H94" s="10">
        <v>6842391</v>
      </c>
      <c r="I94" s="11">
        <f t="shared" si="1"/>
        <v>0.14139292381460525</v>
      </c>
      <c r="J94" s="64">
        <v>46252442</v>
      </c>
      <c r="K94" s="65">
        <v>7994761</v>
      </c>
      <c r="L94" s="60">
        <v>0.17285057078715974</v>
      </c>
      <c r="M94" s="64">
        <v>47692944</v>
      </c>
      <c r="N94" s="65">
        <v>9923095</v>
      </c>
      <c r="O94" s="60">
        <v>0.20806211920991918</v>
      </c>
      <c r="P94" s="64">
        <v>48935266</v>
      </c>
      <c r="Q94" s="65">
        <v>11870434</v>
      </c>
      <c r="R94" s="60">
        <v>0.24257422039966023</v>
      </c>
      <c r="S94" s="58">
        <v>51755123</v>
      </c>
      <c r="T94" s="59">
        <v>13367374</v>
      </c>
      <c r="U94" s="106">
        <v>0.25828117537272588</v>
      </c>
      <c r="V94" s="62">
        <v>53581480</v>
      </c>
      <c r="W94" s="62">
        <v>13334589</v>
      </c>
      <c r="X94" s="105">
        <v>0.24886563417061269</v>
      </c>
      <c r="Y94" s="90">
        <v>54228609</v>
      </c>
      <c r="Z94" s="90">
        <v>15050216</v>
      </c>
      <c r="AA94" s="105">
        <v>0.27753276872729671</v>
      </c>
      <c r="AB94" s="54">
        <v>55080499</v>
      </c>
      <c r="AC94" s="54">
        <v>18981161</v>
      </c>
      <c r="AD94" s="54">
        <v>0.34460764416822004</v>
      </c>
      <c r="AE94" s="54">
        <v>57443062</v>
      </c>
      <c r="AF94" s="54">
        <v>17485814</v>
      </c>
      <c r="AG94" s="54">
        <v>0.304402540379898</v>
      </c>
    </row>
    <row r="95" spans="1:33" x14ac:dyDescent="0.2">
      <c r="A95" s="55" t="s">
        <v>240</v>
      </c>
      <c r="B95" s="55" t="s">
        <v>241</v>
      </c>
      <c r="C95" s="55" t="s">
        <v>168</v>
      </c>
      <c r="D95" s="10">
        <v>162943805</v>
      </c>
      <c r="E95" s="10">
        <v>4021289</v>
      </c>
      <c r="F95" s="11">
        <v>2.4678992858918447E-2</v>
      </c>
      <c r="G95" s="10">
        <v>71140500</v>
      </c>
      <c r="H95" s="10">
        <v>1690044</v>
      </c>
      <c r="I95" s="11">
        <f t="shared" si="1"/>
        <v>2.3756425664705757E-2</v>
      </c>
      <c r="J95" s="64">
        <v>69187704</v>
      </c>
      <c r="K95" s="65">
        <v>1523221</v>
      </c>
      <c r="L95" s="60">
        <v>2.2015776098018806E-2</v>
      </c>
      <c r="M95" s="64">
        <v>72865608</v>
      </c>
      <c r="N95" s="65">
        <v>1649253</v>
      </c>
      <c r="O95" s="60">
        <v>2.2634176057379499E-2</v>
      </c>
      <c r="P95" s="64">
        <v>75764007</v>
      </c>
      <c r="Q95" s="65">
        <v>2593485</v>
      </c>
      <c r="R95" s="60">
        <v>3.4231096040102528E-2</v>
      </c>
      <c r="S95" s="58">
        <v>73793320</v>
      </c>
      <c r="T95" s="59">
        <v>8064274</v>
      </c>
      <c r="U95" s="106">
        <v>0.10928189706060115</v>
      </c>
      <c r="V95" s="62">
        <v>68936658</v>
      </c>
      <c r="W95" s="62">
        <v>17244650</v>
      </c>
      <c r="X95" s="105">
        <v>0.25015210339903626</v>
      </c>
      <c r="Y95" s="90">
        <v>74781096</v>
      </c>
      <c r="Z95" s="90">
        <v>20492141</v>
      </c>
      <c r="AA95" s="105">
        <v>0.27402835871782355</v>
      </c>
      <c r="AB95" s="54">
        <v>77665595</v>
      </c>
      <c r="AC95" s="54">
        <v>21121658</v>
      </c>
      <c r="AD95" s="54">
        <v>0.27195643064345287</v>
      </c>
      <c r="AE95" s="54">
        <v>78709654</v>
      </c>
      <c r="AF95" s="54">
        <v>19175339</v>
      </c>
      <c r="AG95" s="54">
        <v>0.243621182733188</v>
      </c>
    </row>
    <row r="96" spans="1:33" x14ac:dyDescent="0.2">
      <c r="A96" s="55" t="s">
        <v>242</v>
      </c>
      <c r="B96" s="55" t="s">
        <v>243</v>
      </c>
      <c r="C96" s="55" t="s">
        <v>82</v>
      </c>
      <c r="D96" s="10">
        <v>36588147</v>
      </c>
      <c r="E96" s="10">
        <v>2244111</v>
      </c>
      <c r="F96" s="11">
        <v>6.1334371483748547E-2</v>
      </c>
      <c r="G96" s="10">
        <v>35170358</v>
      </c>
      <c r="H96" s="10">
        <v>3427581</v>
      </c>
      <c r="I96" s="11">
        <f t="shared" si="1"/>
        <v>9.7456528591491731E-2</v>
      </c>
      <c r="J96" s="64">
        <v>31832418</v>
      </c>
      <c r="K96" s="65">
        <v>6721308</v>
      </c>
      <c r="L96" s="60">
        <v>0.21114663673994227</v>
      </c>
      <c r="M96" s="64">
        <v>32831680</v>
      </c>
      <c r="N96" s="65">
        <v>10377474</v>
      </c>
      <c r="O96" s="60">
        <v>0.3160811143383464</v>
      </c>
      <c r="P96" s="64">
        <v>35011533</v>
      </c>
      <c r="Q96" s="65">
        <v>14562028</v>
      </c>
      <c r="R96" s="60">
        <v>0.41592089098183732</v>
      </c>
      <c r="S96" s="58">
        <v>36893779</v>
      </c>
      <c r="T96" s="59">
        <v>17434768</v>
      </c>
      <c r="U96" s="106">
        <v>0.47256660804522083</v>
      </c>
      <c r="V96" s="62">
        <v>38914348</v>
      </c>
      <c r="W96" s="62">
        <v>20755058</v>
      </c>
      <c r="X96" s="105">
        <v>0.53335232547131461</v>
      </c>
      <c r="Y96" s="90">
        <v>42892607</v>
      </c>
      <c r="Z96" s="90">
        <v>22389263</v>
      </c>
      <c r="AA96" s="105">
        <v>0.5219841964840235</v>
      </c>
      <c r="AB96" s="54">
        <v>45112161</v>
      </c>
      <c r="AC96" s="54">
        <v>24040737</v>
      </c>
      <c r="AD96" s="54">
        <v>0.53291033874435767</v>
      </c>
      <c r="AE96" s="54">
        <v>46629368</v>
      </c>
      <c r="AF96" s="54">
        <v>23827988</v>
      </c>
      <c r="AG96" s="54">
        <v>0.511008169786903</v>
      </c>
    </row>
    <row r="97" spans="1:33" x14ac:dyDescent="0.2">
      <c r="A97" s="55" t="s">
        <v>244</v>
      </c>
      <c r="B97" s="55" t="s">
        <v>245</v>
      </c>
      <c r="C97" s="55" t="s">
        <v>246</v>
      </c>
      <c r="D97" s="10">
        <v>33351725</v>
      </c>
      <c r="E97" s="10">
        <v>3005394</v>
      </c>
      <c r="F97" s="11">
        <v>9.0112100648467211E-2</v>
      </c>
      <c r="G97" s="10">
        <v>31197434</v>
      </c>
      <c r="H97" s="10">
        <v>2309394</v>
      </c>
      <c r="I97" s="11">
        <f t="shared" si="1"/>
        <v>7.4025126553677462E-2</v>
      </c>
      <c r="J97" s="64">
        <v>31604704</v>
      </c>
      <c r="K97" s="65">
        <v>1150829</v>
      </c>
      <c r="L97" s="60">
        <v>3.6413218741108921E-2</v>
      </c>
      <c r="M97" s="64">
        <v>32240683</v>
      </c>
      <c r="N97" s="65">
        <v>2095030</v>
      </c>
      <c r="O97" s="60">
        <v>6.4980943486836182E-2</v>
      </c>
      <c r="P97" s="64">
        <v>34540087</v>
      </c>
      <c r="Q97" s="65">
        <v>3726004</v>
      </c>
      <c r="R97" s="60">
        <v>0.10787477171091087</v>
      </c>
      <c r="S97" s="58">
        <v>35215493</v>
      </c>
      <c r="T97" s="59">
        <v>6358425</v>
      </c>
      <c r="U97" s="106">
        <v>0.18055760287098635</v>
      </c>
      <c r="V97" s="62">
        <v>39625411</v>
      </c>
      <c r="W97" s="62">
        <v>5270646</v>
      </c>
      <c r="X97" s="105">
        <v>0.1330117686350307</v>
      </c>
      <c r="Y97" s="90">
        <v>39888147</v>
      </c>
      <c r="Z97" s="90">
        <v>5090542</v>
      </c>
      <c r="AA97" s="105">
        <v>0.12762041816582756</v>
      </c>
      <c r="AB97" s="54">
        <v>40361599</v>
      </c>
      <c r="AC97" s="54">
        <v>5487985</v>
      </c>
      <c r="AD97" s="54">
        <v>0.13597045548170675</v>
      </c>
      <c r="AE97" s="54">
        <v>41693088</v>
      </c>
      <c r="AF97" s="54">
        <v>4165954</v>
      </c>
      <c r="AG97" s="54">
        <v>9.9919535823300001E-2</v>
      </c>
    </row>
    <row r="98" spans="1:33" x14ac:dyDescent="0.2">
      <c r="A98" s="55" t="s">
        <v>247</v>
      </c>
      <c r="B98" s="55" t="s">
        <v>248</v>
      </c>
      <c r="C98" s="55" t="s">
        <v>249</v>
      </c>
      <c r="D98" s="10">
        <v>20246418</v>
      </c>
      <c r="E98" s="10">
        <v>9454395</v>
      </c>
      <c r="F98" s="11">
        <v>0.46696630485451796</v>
      </c>
      <c r="G98" s="10">
        <v>20367912</v>
      </c>
      <c r="H98" s="10">
        <v>9352544</v>
      </c>
      <c r="I98" s="11">
        <f t="shared" si="1"/>
        <v>0.45918030282141831</v>
      </c>
      <c r="J98" s="64">
        <v>19812444</v>
      </c>
      <c r="K98" s="65">
        <v>9242761</v>
      </c>
      <c r="L98" s="60">
        <v>0.46651291481252893</v>
      </c>
      <c r="M98" s="64">
        <v>20452553</v>
      </c>
      <c r="N98" s="65">
        <v>9970321</v>
      </c>
      <c r="O98" s="60">
        <v>0.48748540096681331</v>
      </c>
      <c r="P98" s="64">
        <v>20222598</v>
      </c>
      <c r="Q98" s="65">
        <v>12125631</v>
      </c>
      <c r="R98" s="60">
        <v>0.59960797321887127</v>
      </c>
      <c r="S98" s="58">
        <v>20158806</v>
      </c>
      <c r="T98" s="59">
        <v>14906342</v>
      </c>
      <c r="U98" s="106">
        <v>0.73944567947129414</v>
      </c>
      <c r="V98" s="62">
        <v>21002452</v>
      </c>
      <c r="W98" s="62">
        <v>15934831</v>
      </c>
      <c r="X98" s="105">
        <v>0.75871288742857268</v>
      </c>
      <c r="Y98" s="90">
        <v>21499663</v>
      </c>
      <c r="Z98" s="90">
        <v>16390805</v>
      </c>
      <c r="AA98" s="105">
        <v>0.76237497304027513</v>
      </c>
      <c r="AB98" s="54">
        <v>22670654</v>
      </c>
      <c r="AC98" s="54">
        <v>16432139</v>
      </c>
      <c r="AD98" s="54">
        <v>0.7248198044926274</v>
      </c>
      <c r="AE98" s="54">
        <v>23208405</v>
      </c>
      <c r="AF98" s="54">
        <v>16981989</v>
      </c>
      <c r="AG98" s="54">
        <v>0.73171719469735197</v>
      </c>
    </row>
    <row r="99" spans="1:33" x14ac:dyDescent="0.2">
      <c r="A99" s="55" t="s">
        <v>250</v>
      </c>
      <c r="B99" s="55" t="s">
        <v>251</v>
      </c>
      <c r="C99" s="55" t="s">
        <v>20</v>
      </c>
      <c r="D99" s="10">
        <v>12626756</v>
      </c>
      <c r="E99" s="10">
        <v>2836225</v>
      </c>
      <c r="F99" s="11">
        <v>0.22462024291908389</v>
      </c>
      <c r="G99" s="10">
        <v>11655826</v>
      </c>
      <c r="H99" s="10">
        <v>3230125</v>
      </c>
      <c r="I99" s="11">
        <f t="shared" si="1"/>
        <v>0.27712536202925475</v>
      </c>
      <c r="J99" s="64">
        <v>11160111</v>
      </c>
      <c r="K99" s="65">
        <v>3549519</v>
      </c>
      <c r="L99" s="60">
        <v>0.3180540946232524</v>
      </c>
      <c r="M99" s="64">
        <v>11244943</v>
      </c>
      <c r="N99" s="65">
        <v>4674710</v>
      </c>
      <c r="O99" s="60">
        <v>0.41571664702969147</v>
      </c>
      <c r="P99" s="64">
        <v>12212655</v>
      </c>
      <c r="Q99" s="65">
        <v>5012267</v>
      </c>
      <c r="R99" s="60">
        <v>0.41041583504979057</v>
      </c>
      <c r="S99" s="58">
        <v>12861892</v>
      </c>
      <c r="T99" s="59">
        <v>5494236</v>
      </c>
      <c r="U99" s="106">
        <v>0.42717167894116975</v>
      </c>
      <c r="V99" s="62">
        <v>13687212</v>
      </c>
      <c r="W99" s="62">
        <v>5636339</v>
      </c>
      <c r="X99" s="105">
        <v>0.41179598883980173</v>
      </c>
      <c r="Y99" s="90">
        <v>14216317</v>
      </c>
      <c r="Z99" s="90">
        <v>6084269</v>
      </c>
      <c r="AA99" s="105">
        <v>0.42797786515311947</v>
      </c>
      <c r="AB99" s="54">
        <v>14615676</v>
      </c>
      <c r="AC99" s="54">
        <v>6082525</v>
      </c>
      <c r="AD99" s="54">
        <v>0.41616446615264324</v>
      </c>
      <c r="AE99" s="54">
        <v>15316743</v>
      </c>
      <c r="AF99" s="54">
        <v>5594168</v>
      </c>
      <c r="AG99" s="54">
        <v>0.36523221679700402</v>
      </c>
    </row>
    <row r="100" spans="1:33" x14ac:dyDescent="0.2">
      <c r="A100" s="55" t="s">
        <v>252</v>
      </c>
      <c r="B100" s="55" t="s">
        <v>253</v>
      </c>
      <c r="C100" s="55" t="s">
        <v>171</v>
      </c>
      <c r="D100" s="10">
        <v>56986195</v>
      </c>
      <c r="E100" s="10">
        <v>14156224</v>
      </c>
      <c r="F100" s="11">
        <v>0.24841497138034924</v>
      </c>
      <c r="G100" s="10">
        <v>59147846</v>
      </c>
      <c r="H100" s="10">
        <v>15026601</v>
      </c>
      <c r="I100" s="11">
        <f t="shared" si="1"/>
        <v>0.25405153384621987</v>
      </c>
      <c r="J100" s="64">
        <v>59589685</v>
      </c>
      <c r="K100" s="65">
        <v>16033865</v>
      </c>
      <c r="L100" s="60">
        <v>0.26907114880704608</v>
      </c>
      <c r="M100" s="64">
        <v>62020228</v>
      </c>
      <c r="N100" s="65">
        <v>17263531</v>
      </c>
      <c r="O100" s="60">
        <v>0.27835323339991591</v>
      </c>
      <c r="P100" s="64">
        <v>62563953</v>
      </c>
      <c r="Q100" s="65">
        <v>21132672</v>
      </c>
      <c r="R100" s="60">
        <v>0.33777712223522705</v>
      </c>
      <c r="S100" s="58">
        <v>65901704</v>
      </c>
      <c r="T100" s="59">
        <v>24959188</v>
      </c>
      <c r="U100" s="106">
        <v>0.37873357569024313</v>
      </c>
      <c r="V100" s="62">
        <v>68476934</v>
      </c>
      <c r="W100" s="62">
        <v>28262311</v>
      </c>
      <c r="X100" s="105">
        <v>0.41272745943911565</v>
      </c>
      <c r="Y100" s="90">
        <v>70532385</v>
      </c>
      <c r="Z100" s="90">
        <v>34257588</v>
      </c>
      <c r="AA100" s="105">
        <v>0.48570012200778406</v>
      </c>
      <c r="AB100" s="54">
        <v>73044979</v>
      </c>
      <c r="AC100" s="54">
        <v>41425113</v>
      </c>
      <c r="AD100" s="54">
        <v>0.56711787130502156</v>
      </c>
      <c r="AE100" s="54">
        <v>75385437</v>
      </c>
      <c r="AF100" s="54">
        <v>43878661</v>
      </c>
      <c r="AG100" s="54">
        <v>0.58205752657506005</v>
      </c>
    </row>
    <row r="101" spans="1:33" x14ac:dyDescent="0.2">
      <c r="A101" s="55" t="s">
        <v>254</v>
      </c>
      <c r="B101" s="55" t="s">
        <v>255</v>
      </c>
      <c r="C101" s="55" t="s">
        <v>256</v>
      </c>
      <c r="D101" s="10">
        <v>4095209</v>
      </c>
      <c r="E101" s="10">
        <v>1700676</v>
      </c>
      <c r="F101" s="11">
        <v>0.4152842992872891</v>
      </c>
      <c r="G101" s="10">
        <v>4338653</v>
      </c>
      <c r="H101" s="10">
        <v>1436813</v>
      </c>
      <c r="I101" s="11">
        <f t="shared" si="1"/>
        <v>0.33116568667740887</v>
      </c>
      <c r="J101" s="64">
        <v>4389006</v>
      </c>
      <c r="K101" s="65">
        <v>1553678</v>
      </c>
      <c r="L101" s="60">
        <v>0.35399313648694031</v>
      </c>
      <c r="M101" s="64">
        <v>5128214</v>
      </c>
      <c r="N101" s="65">
        <v>970980</v>
      </c>
      <c r="O101" s="60">
        <v>0.18934077244046368</v>
      </c>
      <c r="P101" s="64">
        <v>4714170</v>
      </c>
      <c r="Q101" s="65">
        <v>886658</v>
      </c>
      <c r="R101" s="60">
        <v>0.18808358629408783</v>
      </c>
      <c r="S101" s="58">
        <v>4844880</v>
      </c>
      <c r="T101" s="59">
        <v>1353283</v>
      </c>
      <c r="U101" s="106">
        <v>0.2793222948762405</v>
      </c>
      <c r="V101" s="62">
        <v>4825804</v>
      </c>
      <c r="W101" s="62">
        <v>2005360</v>
      </c>
      <c r="X101" s="105">
        <v>0.4155494089689511</v>
      </c>
      <c r="Y101" s="90">
        <v>5101204</v>
      </c>
      <c r="Z101" s="90">
        <v>2635047</v>
      </c>
      <c r="AA101" s="105">
        <v>0.51655393511022107</v>
      </c>
      <c r="AB101" s="54">
        <v>5157886</v>
      </c>
      <c r="AC101" s="54">
        <v>3559099</v>
      </c>
      <c r="AD101" s="54">
        <v>0.69003056678647023</v>
      </c>
      <c r="AE101" s="54">
        <v>5118843</v>
      </c>
      <c r="AF101" s="54">
        <v>4319223</v>
      </c>
      <c r="AG101" s="54">
        <v>0.84378891870682504</v>
      </c>
    </row>
    <row r="102" spans="1:33" x14ac:dyDescent="0.2">
      <c r="A102" s="55" t="s">
        <v>257</v>
      </c>
      <c r="B102" s="55" t="s">
        <v>258</v>
      </c>
      <c r="C102" s="55" t="s">
        <v>259</v>
      </c>
      <c r="D102" s="10">
        <v>18057044</v>
      </c>
      <c r="E102" s="10">
        <v>3376330</v>
      </c>
      <c r="F102" s="11">
        <v>0.18698132429649061</v>
      </c>
      <c r="G102" s="10">
        <v>18521311</v>
      </c>
      <c r="H102" s="10">
        <v>2712671</v>
      </c>
      <c r="I102" s="11">
        <f t="shared" si="1"/>
        <v>0.14646214838679616</v>
      </c>
      <c r="J102" s="64">
        <v>18670894</v>
      </c>
      <c r="K102" s="65">
        <v>2442336</v>
      </c>
      <c r="L102" s="60">
        <v>0.13080980482241503</v>
      </c>
      <c r="M102" s="64">
        <v>18960647</v>
      </c>
      <c r="N102" s="65">
        <v>2246718</v>
      </c>
      <c r="O102" s="60">
        <v>0.11849374127370231</v>
      </c>
      <c r="P102" s="64">
        <v>19487713</v>
      </c>
      <c r="Q102" s="65">
        <v>2035032</v>
      </c>
      <c r="R102" s="60">
        <v>0.10442641473630077</v>
      </c>
      <c r="S102" s="58">
        <v>20258884</v>
      </c>
      <c r="T102" s="59">
        <v>2377076</v>
      </c>
      <c r="U102" s="106">
        <v>0.11733499239148612</v>
      </c>
      <c r="V102" s="62">
        <v>21590757</v>
      </c>
      <c r="W102" s="62">
        <v>1849084</v>
      </c>
      <c r="X102" s="105">
        <v>8.5642388546172787E-2</v>
      </c>
      <c r="Y102" s="90">
        <v>22150367</v>
      </c>
      <c r="Z102" s="90">
        <v>1222099</v>
      </c>
      <c r="AA102" s="105">
        <v>5.5172855600992977E-2</v>
      </c>
      <c r="AB102" s="54">
        <v>23471556</v>
      </c>
      <c r="AC102" s="54">
        <v>459397</v>
      </c>
      <c r="AD102" s="54">
        <v>1.9572498729952117E-2</v>
      </c>
      <c r="AE102" s="54">
        <v>21929962</v>
      </c>
      <c r="AF102" s="54">
        <v>1568670</v>
      </c>
      <c r="AG102" s="54">
        <v>7.1530903701520293E-2</v>
      </c>
    </row>
    <row r="103" spans="1:33" x14ac:dyDescent="0.2">
      <c r="A103" s="55" t="s">
        <v>260</v>
      </c>
      <c r="B103" s="55" t="s">
        <v>261</v>
      </c>
      <c r="C103" s="55" t="s">
        <v>88</v>
      </c>
      <c r="D103" s="10">
        <v>22601329</v>
      </c>
      <c r="E103" s="10">
        <v>9071309</v>
      </c>
      <c r="F103" s="11">
        <v>0.40136175178017186</v>
      </c>
      <c r="G103" s="10">
        <v>25466997</v>
      </c>
      <c r="H103" s="10">
        <v>7517785</v>
      </c>
      <c r="I103" s="11">
        <f t="shared" si="1"/>
        <v>0.29519715261285029</v>
      </c>
      <c r="J103" s="64">
        <v>26300003</v>
      </c>
      <c r="K103" s="65">
        <v>5141471</v>
      </c>
      <c r="L103" s="60">
        <v>0.19549317161674848</v>
      </c>
      <c r="M103" s="64">
        <v>26448229</v>
      </c>
      <c r="N103" s="65">
        <v>3210454</v>
      </c>
      <c r="O103" s="60">
        <v>0.12138635067020934</v>
      </c>
      <c r="P103" s="64">
        <v>27026717</v>
      </c>
      <c r="Q103" s="65">
        <v>4140875</v>
      </c>
      <c r="R103" s="60">
        <v>0.15321413251931412</v>
      </c>
      <c r="S103" s="58">
        <v>27876712</v>
      </c>
      <c r="T103" s="59">
        <v>6135583</v>
      </c>
      <c r="U103" s="106">
        <v>0.22009708318542015</v>
      </c>
      <c r="V103" s="62">
        <v>30772431</v>
      </c>
      <c r="W103" s="62">
        <v>6149390</v>
      </c>
      <c r="X103" s="105">
        <v>0.19983439072460671</v>
      </c>
      <c r="Y103" s="90">
        <v>32049511</v>
      </c>
      <c r="Z103" s="90">
        <v>5360037</v>
      </c>
      <c r="AA103" s="105">
        <v>0.16724239567960958</v>
      </c>
      <c r="AB103" s="54">
        <v>32838021</v>
      </c>
      <c r="AC103" s="54">
        <v>4410902</v>
      </c>
      <c r="AD103" s="54">
        <v>0.13432301538512323</v>
      </c>
      <c r="AE103" s="54">
        <v>33085226</v>
      </c>
      <c r="AF103" s="54">
        <v>3127970</v>
      </c>
      <c r="AG103" s="54">
        <v>9.4542802881261906E-2</v>
      </c>
    </row>
    <row r="104" spans="1:33" x14ac:dyDescent="0.2">
      <c r="A104" s="55" t="s">
        <v>262</v>
      </c>
      <c r="B104" s="55" t="s">
        <v>263</v>
      </c>
      <c r="C104" s="55" t="s">
        <v>158</v>
      </c>
      <c r="D104" s="10">
        <v>24207102</v>
      </c>
      <c r="E104" s="10">
        <v>336585</v>
      </c>
      <c r="F104" s="11">
        <v>1.3904390537950392E-2</v>
      </c>
      <c r="G104" s="10">
        <v>23730927</v>
      </c>
      <c r="H104" s="10">
        <v>31542</v>
      </c>
      <c r="I104" s="11">
        <f t="shared" si="1"/>
        <v>1.329151617212425E-3</v>
      </c>
      <c r="J104" s="64">
        <v>22479129</v>
      </c>
      <c r="K104" s="65">
        <v>82880</v>
      </c>
      <c r="L104" s="60">
        <v>3.6869755941166581E-3</v>
      </c>
      <c r="M104" s="64">
        <v>23369890</v>
      </c>
      <c r="N104" s="65">
        <v>170403</v>
      </c>
      <c r="O104" s="60">
        <v>7.2915619200603857E-3</v>
      </c>
      <c r="P104" s="64">
        <v>24339533</v>
      </c>
      <c r="Q104" s="65">
        <v>619412</v>
      </c>
      <c r="R104" s="60">
        <v>2.5448803804082848E-2</v>
      </c>
      <c r="S104" s="58">
        <v>25935483</v>
      </c>
      <c r="T104" s="59">
        <v>518130</v>
      </c>
      <c r="U104" s="106">
        <v>1.9977649924622573E-2</v>
      </c>
      <c r="V104" s="62">
        <v>26294367</v>
      </c>
      <c r="W104" s="62">
        <v>160174</v>
      </c>
      <c r="X104" s="105">
        <v>6.0915708676310782E-3</v>
      </c>
      <c r="Y104" s="90">
        <v>26943739</v>
      </c>
      <c r="Z104" s="90">
        <v>-171372</v>
      </c>
      <c r="AA104" s="105">
        <v>-6.3603644616658439E-3</v>
      </c>
      <c r="AB104" s="54">
        <v>26570000</v>
      </c>
      <c r="AC104" s="54">
        <v>365000</v>
      </c>
      <c r="AD104" s="54">
        <v>1.3737297704177644E-2</v>
      </c>
      <c r="AE104" s="54">
        <v>25532000</v>
      </c>
      <c r="AF104" s="54">
        <v>2121000</v>
      </c>
      <c r="AG104" s="54">
        <v>8.30722230925897E-2</v>
      </c>
    </row>
    <row r="105" spans="1:33" x14ac:dyDescent="0.2">
      <c r="A105" s="55" t="s">
        <v>264</v>
      </c>
      <c r="B105" s="55" t="s">
        <v>265</v>
      </c>
      <c r="C105" s="55" t="s">
        <v>11</v>
      </c>
      <c r="D105" s="10">
        <v>39865441</v>
      </c>
      <c r="E105" s="10">
        <v>4026809</v>
      </c>
      <c r="F105" s="11">
        <v>0.10101002018264391</v>
      </c>
      <c r="G105" s="10">
        <v>39604323</v>
      </c>
      <c r="H105" s="10">
        <v>5401105</v>
      </c>
      <c r="I105" s="11">
        <f t="shared" si="1"/>
        <v>0.13637665261946277</v>
      </c>
      <c r="J105" s="64">
        <v>39582418</v>
      </c>
      <c r="K105" s="65">
        <v>6136450</v>
      </c>
      <c r="L105" s="60">
        <v>0.15502969020235197</v>
      </c>
      <c r="M105" s="64">
        <v>42817447</v>
      </c>
      <c r="N105" s="65">
        <v>6703195</v>
      </c>
      <c r="O105" s="60">
        <v>0.15655288835880382</v>
      </c>
      <c r="P105" s="64">
        <v>43494543</v>
      </c>
      <c r="Q105" s="65">
        <v>7057106</v>
      </c>
      <c r="R105" s="60">
        <v>0.16225267615755842</v>
      </c>
      <c r="S105" s="58">
        <v>43465273</v>
      </c>
      <c r="T105" s="59">
        <v>7634217</v>
      </c>
      <c r="U105" s="106">
        <v>0.17563945819459134</v>
      </c>
      <c r="V105" s="62">
        <v>42552364</v>
      </c>
      <c r="W105" s="62">
        <v>9172421</v>
      </c>
      <c r="X105" s="105">
        <v>0.21555608520363287</v>
      </c>
      <c r="Y105" s="90">
        <v>43006172</v>
      </c>
      <c r="Z105" s="90">
        <v>11813093</v>
      </c>
      <c r="AA105" s="105">
        <v>0.27468366633514835</v>
      </c>
      <c r="AB105" s="54">
        <v>48311741</v>
      </c>
      <c r="AC105" s="54">
        <v>13080900</v>
      </c>
      <c r="AD105" s="54">
        <v>0.27076026922730856</v>
      </c>
      <c r="AE105" s="54">
        <v>48302913</v>
      </c>
      <c r="AF105" s="54">
        <v>17438094</v>
      </c>
      <c r="AG105" s="54">
        <v>0.36101536981837901</v>
      </c>
    </row>
    <row r="106" spans="1:33" x14ac:dyDescent="0.2">
      <c r="A106" s="55" t="s">
        <v>266</v>
      </c>
      <c r="B106" s="55" t="s">
        <v>267</v>
      </c>
      <c r="C106" s="55" t="s">
        <v>82</v>
      </c>
      <c r="D106" s="10">
        <v>12482538</v>
      </c>
      <c r="E106" s="10">
        <v>22317</v>
      </c>
      <c r="F106" s="11">
        <v>1.7878575655047074E-3</v>
      </c>
      <c r="G106" s="10">
        <v>13348356</v>
      </c>
      <c r="H106" s="10">
        <v>227698</v>
      </c>
      <c r="I106" s="11">
        <f t="shared" si="1"/>
        <v>1.7058130604248194E-2</v>
      </c>
      <c r="J106" s="64">
        <v>12035229</v>
      </c>
      <c r="K106" s="65">
        <v>684693</v>
      </c>
      <c r="L106" s="60">
        <v>5.6890733030505694E-2</v>
      </c>
      <c r="M106" s="64">
        <v>12982722</v>
      </c>
      <c r="N106" s="65">
        <v>730238</v>
      </c>
      <c r="O106" s="60">
        <v>5.6246910316650085E-2</v>
      </c>
      <c r="P106" s="64">
        <v>13111135</v>
      </c>
      <c r="Q106" s="65">
        <v>1645675</v>
      </c>
      <c r="R106" s="60">
        <v>0.12551735604888517</v>
      </c>
      <c r="S106" s="58">
        <v>13732807</v>
      </c>
      <c r="T106" s="59">
        <v>3336715</v>
      </c>
      <c r="U106" s="106">
        <v>0.24297399650340967</v>
      </c>
      <c r="V106" s="62">
        <v>14247641</v>
      </c>
      <c r="W106" s="62">
        <v>6392980</v>
      </c>
      <c r="X106" s="105">
        <v>0.44870445570603584</v>
      </c>
      <c r="Y106" s="90">
        <v>16289659</v>
      </c>
      <c r="Z106" s="90">
        <v>7697387</v>
      </c>
      <c r="AA106" s="105">
        <v>0.47253211377844068</v>
      </c>
      <c r="AB106" s="54">
        <v>19768615</v>
      </c>
      <c r="AC106" s="54">
        <v>6470962</v>
      </c>
      <c r="AD106" s="54">
        <v>0.32733512185856217</v>
      </c>
      <c r="AE106" s="54">
        <v>19176254</v>
      </c>
      <c r="AF106" s="54">
        <v>5727249</v>
      </c>
      <c r="AG106" s="54">
        <v>0.29866359717596602</v>
      </c>
    </row>
    <row r="107" spans="1:33" x14ac:dyDescent="0.2">
      <c r="A107" s="55" t="s">
        <v>268</v>
      </c>
      <c r="B107" s="55" t="s">
        <v>269</v>
      </c>
      <c r="C107" s="55" t="s">
        <v>25</v>
      </c>
      <c r="D107" s="10">
        <v>50241871</v>
      </c>
      <c r="E107" s="10">
        <v>12413162</v>
      </c>
      <c r="F107" s="11">
        <v>0.24706806798656045</v>
      </c>
      <c r="G107" s="10">
        <v>51075512</v>
      </c>
      <c r="H107" s="10">
        <v>16611072</v>
      </c>
      <c r="I107" s="11">
        <f t="shared" si="1"/>
        <v>0.3252257559356429</v>
      </c>
      <c r="J107" s="64">
        <v>51536759</v>
      </c>
      <c r="K107" s="65">
        <v>21711158</v>
      </c>
      <c r="L107" s="60">
        <v>0.42127519116985995</v>
      </c>
      <c r="M107" s="64">
        <v>54052118</v>
      </c>
      <c r="N107" s="65">
        <v>21077820</v>
      </c>
      <c r="O107" s="60">
        <v>0.38995363696941532</v>
      </c>
      <c r="P107" s="64">
        <v>54583112</v>
      </c>
      <c r="Q107" s="65">
        <v>19844286</v>
      </c>
      <c r="R107" s="60">
        <v>0.36356091239356231</v>
      </c>
      <c r="S107" s="58">
        <v>56151036</v>
      </c>
      <c r="T107" s="59">
        <v>19101901</v>
      </c>
      <c r="U107" s="106">
        <v>0.34018786403157369</v>
      </c>
      <c r="V107" s="62">
        <v>57374096</v>
      </c>
      <c r="W107" s="62">
        <v>18479162</v>
      </c>
      <c r="X107" s="105">
        <v>0.32208197232423497</v>
      </c>
      <c r="Y107" s="90">
        <v>56305045</v>
      </c>
      <c r="Z107" s="90">
        <v>18992068</v>
      </c>
      <c r="AA107" s="105">
        <v>0.3373066836195584</v>
      </c>
      <c r="AB107" s="54">
        <v>59099671</v>
      </c>
      <c r="AC107" s="54">
        <v>16531897</v>
      </c>
      <c r="AD107" s="54">
        <v>0.27972908681674385</v>
      </c>
      <c r="AE107" s="54">
        <v>57351414</v>
      </c>
      <c r="AF107" s="54">
        <v>16014565</v>
      </c>
      <c r="AG107" s="54">
        <v>0.27923574822409802</v>
      </c>
    </row>
    <row r="108" spans="1:33" x14ac:dyDescent="0.2">
      <c r="A108" s="55" t="s">
        <v>270</v>
      </c>
      <c r="B108" s="55" t="s">
        <v>271</v>
      </c>
      <c r="C108" s="55" t="s">
        <v>127</v>
      </c>
      <c r="D108" s="10">
        <v>34519972</v>
      </c>
      <c r="E108" s="10">
        <v>1405698</v>
      </c>
      <c r="F108" s="11">
        <v>4.0721296065941187E-2</v>
      </c>
      <c r="G108" s="10">
        <v>33676168</v>
      </c>
      <c r="H108" s="10">
        <v>1006450</v>
      </c>
      <c r="I108" s="11">
        <f t="shared" si="1"/>
        <v>2.9886120059740763E-2</v>
      </c>
      <c r="J108" s="64">
        <v>32467925</v>
      </c>
      <c r="K108" s="65">
        <v>4213622</v>
      </c>
      <c r="L108" s="60">
        <v>0.12977798858411801</v>
      </c>
      <c r="M108" s="64">
        <v>31943139</v>
      </c>
      <c r="N108" s="65">
        <v>10227239</v>
      </c>
      <c r="O108" s="60">
        <v>0.32017013105693837</v>
      </c>
      <c r="P108" s="64">
        <v>34613414</v>
      </c>
      <c r="Q108" s="65">
        <v>14881434</v>
      </c>
      <c r="R108" s="60">
        <v>0.42993256891677889</v>
      </c>
      <c r="S108" s="58">
        <v>39298548</v>
      </c>
      <c r="T108" s="59">
        <v>17206400</v>
      </c>
      <c r="U108" s="106">
        <v>0.43783805956393096</v>
      </c>
      <c r="V108" s="62">
        <v>38570159</v>
      </c>
      <c r="W108" s="62">
        <v>21679397</v>
      </c>
      <c r="X108" s="105">
        <v>0.56207694139917852</v>
      </c>
      <c r="Y108" s="90">
        <v>42109152</v>
      </c>
      <c r="Z108" s="90">
        <v>24986841</v>
      </c>
      <c r="AA108" s="105">
        <v>0.59338266892669789</v>
      </c>
      <c r="AB108" s="54">
        <v>45389127</v>
      </c>
      <c r="AC108" s="54">
        <v>25182134</v>
      </c>
      <c r="AD108" s="54">
        <v>0.55480542729980242</v>
      </c>
      <c r="AE108" s="54">
        <v>53697920</v>
      </c>
      <c r="AF108" s="54">
        <v>23216020</v>
      </c>
      <c r="AG108" s="54">
        <v>0.43234486549944601</v>
      </c>
    </row>
    <row r="109" spans="1:33" x14ac:dyDescent="0.2">
      <c r="A109" s="55" t="s">
        <v>272</v>
      </c>
      <c r="B109" s="55" t="s">
        <v>273</v>
      </c>
      <c r="C109" s="55" t="s">
        <v>25</v>
      </c>
      <c r="D109" s="10">
        <v>44596534</v>
      </c>
      <c r="E109" s="10">
        <v>11093410</v>
      </c>
      <c r="F109" s="11">
        <v>0.2487504970677766</v>
      </c>
      <c r="G109" s="10">
        <v>46947968</v>
      </c>
      <c r="H109" s="10">
        <v>11105317</v>
      </c>
      <c r="I109" s="11">
        <f t="shared" si="1"/>
        <v>0.23654521107282003</v>
      </c>
      <c r="J109" s="64">
        <v>46840662</v>
      </c>
      <c r="K109" s="65">
        <v>11222320</v>
      </c>
      <c r="L109" s="60">
        <v>0.23958499988749091</v>
      </c>
      <c r="M109" s="64">
        <v>47340124</v>
      </c>
      <c r="N109" s="65">
        <v>11065687</v>
      </c>
      <c r="O109" s="60">
        <v>0.23374858502694248</v>
      </c>
      <c r="P109" s="64">
        <v>47730996</v>
      </c>
      <c r="Q109" s="65">
        <v>11763442</v>
      </c>
      <c r="R109" s="60">
        <v>0.24645289195306128</v>
      </c>
      <c r="S109" s="58">
        <v>47579432</v>
      </c>
      <c r="T109" s="59">
        <v>13510257</v>
      </c>
      <c r="U109" s="106">
        <v>0.2839516243069064</v>
      </c>
      <c r="V109" s="62">
        <v>48894457</v>
      </c>
      <c r="W109" s="62">
        <v>14617585</v>
      </c>
      <c r="X109" s="105">
        <v>0.29896200708395226</v>
      </c>
      <c r="Y109" s="90">
        <v>50521136</v>
      </c>
      <c r="Z109" s="90">
        <v>15857799</v>
      </c>
      <c r="AA109" s="105">
        <v>0.3138844502625594</v>
      </c>
      <c r="AB109" s="54">
        <v>51198338</v>
      </c>
      <c r="AC109" s="54">
        <v>16561329</v>
      </c>
      <c r="AD109" s="54">
        <v>0.32347395729916079</v>
      </c>
      <c r="AE109" s="54">
        <v>52496145</v>
      </c>
      <c r="AF109" s="54">
        <v>17095143</v>
      </c>
      <c r="AG109" s="54">
        <v>0.325645683125875</v>
      </c>
    </row>
    <row r="110" spans="1:33" x14ac:dyDescent="0.2">
      <c r="A110" s="55" t="s">
        <v>274</v>
      </c>
      <c r="B110" s="55" t="s">
        <v>275</v>
      </c>
      <c r="C110" s="55" t="s">
        <v>8</v>
      </c>
      <c r="D110" s="10">
        <v>20871280</v>
      </c>
      <c r="E110" s="10">
        <v>4373059</v>
      </c>
      <c r="F110" s="11">
        <v>0.20952519442985768</v>
      </c>
      <c r="G110" s="10">
        <v>20773320</v>
      </c>
      <c r="H110" s="10">
        <v>4092390</v>
      </c>
      <c r="I110" s="11">
        <f t="shared" si="1"/>
        <v>0.19700221245328142</v>
      </c>
      <c r="J110" s="64">
        <v>21263052</v>
      </c>
      <c r="K110" s="65">
        <v>3062121</v>
      </c>
      <c r="L110" s="60">
        <v>0.14401135829419032</v>
      </c>
      <c r="M110" s="64">
        <v>21982959</v>
      </c>
      <c r="N110" s="65">
        <v>2169578</v>
      </c>
      <c r="O110" s="60">
        <v>9.8693629005995057E-2</v>
      </c>
      <c r="P110" s="64">
        <v>22465671</v>
      </c>
      <c r="Q110" s="65">
        <v>2142404</v>
      </c>
      <c r="R110" s="60">
        <v>9.5363454757260532E-2</v>
      </c>
      <c r="S110" s="58">
        <v>23223504</v>
      </c>
      <c r="T110" s="59">
        <v>1833999</v>
      </c>
      <c r="U110" s="106">
        <v>7.8971674558671254E-2</v>
      </c>
      <c r="V110" s="62">
        <v>23487537</v>
      </c>
      <c r="W110" s="62">
        <v>1172933</v>
      </c>
      <c r="X110" s="105">
        <v>4.9938526972836704E-2</v>
      </c>
      <c r="Y110" s="90">
        <v>24006779</v>
      </c>
      <c r="Z110" s="90">
        <v>726591</v>
      </c>
      <c r="AA110" s="105">
        <v>3.0266076094589783E-2</v>
      </c>
      <c r="AB110" s="54">
        <v>23790350</v>
      </c>
      <c r="AC110" s="54">
        <v>99617</v>
      </c>
      <c r="AD110" s="54">
        <v>4.1872860214330603E-3</v>
      </c>
      <c r="AE110" s="54">
        <v>24688119</v>
      </c>
      <c r="AF110" s="54">
        <v>189717</v>
      </c>
      <c r="AG110" s="54">
        <v>7.6845465626603597E-3</v>
      </c>
    </row>
    <row r="111" spans="1:33" x14ac:dyDescent="0.2">
      <c r="A111" s="55" t="s">
        <v>276</v>
      </c>
      <c r="B111" s="55" t="s">
        <v>277</v>
      </c>
      <c r="C111" s="55" t="s">
        <v>38</v>
      </c>
      <c r="D111" s="10">
        <v>23819115</v>
      </c>
      <c r="E111" s="10">
        <v>9424212</v>
      </c>
      <c r="F111" s="11">
        <v>0.39565752128070247</v>
      </c>
      <c r="G111" s="10">
        <v>24208420</v>
      </c>
      <c r="H111" s="10">
        <v>8205927</v>
      </c>
      <c r="I111" s="11">
        <f t="shared" si="1"/>
        <v>0.3389699534294266</v>
      </c>
      <c r="J111" s="64">
        <v>24044095</v>
      </c>
      <c r="K111" s="65">
        <v>6032312</v>
      </c>
      <c r="L111" s="60">
        <v>0.25088538370855712</v>
      </c>
      <c r="M111" s="64">
        <v>24340488</v>
      </c>
      <c r="N111" s="65">
        <v>4414154</v>
      </c>
      <c r="O111" s="60">
        <v>0.18135026709406976</v>
      </c>
      <c r="P111" s="64">
        <v>25171685</v>
      </c>
      <c r="Q111" s="65">
        <v>4462835</v>
      </c>
      <c r="R111" s="60">
        <v>0.17729583855828485</v>
      </c>
      <c r="S111" s="58">
        <v>26174518</v>
      </c>
      <c r="T111" s="59">
        <v>5344738</v>
      </c>
      <c r="U111" s="106">
        <v>0.20419623390963684</v>
      </c>
      <c r="V111" s="62">
        <v>27328618</v>
      </c>
      <c r="W111" s="62">
        <v>6183963</v>
      </c>
      <c r="X111" s="105">
        <v>0.22628158511345139</v>
      </c>
      <c r="Y111" s="90">
        <v>28301936</v>
      </c>
      <c r="Z111" s="90">
        <v>6599732</v>
      </c>
      <c r="AA111" s="105">
        <v>0.23319012522676894</v>
      </c>
      <c r="AB111" s="54">
        <v>28674929</v>
      </c>
      <c r="AC111" s="54">
        <v>6794995</v>
      </c>
      <c r="AD111" s="54">
        <v>0.23696641062302196</v>
      </c>
      <c r="AE111" s="54">
        <v>29139043</v>
      </c>
      <c r="AF111" s="54">
        <v>6097891</v>
      </c>
      <c r="AG111" s="54">
        <v>0.20926874640323601</v>
      </c>
    </row>
    <row r="112" spans="1:33" x14ac:dyDescent="0.2">
      <c r="A112" s="55" t="s">
        <v>278</v>
      </c>
      <c r="B112" s="55" t="s">
        <v>279</v>
      </c>
      <c r="C112" s="55" t="s">
        <v>82</v>
      </c>
      <c r="D112" s="10">
        <v>24364879</v>
      </c>
      <c r="E112" s="10">
        <v>2430169</v>
      </c>
      <c r="F112" s="11">
        <v>9.9740655391721833E-2</v>
      </c>
      <c r="G112" s="10">
        <v>24463375</v>
      </c>
      <c r="H112" s="10">
        <v>3522570</v>
      </c>
      <c r="I112" s="11">
        <f t="shared" si="1"/>
        <v>0.14399362312027675</v>
      </c>
      <c r="J112" s="64">
        <v>28960339</v>
      </c>
      <c r="K112" s="65">
        <v>1948178</v>
      </c>
      <c r="L112" s="60">
        <v>6.7270552323299801E-2</v>
      </c>
      <c r="M112" s="64">
        <v>24014082</v>
      </c>
      <c r="N112" s="65">
        <v>4727379</v>
      </c>
      <c r="O112" s="60">
        <v>0.19685861820576778</v>
      </c>
      <c r="P112" s="64">
        <v>26031569</v>
      </c>
      <c r="Q112" s="65">
        <v>5394705</v>
      </c>
      <c r="R112" s="60">
        <v>0.20723702824059509</v>
      </c>
      <c r="S112" s="58">
        <v>26780837</v>
      </c>
      <c r="T112" s="59">
        <v>6246319</v>
      </c>
      <c r="U112" s="106">
        <v>0.23323837862125071</v>
      </c>
      <c r="V112" s="62">
        <v>26650399</v>
      </c>
      <c r="W112" s="62">
        <v>8247003</v>
      </c>
      <c r="X112" s="105">
        <v>0.3094513894519928</v>
      </c>
      <c r="Y112" s="90">
        <v>29085907</v>
      </c>
      <c r="Z112" s="90">
        <v>10404473</v>
      </c>
      <c r="AA112" s="105">
        <v>0.35771526739736875</v>
      </c>
      <c r="AB112" s="54">
        <v>30217985</v>
      </c>
      <c r="AC112" s="54">
        <v>9625786</v>
      </c>
      <c r="AD112" s="54">
        <v>0.31854493276106927</v>
      </c>
      <c r="AE112" s="54">
        <v>28651937</v>
      </c>
      <c r="AF112" s="54">
        <v>10286617</v>
      </c>
      <c r="AG112" s="54">
        <v>0.35901995037892198</v>
      </c>
    </row>
    <row r="113" spans="1:33" x14ac:dyDescent="0.2">
      <c r="A113" s="55" t="s">
        <v>280</v>
      </c>
      <c r="B113" s="55" t="s">
        <v>281</v>
      </c>
      <c r="C113" s="55" t="s">
        <v>76</v>
      </c>
      <c r="D113" s="10">
        <v>25044422</v>
      </c>
      <c r="E113" s="10">
        <v>2184222</v>
      </c>
      <c r="F113" s="11">
        <v>8.7213911345208922E-2</v>
      </c>
      <c r="G113" s="10">
        <v>25650969</v>
      </c>
      <c r="H113" s="10">
        <v>2023392</v>
      </c>
      <c r="I113" s="11">
        <f t="shared" si="1"/>
        <v>7.8881698387300692E-2</v>
      </c>
      <c r="J113" s="64">
        <v>23939337</v>
      </c>
      <c r="K113" s="65">
        <v>1889610</v>
      </c>
      <c r="L113" s="60">
        <v>7.8933263690636038E-2</v>
      </c>
      <c r="M113" s="64">
        <v>24917810</v>
      </c>
      <c r="N113" s="65">
        <v>2610823</v>
      </c>
      <c r="O113" s="60">
        <v>0.1047773861346563</v>
      </c>
      <c r="P113" s="64">
        <v>25656949</v>
      </c>
      <c r="Q113" s="65">
        <v>3981690</v>
      </c>
      <c r="R113" s="60">
        <v>0.1551895355913129</v>
      </c>
      <c r="S113" s="58">
        <v>25348965</v>
      </c>
      <c r="T113" s="59">
        <v>4679194</v>
      </c>
      <c r="U113" s="106">
        <v>0.18459112630436786</v>
      </c>
      <c r="V113" s="62">
        <v>26198864</v>
      </c>
      <c r="W113" s="62">
        <v>5388485</v>
      </c>
      <c r="X113" s="105">
        <v>0.20567628428469265</v>
      </c>
      <c r="Y113" s="90">
        <v>27563934</v>
      </c>
      <c r="Z113" s="90">
        <v>7165343</v>
      </c>
      <c r="AA113" s="105">
        <v>0.25995356831140287</v>
      </c>
      <c r="AB113" s="54">
        <v>28336569</v>
      </c>
      <c r="AC113" s="54">
        <v>6275725</v>
      </c>
      <c r="AD113" s="54">
        <v>0.22147088449557883</v>
      </c>
      <c r="AE113" s="54">
        <v>27839212</v>
      </c>
      <c r="AF113" s="54">
        <v>7451142</v>
      </c>
      <c r="AG113" s="54">
        <v>0.26764917052968301</v>
      </c>
    </row>
    <row r="114" spans="1:33" x14ac:dyDescent="0.2">
      <c r="A114" s="55" t="s">
        <v>282</v>
      </c>
      <c r="B114" s="55" t="s">
        <v>283</v>
      </c>
      <c r="C114" s="55" t="s">
        <v>127</v>
      </c>
      <c r="D114" s="10">
        <v>12233072</v>
      </c>
      <c r="E114" s="10">
        <v>90607</v>
      </c>
      <c r="F114" s="11">
        <v>7.406724982898817E-3</v>
      </c>
      <c r="G114" s="10">
        <v>12142510</v>
      </c>
      <c r="H114" s="10">
        <v>673688</v>
      </c>
      <c r="I114" s="11">
        <f t="shared" si="1"/>
        <v>5.5481774361314094E-2</v>
      </c>
      <c r="J114" s="64">
        <v>12456514</v>
      </c>
      <c r="K114" s="65">
        <v>1232252</v>
      </c>
      <c r="L114" s="60">
        <v>9.8924305788922973E-2</v>
      </c>
      <c r="M114" s="64">
        <v>13243321</v>
      </c>
      <c r="N114" s="65">
        <v>1258357</v>
      </c>
      <c r="O114" s="60">
        <v>9.5018235984765456E-2</v>
      </c>
      <c r="P114" s="64">
        <v>12911110</v>
      </c>
      <c r="Q114" s="65">
        <v>1943152</v>
      </c>
      <c r="R114" s="60">
        <v>0.15050231932033728</v>
      </c>
      <c r="S114" s="58">
        <v>13085306</v>
      </c>
      <c r="T114" s="59">
        <v>3552664</v>
      </c>
      <c r="U114" s="106">
        <v>0.27150026143828809</v>
      </c>
      <c r="V114" s="62">
        <v>13078578</v>
      </c>
      <c r="W114" s="62">
        <v>4710250</v>
      </c>
      <c r="X114" s="105">
        <v>0.36015001019223958</v>
      </c>
      <c r="Y114" s="90">
        <v>13672006</v>
      </c>
      <c r="Z114" s="90">
        <v>6129337</v>
      </c>
      <c r="AA114" s="105">
        <v>0.44831292496507097</v>
      </c>
      <c r="AB114" s="54">
        <v>13671867</v>
      </c>
      <c r="AC114" s="54">
        <v>7671170</v>
      </c>
      <c r="AD114" s="54">
        <v>0.56109161974732491</v>
      </c>
      <c r="AE114" s="54">
        <v>15872347</v>
      </c>
      <c r="AF114" s="54">
        <v>7216140</v>
      </c>
      <c r="AG114" s="54">
        <v>0.454635977905473</v>
      </c>
    </row>
    <row r="115" spans="1:33" x14ac:dyDescent="0.2">
      <c r="A115" s="55" t="s">
        <v>284</v>
      </c>
      <c r="B115" s="55" t="s">
        <v>285</v>
      </c>
      <c r="C115" s="55" t="s">
        <v>233</v>
      </c>
      <c r="D115" s="10">
        <v>38880914</v>
      </c>
      <c r="E115" s="10">
        <v>7253275</v>
      </c>
      <c r="F115" s="11">
        <v>0.18655104146985846</v>
      </c>
      <c r="G115" s="10">
        <v>39976003</v>
      </c>
      <c r="H115" s="10">
        <v>9586718</v>
      </c>
      <c r="I115" s="11">
        <f t="shared" si="1"/>
        <v>0.23981181910557692</v>
      </c>
      <c r="J115" s="64">
        <v>37296472</v>
      </c>
      <c r="K115" s="65">
        <v>9434510</v>
      </c>
      <c r="L115" s="60">
        <v>0.25295985100145663</v>
      </c>
      <c r="M115" s="64">
        <v>39125394</v>
      </c>
      <c r="N115" s="65">
        <v>8022101</v>
      </c>
      <c r="O115" s="60">
        <v>0.20503566047155972</v>
      </c>
      <c r="P115" s="64">
        <v>40124485</v>
      </c>
      <c r="Q115" s="65">
        <v>7860297</v>
      </c>
      <c r="R115" s="60">
        <v>0.19589776666292416</v>
      </c>
      <c r="S115" s="58">
        <v>40146100</v>
      </c>
      <c r="T115" s="59">
        <v>9338476</v>
      </c>
      <c r="U115" s="106">
        <v>0.23261228363402672</v>
      </c>
      <c r="V115" s="62">
        <v>42049773</v>
      </c>
      <c r="W115" s="62">
        <v>11914711</v>
      </c>
      <c r="X115" s="105">
        <v>0.2833478078466678</v>
      </c>
      <c r="Y115" s="90">
        <v>41826182</v>
      </c>
      <c r="Z115" s="90">
        <v>16027288</v>
      </c>
      <c r="AA115" s="105">
        <v>0.38318792759998987</v>
      </c>
      <c r="AB115" s="54">
        <v>43551356</v>
      </c>
      <c r="AC115" s="54">
        <v>18502056</v>
      </c>
      <c r="AD115" s="54">
        <v>0.42483306375121821</v>
      </c>
      <c r="AE115" s="54">
        <v>44342115</v>
      </c>
      <c r="AF115" s="54">
        <v>19983762</v>
      </c>
      <c r="AG115" s="54">
        <v>0.450672278487393</v>
      </c>
    </row>
    <row r="116" spans="1:33" x14ac:dyDescent="0.2">
      <c r="A116" s="55" t="s">
        <v>286</v>
      </c>
      <c r="B116" s="55" t="s">
        <v>287</v>
      </c>
      <c r="C116" s="55" t="s">
        <v>288</v>
      </c>
      <c r="D116" s="10">
        <v>14965928</v>
      </c>
      <c r="E116" s="10">
        <v>609305</v>
      </c>
      <c r="F116" s="11">
        <v>4.071281112671396E-2</v>
      </c>
      <c r="G116" s="10">
        <v>14728733</v>
      </c>
      <c r="H116" s="10">
        <v>964436</v>
      </c>
      <c r="I116" s="11">
        <f t="shared" si="1"/>
        <v>6.5479902446462984E-2</v>
      </c>
      <c r="J116" s="64">
        <v>14665326</v>
      </c>
      <c r="K116" s="65">
        <v>1332470</v>
      </c>
      <c r="L116" s="60">
        <v>9.0858532568590708E-2</v>
      </c>
      <c r="M116" s="64">
        <v>14207616</v>
      </c>
      <c r="N116" s="65">
        <v>3022243</v>
      </c>
      <c r="O116" s="60">
        <v>0.21271992429975584</v>
      </c>
      <c r="P116" s="64">
        <v>15357958</v>
      </c>
      <c r="Q116" s="65">
        <v>4537879</v>
      </c>
      <c r="R116" s="60">
        <v>0.29547411185783945</v>
      </c>
      <c r="S116" s="58">
        <v>15374256</v>
      </c>
      <c r="T116" s="59">
        <v>6315109</v>
      </c>
      <c r="U116" s="106">
        <v>0.41075867346036127</v>
      </c>
      <c r="V116" s="62">
        <v>15785592</v>
      </c>
      <c r="W116" s="62">
        <v>7353637</v>
      </c>
      <c r="X116" s="105">
        <v>0.46584486663534697</v>
      </c>
      <c r="Y116" s="90">
        <v>16304932</v>
      </c>
      <c r="Z116" s="90">
        <v>8328021</v>
      </c>
      <c r="AA116" s="105">
        <v>0.51076698755934702</v>
      </c>
      <c r="AB116" s="54">
        <v>16915419</v>
      </c>
      <c r="AC116" s="54">
        <v>9050084</v>
      </c>
      <c r="AD116" s="54">
        <v>0.53501979466189986</v>
      </c>
      <c r="AE116" s="54">
        <v>17511840</v>
      </c>
      <c r="AF116" s="54">
        <v>9217772</v>
      </c>
      <c r="AG116" s="54">
        <v>0.526373699165822</v>
      </c>
    </row>
    <row r="117" spans="1:33" x14ac:dyDescent="0.2">
      <c r="A117" s="55" t="s">
        <v>289</v>
      </c>
      <c r="B117" s="55" t="s">
        <v>290</v>
      </c>
      <c r="C117" s="55" t="s">
        <v>291</v>
      </c>
      <c r="D117" s="10">
        <v>29945299</v>
      </c>
      <c r="E117" s="10">
        <v>1000597</v>
      </c>
      <c r="F117" s="11">
        <v>3.3414159598139259E-2</v>
      </c>
      <c r="G117" s="10">
        <v>28532346</v>
      </c>
      <c r="H117" s="10">
        <v>2248188</v>
      </c>
      <c r="I117" s="11">
        <f t="shared" si="1"/>
        <v>7.8794362019863354E-2</v>
      </c>
      <c r="J117" s="64">
        <v>29050569</v>
      </c>
      <c r="K117" s="65">
        <v>2322431</v>
      </c>
      <c r="L117" s="60">
        <v>7.9944423808015599E-2</v>
      </c>
      <c r="M117" s="64">
        <v>30676594</v>
      </c>
      <c r="N117" s="65">
        <v>2404705</v>
      </c>
      <c r="O117" s="60">
        <v>7.8388917622341001E-2</v>
      </c>
      <c r="P117" s="64">
        <v>32444781</v>
      </c>
      <c r="Q117" s="65">
        <v>3193238</v>
      </c>
      <c r="R117" s="60">
        <v>9.8420698231866624E-2</v>
      </c>
      <c r="S117" s="58">
        <v>33623384</v>
      </c>
      <c r="T117" s="59">
        <v>4271978</v>
      </c>
      <c r="U117" s="106">
        <v>0.12705377900094766</v>
      </c>
      <c r="V117" s="62">
        <v>35060432</v>
      </c>
      <c r="W117" s="62">
        <v>5456636</v>
      </c>
      <c r="X117" s="105">
        <v>0.15563516159755247</v>
      </c>
      <c r="Y117" s="90">
        <v>37011938</v>
      </c>
      <c r="Z117" s="90">
        <v>5843081</v>
      </c>
      <c r="AA117" s="105">
        <v>0.15787017151060828</v>
      </c>
      <c r="AB117" s="54">
        <v>38145657</v>
      </c>
      <c r="AC117" s="54">
        <v>6048212</v>
      </c>
      <c r="AD117" s="54">
        <v>0.15855571710299812</v>
      </c>
      <c r="AE117" s="54">
        <v>37174814</v>
      </c>
      <c r="AF117" s="54">
        <v>6981981</v>
      </c>
      <c r="AG117" s="54">
        <v>0.18781482000152</v>
      </c>
    </row>
    <row r="118" spans="1:33" x14ac:dyDescent="0.2">
      <c r="A118" s="55" t="s">
        <v>292</v>
      </c>
      <c r="B118" s="55" t="s">
        <v>293</v>
      </c>
      <c r="C118" s="55" t="s">
        <v>25</v>
      </c>
      <c r="D118" s="10">
        <v>127136637</v>
      </c>
      <c r="E118" s="10">
        <v>9403674</v>
      </c>
      <c r="F118" s="11">
        <v>7.3965099454376793E-2</v>
      </c>
      <c r="G118" s="10">
        <v>131629203</v>
      </c>
      <c r="H118" s="10">
        <v>14337077</v>
      </c>
      <c r="I118" s="11">
        <f t="shared" si="1"/>
        <v>0.10892018391997708</v>
      </c>
      <c r="J118" s="64">
        <v>135220920</v>
      </c>
      <c r="K118" s="65">
        <v>15735612</v>
      </c>
      <c r="L118" s="60">
        <v>0.11636965641115295</v>
      </c>
      <c r="M118" s="64">
        <v>141559345</v>
      </c>
      <c r="N118" s="65">
        <v>12411093</v>
      </c>
      <c r="O118" s="60">
        <v>8.7674134123748595E-2</v>
      </c>
      <c r="P118" s="64">
        <v>150194823</v>
      </c>
      <c r="Q118" s="65">
        <v>6021234</v>
      </c>
      <c r="R118" s="60">
        <v>4.0089490967341795E-2</v>
      </c>
      <c r="S118" s="58">
        <v>152471687</v>
      </c>
      <c r="T118" s="59">
        <v>1324061</v>
      </c>
      <c r="U118" s="106">
        <v>8.6839794722019439E-3</v>
      </c>
      <c r="V118" s="62">
        <v>145911918</v>
      </c>
      <c r="W118" s="62">
        <v>1144977</v>
      </c>
      <c r="X118" s="105">
        <v>7.8470423505775586E-3</v>
      </c>
      <c r="Y118" s="90">
        <v>142173766</v>
      </c>
      <c r="Z118" s="90">
        <v>5720287</v>
      </c>
      <c r="AA118" s="105">
        <v>4.023447616911266E-2</v>
      </c>
      <c r="AB118" s="54">
        <v>140438842</v>
      </c>
      <c r="AC118" s="54">
        <v>14982344</v>
      </c>
      <c r="AD118" s="54">
        <v>0.10668233792471744</v>
      </c>
      <c r="AE118" s="54">
        <v>146729243</v>
      </c>
      <c r="AF118" s="54">
        <v>24049071</v>
      </c>
      <c r="AG118" s="54">
        <v>0.163901009153302</v>
      </c>
    </row>
    <row r="119" spans="1:33" x14ac:dyDescent="0.2">
      <c r="A119" s="55" t="s">
        <v>294</v>
      </c>
      <c r="B119" s="55" t="s">
        <v>295</v>
      </c>
      <c r="C119" s="55" t="s">
        <v>296</v>
      </c>
      <c r="D119" s="10">
        <v>28933726</v>
      </c>
      <c r="E119" s="10">
        <v>6676080</v>
      </c>
      <c r="F119" s="11">
        <v>0.2307369607357172</v>
      </c>
      <c r="G119" s="10">
        <v>28266122</v>
      </c>
      <c r="H119" s="10">
        <v>7513443</v>
      </c>
      <c r="I119" s="11">
        <f t="shared" si="1"/>
        <v>0.26581088838433514</v>
      </c>
      <c r="J119" s="64">
        <v>28695833</v>
      </c>
      <c r="K119" s="65">
        <v>7955771</v>
      </c>
      <c r="L119" s="60">
        <v>0.27724481808909329</v>
      </c>
      <c r="M119" s="64">
        <v>30153504</v>
      </c>
      <c r="N119" s="65">
        <v>9718342</v>
      </c>
      <c r="O119" s="60">
        <v>0.3222956111502</v>
      </c>
      <c r="P119" s="64">
        <v>32174948</v>
      </c>
      <c r="Q119" s="65">
        <v>11757491</v>
      </c>
      <c r="R119" s="60">
        <v>0.36542377628706657</v>
      </c>
      <c r="S119" s="58">
        <v>32174948</v>
      </c>
      <c r="T119" s="59">
        <v>11757491</v>
      </c>
      <c r="U119" s="106">
        <v>0.36542377628706657</v>
      </c>
      <c r="V119" s="62">
        <v>36734773</v>
      </c>
      <c r="W119" s="62">
        <v>15633303</v>
      </c>
      <c r="X119" s="105">
        <v>0.42557233169781666</v>
      </c>
      <c r="Y119" s="90">
        <v>38358830</v>
      </c>
      <c r="Z119" s="90">
        <v>15986097</v>
      </c>
      <c r="AA119" s="105">
        <v>0.41675142333590465</v>
      </c>
      <c r="AB119" s="54">
        <v>38931293</v>
      </c>
      <c r="AC119" s="54">
        <v>16542459</v>
      </c>
      <c r="AD119" s="54">
        <v>0.42491419434746236</v>
      </c>
      <c r="AE119" s="54">
        <v>38353760</v>
      </c>
      <c r="AF119" s="54">
        <v>17184771</v>
      </c>
      <c r="AG119" s="54">
        <v>0.44805961657996501</v>
      </c>
    </row>
    <row r="120" spans="1:33" x14ac:dyDescent="0.2">
      <c r="A120" s="55" t="s">
        <v>297</v>
      </c>
      <c r="B120" s="55" t="s">
        <v>298</v>
      </c>
      <c r="C120" s="55" t="s">
        <v>299</v>
      </c>
      <c r="D120" s="10">
        <v>19350209</v>
      </c>
      <c r="E120" s="10">
        <v>9923392</v>
      </c>
      <c r="F120" s="11">
        <v>0.5128312567580019</v>
      </c>
      <c r="G120" s="10">
        <v>18574010</v>
      </c>
      <c r="H120" s="10">
        <v>11212004</v>
      </c>
      <c r="I120" s="11">
        <f t="shared" si="1"/>
        <v>0.6036393864329781</v>
      </c>
      <c r="J120" s="64">
        <v>18549026</v>
      </c>
      <c r="K120" s="65">
        <v>11933147</v>
      </c>
      <c r="L120" s="60">
        <v>0.64333011339786794</v>
      </c>
      <c r="M120" s="64">
        <v>18953121</v>
      </c>
      <c r="N120" s="65">
        <v>13008970</v>
      </c>
      <c r="O120" s="60">
        <v>0.68637613826240018</v>
      </c>
      <c r="P120" s="64">
        <v>23734037</v>
      </c>
      <c r="Q120" s="65">
        <v>9558013</v>
      </c>
      <c r="R120" s="60">
        <v>0.4027133268562782</v>
      </c>
      <c r="S120" s="58">
        <v>19763595</v>
      </c>
      <c r="T120" s="59">
        <v>9991727</v>
      </c>
      <c r="U120" s="106">
        <v>0.50556222185285626</v>
      </c>
      <c r="V120" s="62">
        <v>20548894</v>
      </c>
      <c r="W120" s="62">
        <v>9997835</v>
      </c>
      <c r="X120" s="105">
        <v>0.48653883756468841</v>
      </c>
      <c r="Y120" s="90">
        <v>20802002</v>
      </c>
      <c r="Z120" s="90">
        <v>9998025</v>
      </c>
      <c r="AA120" s="105">
        <v>0.48062801839938291</v>
      </c>
      <c r="AB120" s="54">
        <v>20909949</v>
      </c>
      <c r="AC120" s="54">
        <v>9684000</v>
      </c>
      <c r="AD120" s="54">
        <v>0.46312881968291747</v>
      </c>
      <c r="AE120" s="54">
        <v>21091666</v>
      </c>
      <c r="AF120" s="54">
        <v>9486598</v>
      </c>
      <c r="AG120" s="54">
        <v>0.44977945317359003</v>
      </c>
    </row>
    <row r="121" spans="1:33" x14ac:dyDescent="0.2">
      <c r="A121" s="55" t="s">
        <v>300</v>
      </c>
      <c r="B121" s="55" t="s">
        <v>301</v>
      </c>
      <c r="C121" s="55" t="s">
        <v>256</v>
      </c>
      <c r="D121" s="10">
        <v>25518845</v>
      </c>
      <c r="E121" s="10">
        <v>2414051</v>
      </c>
      <c r="F121" s="11">
        <v>9.4598756330860581E-2</v>
      </c>
      <c r="G121" s="10">
        <v>25316239</v>
      </c>
      <c r="H121" s="10">
        <v>1862497</v>
      </c>
      <c r="I121" s="11">
        <f t="shared" si="1"/>
        <v>7.3569261216091378E-2</v>
      </c>
      <c r="J121" s="64">
        <v>25445271</v>
      </c>
      <c r="K121" s="65">
        <v>438980</v>
      </c>
      <c r="L121" s="60">
        <v>1.7251928658963783E-2</v>
      </c>
      <c r="M121" s="64">
        <v>25487906</v>
      </c>
      <c r="N121" s="65">
        <v>426604</v>
      </c>
      <c r="O121" s="60">
        <v>1.6737506800284026E-2</v>
      </c>
      <c r="P121" s="64">
        <v>26730026</v>
      </c>
      <c r="Q121" s="65">
        <v>837836</v>
      </c>
      <c r="R121" s="60">
        <v>3.1344376544938636E-2</v>
      </c>
      <c r="S121" s="58">
        <v>27109071</v>
      </c>
      <c r="T121" s="59">
        <v>1081805</v>
      </c>
      <c r="U121" s="106">
        <v>3.9905646342510225E-2</v>
      </c>
      <c r="V121" s="62">
        <v>28185950</v>
      </c>
      <c r="W121" s="62">
        <v>926683</v>
      </c>
      <c r="X121" s="105">
        <v>3.2877479737244975E-2</v>
      </c>
      <c r="Y121" s="90">
        <v>28155096</v>
      </c>
      <c r="Z121" s="90">
        <v>1286899</v>
      </c>
      <c r="AA121" s="105">
        <v>4.570749820920518E-2</v>
      </c>
      <c r="AB121" s="54">
        <v>28858549</v>
      </c>
      <c r="AC121" s="54">
        <v>607930</v>
      </c>
      <c r="AD121" s="54">
        <v>2.1065854696991175E-2</v>
      </c>
      <c r="AE121" s="54">
        <v>27933859</v>
      </c>
      <c r="AF121" s="54">
        <v>200190</v>
      </c>
      <c r="AG121" s="54">
        <v>7.1665715789572797E-3</v>
      </c>
    </row>
    <row r="122" spans="1:33" x14ac:dyDescent="0.2">
      <c r="A122" s="55" t="s">
        <v>302</v>
      </c>
      <c r="B122" s="55" t="s">
        <v>303</v>
      </c>
      <c r="C122" s="55" t="s">
        <v>82</v>
      </c>
      <c r="D122" s="10">
        <v>80597569</v>
      </c>
      <c r="E122" s="10">
        <v>9595118</v>
      </c>
      <c r="F122" s="11">
        <v>0.11904971972541753</v>
      </c>
      <c r="G122" s="10">
        <v>72154111</v>
      </c>
      <c r="H122" s="10">
        <v>9592359</v>
      </c>
      <c r="I122" s="11">
        <f t="shared" si="1"/>
        <v>0.13294265381497111</v>
      </c>
      <c r="J122" s="64">
        <v>71536939</v>
      </c>
      <c r="K122" s="65">
        <v>7395121</v>
      </c>
      <c r="L122" s="60">
        <v>0.10337485924579468</v>
      </c>
      <c r="M122" s="64">
        <v>67611188</v>
      </c>
      <c r="N122" s="65">
        <v>16563895</v>
      </c>
      <c r="O122" s="60">
        <v>0.244987486390566</v>
      </c>
      <c r="P122" s="64">
        <v>70915181</v>
      </c>
      <c r="Q122" s="65">
        <v>25304310</v>
      </c>
      <c r="R122" s="60">
        <v>0.35682500761014768</v>
      </c>
      <c r="S122" s="58">
        <v>70211525</v>
      </c>
      <c r="T122" s="59">
        <v>33371340</v>
      </c>
      <c r="U122" s="106">
        <v>0.47529718233580598</v>
      </c>
      <c r="V122" s="62">
        <v>72075417</v>
      </c>
      <c r="W122" s="62">
        <v>40213321</v>
      </c>
      <c r="X122" s="105">
        <v>0.55793393467289965</v>
      </c>
      <c r="Y122" s="90">
        <v>77753200</v>
      </c>
      <c r="Z122" s="90">
        <v>44224562</v>
      </c>
      <c r="AA122" s="105">
        <v>0.56878124630240301</v>
      </c>
      <c r="AB122" s="54">
        <v>82557479</v>
      </c>
      <c r="AC122" s="54">
        <v>39231154</v>
      </c>
      <c r="AD122" s="54">
        <v>0.47519806170437934</v>
      </c>
      <c r="AE122" s="54">
        <v>81439187</v>
      </c>
      <c r="AF122" s="54">
        <v>38218576</v>
      </c>
      <c r="AG122" s="54">
        <v>0.469289753592457</v>
      </c>
    </row>
    <row r="123" spans="1:33" x14ac:dyDescent="0.2">
      <c r="A123" s="55" t="s">
        <v>304</v>
      </c>
      <c r="B123" s="55" t="s">
        <v>305</v>
      </c>
      <c r="C123" s="55" t="s">
        <v>186</v>
      </c>
      <c r="D123" s="10">
        <v>27857223</v>
      </c>
      <c r="E123" s="10">
        <v>3897431</v>
      </c>
      <c r="F123" s="11">
        <v>0.13990737698441802</v>
      </c>
      <c r="G123" s="10">
        <v>28001065</v>
      </c>
      <c r="H123" s="10">
        <v>2105609</v>
      </c>
      <c r="I123" s="11">
        <f t="shared" si="1"/>
        <v>7.5197461239420713E-2</v>
      </c>
      <c r="J123" s="64">
        <v>27076767</v>
      </c>
      <c r="K123" s="65">
        <v>1049351</v>
      </c>
      <c r="L123" s="60">
        <v>3.8754663730717925E-2</v>
      </c>
      <c r="M123" s="64">
        <v>27452482</v>
      </c>
      <c r="N123" s="65">
        <v>561957</v>
      </c>
      <c r="O123" s="60">
        <v>2.0470170966690734E-2</v>
      </c>
      <c r="P123" s="64">
        <v>28368572</v>
      </c>
      <c r="Q123" s="65">
        <v>1308034</v>
      </c>
      <c r="R123" s="60">
        <v>4.6108559852783566E-2</v>
      </c>
      <c r="S123" s="58">
        <v>27955741</v>
      </c>
      <c r="T123" s="59">
        <v>2743083</v>
      </c>
      <c r="U123" s="106">
        <v>9.8122349895858607E-2</v>
      </c>
      <c r="V123" s="62">
        <v>28515677</v>
      </c>
      <c r="W123" s="62">
        <v>4572245</v>
      </c>
      <c r="X123" s="105">
        <v>0.16034145007323516</v>
      </c>
      <c r="Y123" s="90">
        <v>30119279</v>
      </c>
      <c r="Z123" s="90">
        <v>4247465</v>
      </c>
      <c r="AA123" s="105">
        <v>0.14102147000265178</v>
      </c>
      <c r="AB123" s="54">
        <v>30815622</v>
      </c>
      <c r="AC123" s="54">
        <v>4416244</v>
      </c>
      <c r="AD123" s="54">
        <v>0.14331185656418033</v>
      </c>
      <c r="AE123" s="54">
        <v>30088689</v>
      </c>
      <c r="AF123" s="54">
        <v>3545584</v>
      </c>
      <c r="AG123" s="54">
        <v>0.117837769535256</v>
      </c>
    </row>
    <row r="124" spans="1:33" x14ac:dyDescent="0.2">
      <c r="A124" s="55" t="s">
        <v>306</v>
      </c>
      <c r="B124" s="55" t="s">
        <v>307</v>
      </c>
      <c r="C124" s="55" t="s">
        <v>82</v>
      </c>
      <c r="D124" s="10">
        <v>14230737</v>
      </c>
      <c r="E124" s="10">
        <v>2149422</v>
      </c>
      <c r="F124" s="11">
        <v>0.15104080695188168</v>
      </c>
      <c r="G124" s="10">
        <v>14353818</v>
      </c>
      <c r="H124" s="10">
        <v>2640961</v>
      </c>
      <c r="I124" s="11">
        <f t="shared" si="1"/>
        <v>0.18399014115965523</v>
      </c>
      <c r="J124" s="64">
        <v>14870322</v>
      </c>
      <c r="K124" s="65">
        <v>2678048</v>
      </c>
      <c r="L124" s="60">
        <v>0.18009347746471124</v>
      </c>
      <c r="M124" s="64">
        <v>15274249</v>
      </c>
      <c r="N124" s="65">
        <v>2675442</v>
      </c>
      <c r="O124" s="60">
        <v>0.17516029757011295</v>
      </c>
      <c r="P124" s="64">
        <v>15193235</v>
      </c>
      <c r="Q124" s="65">
        <v>3608895</v>
      </c>
      <c r="R124" s="60">
        <v>0.23753302045285288</v>
      </c>
      <c r="S124" s="58">
        <v>15910469</v>
      </c>
      <c r="T124" s="59">
        <v>4205716</v>
      </c>
      <c r="U124" s="106">
        <v>0.26433639385488888</v>
      </c>
      <c r="V124" s="62">
        <v>16631070</v>
      </c>
      <c r="W124" s="62">
        <v>4205513</v>
      </c>
      <c r="X124" s="105">
        <v>0.25287086158617578</v>
      </c>
      <c r="Y124" s="90">
        <v>16770767</v>
      </c>
      <c r="Z124" s="90">
        <v>4437621</v>
      </c>
      <c r="AA124" s="105">
        <v>0.26460453478365065</v>
      </c>
      <c r="AB124" s="54">
        <v>17515677</v>
      </c>
      <c r="AC124" s="54">
        <v>4150659</v>
      </c>
      <c r="AD124" s="54">
        <v>0.23696823137352899</v>
      </c>
      <c r="AE124" s="54">
        <v>17179974</v>
      </c>
      <c r="AF124" s="54">
        <v>3544151</v>
      </c>
      <c r="AG124" s="54">
        <v>0.20629548100596701</v>
      </c>
    </row>
    <row r="125" spans="1:33" x14ac:dyDescent="0.2">
      <c r="A125" s="55" t="s">
        <v>308</v>
      </c>
      <c r="B125" s="55" t="s">
        <v>309</v>
      </c>
      <c r="C125" s="55" t="s">
        <v>25</v>
      </c>
      <c r="D125" s="10">
        <v>31071041</v>
      </c>
      <c r="E125" s="10">
        <v>2309104</v>
      </c>
      <c r="F125" s="11">
        <v>7.4316917801370092E-2</v>
      </c>
      <c r="G125" s="10">
        <v>31740829</v>
      </c>
      <c r="H125" s="10">
        <v>2744707</v>
      </c>
      <c r="I125" s="11">
        <f t="shared" si="1"/>
        <v>8.6472442165893018E-2</v>
      </c>
      <c r="J125" s="64">
        <v>32732876</v>
      </c>
      <c r="K125" s="65">
        <v>3495857</v>
      </c>
      <c r="L125" s="60">
        <v>0.10679956750515904</v>
      </c>
      <c r="M125" s="64">
        <v>34123179</v>
      </c>
      <c r="N125" s="65">
        <v>5219972</v>
      </c>
      <c r="O125" s="60">
        <v>0.1529743755703418</v>
      </c>
      <c r="P125" s="64">
        <v>34426674</v>
      </c>
      <c r="Q125" s="65">
        <v>6183548</v>
      </c>
      <c r="R125" s="60">
        <v>0.1796150275800677</v>
      </c>
      <c r="S125" s="58">
        <v>35544994</v>
      </c>
      <c r="T125" s="59">
        <v>6367750</v>
      </c>
      <c r="U125" s="106">
        <v>0.17914618300399771</v>
      </c>
      <c r="V125" s="62">
        <v>36538147</v>
      </c>
      <c r="W125" s="62">
        <v>6729127</v>
      </c>
      <c r="X125" s="105">
        <v>0.18416716644114436</v>
      </c>
      <c r="Y125" s="90">
        <v>38506752</v>
      </c>
      <c r="Z125" s="90">
        <v>8935128</v>
      </c>
      <c r="AA125" s="105">
        <v>0.23204055226470413</v>
      </c>
      <c r="AB125" s="54">
        <v>40477303</v>
      </c>
      <c r="AC125" s="54">
        <v>8835776</v>
      </c>
      <c r="AD125" s="54">
        <v>0.21828964246950938</v>
      </c>
      <c r="AE125" s="54">
        <v>41626359</v>
      </c>
      <c r="AF125" s="54">
        <v>9192146</v>
      </c>
      <c r="AG125" s="54">
        <v>0.220825126694362</v>
      </c>
    </row>
    <row r="126" spans="1:33" x14ac:dyDescent="0.2">
      <c r="A126" s="55" t="s">
        <v>310</v>
      </c>
      <c r="B126" s="55" t="s">
        <v>311</v>
      </c>
      <c r="C126" s="55" t="s">
        <v>82</v>
      </c>
      <c r="D126" s="10">
        <v>12386751</v>
      </c>
      <c r="E126" s="10">
        <v>3737563</v>
      </c>
      <c r="F126" s="11">
        <v>0.30173876910902625</v>
      </c>
      <c r="G126" s="10">
        <v>13881157</v>
      </c>
      <c r="H126" s="10">
        <v>4392653</v>
      </c>
      <c r="I126" s="11">
        <f t="shared" si="1"/>
        <v>0.31644718087980706</v>
      </c>
      <c r="J126" s="64">
        <v>12029994</v>
      </c>
      <c r="K126" s="65">
        <v>5834911</v>
      </c>
      <c r="L126" s="60">
        <v>0.48503025022290119</v>
      </c>
      <c r="M126" s="64">
        <v>12498071</v>
      </c>
      <c r="N126" s="65">
        <v>6011797</v>
      </c>
      <c r="O126" s="60">
        <v>0.48101799069632428</v>
      </c>
      <c r="P126" s="64">
        <v>12164329</v>
      </c>
      <c r="Q126" s="65">
        <v>7845448</v>
      </c>
      <c r="R126" s="60">
        <v>0.64495526222613675</v>
      </c>
      <c r="S126" s="58">
        <v>12426009</v>
      </c>
      <c r="T126" s="59">
        <v>10459863</v>
      </c>
      <c r="U126" s="106">
        <v>0.84177172252168819</v>
      </c>
      <c r="V126" s="62">
        <v>12680545</v>
      </c>
      <c r="W126" s="62">
        <v>12937307</v>
      </c>
      <c r="X126" s="105">
        <v>1.0202484987829781</v>
      </c>
      <c r="Y126" s="90">
        <v>12947167</v>
      </c>
      <c r="Z126" s="90">
        <v>15321221</v>
      </c>
      <c r="AA126" s="105">
        <v>1.183364746897912</v>
      </c>
      <c r="AB126" s="54">
        <v>13963217</v>
      </c>
      <c r="AC126" s="54">
        <v>16523188</v>
      </c>
      <c r="AD126" s="54">
        <v>1.1833367625812876</v>
      </c>
      <c r="AE126" s="54">
        <v>13340674</v>
      </c>
      <c r="AF126" s="54">
        <v>17938277</v>
      </c>
      <c r="AG126" s="54">
        <v>1.34463048868445</v>
      </c>
    </row>
    <row r="127" spans="1:33" x14ac:dyDescent="0.2">
      <c r="A127" s="55" t="s">
        <v>312</v>
      </c>
      <c r="B127" s="55" t="s">
        <v>313</v>
      </c>
      <c r="C127" s="55" t="s">
        <v>314</v>
      </c>
      <c r="D127" s="10">
        <v>20653051</v>
      </c>
      <c r="E127" s="10">
        <v>4231468</v>
      </c>
      <c r="F127" s="11">
        <v>0.20488343344525708</v>
      </c>
      <c r="G127" s="10">
        <v>20100882</v>
      </c>
      <c r="H127" s="10">
        <v>3437310</v>
      </c>
      <c r="I127" s="11">
        <f t="shared" si="1"/>
        <v>0.17100294404991781</v>
      </c>
      <c r="J127" s="64">
        <v>19852052</v>
      </c>
      <c r="K127" s="65">
        <v>2083913</v>
      </c>
      <c r="L127" s="60">
        <v>0.10497217113878203</v>
      </c>
      <c r="M127" s="64">
        <v>18744616</v>
      </c>
      <c r="N127" s="65">
        <v>2741955</v>
      </c>
      <c r="O127" s="60">
        <v>0.14627960370060394</v>
      </c>
      <c r="P127" s="64">
        <v>19203948</v>
      </c>
      <c r="Q127" s="65">
        <v>3960799</v>
      </c>
      <c r="R127" s="60">
        <v>0.20624920459063939</v>
      </c>
      <c r="S127" s="58">
        <v>19686512</v>
      </c>
      <c r="T127" s="59">
        <v>4887869</v>
      </c>
      <c r="U127" s="106">
        <v>0.24828517108566514</v>
      </c>
      <c r="V127" s="62">
        <v>21300760</v>
      </c>
      <c r="W127" s="62">
        <v>4026668</v>
      </c>
      <c r="X127" s="105">
        <v>0.18903870096653827</v>
      </c>
      <c r="Y127" s="90">
        <v>21753355</v>
      </c>
      <c r="Z127" s="90">
        <v>3142322</v>
      </c>
      <c r="AA127" s="105">
        <v>0.14445229253142791</v>
      </c>
      <c r="AB127" s="54">
        <v>21131929</v>
      </c>
      <c r="AC127" s="54">
        <v>3396582</v>
      </c>
      <c r="AD127" s="54">
        <v>0.16073222657524544</v>
      </c>
      <c r="AE127" s="54">
        <v>21134515</v>
      </c>
      <c r="AF127" s="54">
        <v>4869584</v>
      </c>
      <c r="AG127" s="54">
        <v>0.230409072552647</v>
      </c>
    </row>
    <row r="128" spans="1:33" x14ac:dyDescent="0.2">
      <c r="A128" s="55" t="s">
        <v>315</v>
      </c>
      <c r="B128" s="55" t="s">
        <v>316</v>
      </c>
      <c r="C128" s="55" t="s">
        <v>119</v>
      </c>
      <c r="D128" s="10">
        <v>19433398</v>
      </c>
      <c r="E128" s="10">
        <v>1680232</v>
      </c>
      <c r="F128" s="11">
        <v>8.6461050198220604E-2</v>
      </c>
      <c r="G128" s="10">
        <v>18554189</v>
      </c>
      <c r="H128" s="10">
        <v>1471192</v>
      </c>
      <c r="I128" s="11">
        <f t="shared" si="1"/>
        <v>7.9291635975035066E-2</v>
      </c>
      <c r="J128" s="64">
        <v>18504950</v>
      </c>
      <c r="K128" s="65">
        <v>974835</v>
      </c>
      <c r="L128" s="60">
        <v>5.2679688407696316E-2</v>
      </c>
      <c r="M128" s="64">
        <v>18921265</v>
      </c>
      <c r="N128" s="65">
        <v>818377</v>
      </c>
      <c r="O128" s="60">
        <v>4.3251706479455788E-2</v>
      </c>
      <c r="P128" s="64">
        <v>19078934</v>
      </c>
      <c r="Q128" s="65">
        <v>1305611</v>
      </c>
      <c r="R128" s="60">
        <v>6.8432072777231678E-2</v>
      </c>
      <c r="S128" s="58">
        <v>19053290</v>
      </c>
      <c r="T128" s="59">
        <v>2625242</v>
      </c>
      <c r="U128" s="106">
        <v>0.13778418320405558</v>
      </c>
      <c r="V128" s="62">
        <v>20527581</v>
      </c>
      <c r="W128" s="62">
        <v>3001716</v>
      </c>
      <c r="X128" s="105">
        <v>0.1462284328582116</v>
      </c>
      <c r="Y128" s="90">
        <v>21433299</v>
      </c>
      <c r="Z128" s="90">
        <v>2655585</v>
      </c>
      <c r="AA128" s="105">
        <v>0.12389996518967986</v>
      </c>
      <c r="AB128" s="54">
        <v>21625159</v>
      </c>
      <c r="AC128" s="54">
        <v>2578356</v>
      </c>
      <c r="AD128" s="54">
        <v>0.11922945861346036</v>
      </c>
      <c r="AE128" s="54">
        <v>21819318</v>
      </c>
      <c r="AF128" s="54">
        <v>1954861</v>
      </c>
      <c r="AG128" s="54">
        <v>8.9593130271074503E-2</v>
      </c>
    </row>
    <row r="129" spans="1:33" x14ac:dyDescent="0.2">
      <c r="A129" s="55" t="s">
        <v>317</v>
      </c>
      <c r="B129" s="55" t="s">
        <v>318</v>
      </c>
      <c r="C129" s="55" t="s">
        <v>177</v>
      </c>
      <c r="D129" s="10">
        <v>42369030</v>
      </c>
      <c r="E129" s="10">
        <v>3425821</v>
      </c>
      <c r="F129" s="11">
        <v>8.0856724829433194E-2</v>
      </c>
      <c r="G129" s="10">
        <v>41453054</v>
      </c>
      <c r="H129" s="10">
        <v>1938027</v>
      </c>
      <c r="I129" s="11">
        <f t="shared" si="1"/>
        <v>4.6752333374520491E-2</v>
      </c>
      <c r="J129" s="64">
        <v>40424194</v>
      </c>
      <c r="K129" s="65">
        <v>1277719</v>
      </c>
      <c r="L129" s="60">
        <v>3.1607779242302271E-2</v>
      </c>
      <c r="M129" s="64">
        <v>41130263</v>
      </c>
      <c r="N129" s="65">
        <v>2514225</v>
      </c>
      <c r="O129" s="60">
        <v>6.1128347270718884E-2</v>
      </c>
      <c r="P129" s="64">
        <v>42611350</v>
      </c>
      <c r="Q129" s="65">
        <v>4424932</v>
      </c>
      <c r="R129" s="60">
        <v>0.10384397584211719</v>
      </c>
      <c r="S129" s="58">
        <v>42437596</v>
      </c>
      <c r="T129" s="59">
        <v>7672654</v>
      </c>
      <c r="U129" s="106">
        <v>0.18079850705963646</v>
      </c>
      <c r="V129" s="62">
        <v>45241517</v>
      </c>
      <c r="W129" s="62">
        <v>8663026</v>
      </c>
      <c r="X129" s="105">
        <v>0.19148398582655837</v>
      </c>
      <c r="Y129" s="90">
        <v>46686039</v>
      </c>
      <c r="Z129" s="90">
        <v>10417716</v>
      </c>
      <c r="AA129" s="105">
        <v>0.2231441395145988</v>
      </c>
      <c r="AB129" s="54">
        <v>47608919</v>
      </c>
      <c r="AC129" s="54">
        <v>11194862</v>
      </c>
      <c r="AD129" s="54">
        <v>0.23514211696342024</v>
      </c>
      <c r="AE129" s="54">
        <v>49205070</v>
      </c>
      <c r="AF129" s="54">
        <v>9291992</v>
      </c>
      <c r="AG129" s="54">
        <v>0.18884216606134299</v>
      </c>
    </row>
    <row r="130" spans="1:33" x14ac:dyDescent="0.2">
      <c r="A130" s="55" t="s">
        <v>319</v>
      </c>
      <c r="B130" s="55" t="s">
        <v>320</v>
      </c>
      <c r="C130" s="55" t="s">
        <v>25</v>
      </c>
      <c r="D130" s="10">
        <v>88771390</v>
      </c>
      <c r="E130" s="10">
        <v>21801655</v>
      </c>
      <c r="F130" s="11">
        <v>0.24559325926968137</v>
      </c>
      <c r="G130" s="10">
        <v>86977530</v>
      </c>
      <c r="H130" s="10">
        <v>23506585</v>
      </c>
      <c r="I130" s="11">
        <f t="shared" si="1"/>
        <v>0.27026043393046456</v>
      </c>
      <c r="J130" s="64">
        <v>88409869</v>
      </c>
      <c r="K130" s="65">
        <v>23486173</v>
      </c>
      <c r="L130" s="60">
        <v>0.26565103269183671</v>
      </c>
      <c r="M130" s="64">
        <v>89826214</v>
      </c>
      <c r="N130" s="65">
        <v>24073183</v>
      </c>
      <c r="O130" s="60">
        <v>0.26799730199026311</v>
      </c>
      <c r="P130" s="64">
        <v>87435681</v>
      </c>
      <c r="Q130" s="65">
        <v>31941176</v>
      </c>
      <c r="R130" s="60">
        <v>0.3653105418141594</v>
      </c>
      <c r="S130" s="58">
        <v>89432642</v>
      </c>
      <c r="T130" s="59">
        <v>41205931</v>
      </c>
      <c r="U130" s="106">
        <v>0.46074822434520052</v>
      </c>
      <c r="V130" s="62">
        <v>92159120</v>
      </c>
      <c r="W130" s="62">
        <v>47769964</v>
      </c>
      <c r="X130" s="105">
        <v>0.51834223243451105</v>
      </c>
      <c r="Y130" s="90">
        <v>96936798</v>
      </c>
      <c r="Z130" s="90">
        <v>56236792</v>
      </c>
      <c r="AA130" s="105">
        <v>0.58013874153342671</v>
      </c>
      <c r="AB130" s="54">
        <v>97261097</v>
      </c>
      <c r="AC130" s="54">
        <v>56515915</v>
      </c>
      <c r="AD130" s="54">
        <v>0.58107420894090878</v>
      </c>
      <c r="AE130" s="54">
        <v>97700277</v>
      </c>
      <c r="AF130" s="54">
        <v>59817274</v>
      </c>
      <c r="AG130" s="54">
        <v>0.61225285983580202</v>
      </c>
    </row>
    <row r="131" spans="1:33" x14ac:dyDescent="0.2">
      <c r="A131" s="55" t="s">
        <v>321</v>
      </c>
      <c r="B131" s="55" t="s">
        <v>322</v>
      </c>
      <c r="C131" s="55" t="s">
        <v>127</v>
      </c>
      <c r="D131" s="10">
        <v>19393010</v>
      </c>
      <c r="E131" s="10">
        <v>11305981</v>
      </c>
      <c r="F131" s="11">
        <v>0.5829925834102081</v>
      </c>
      <c r="G131" s="10">
        <v>19862081</v>
      </c>
      <c r="H131" s="10">
        <v>10406684</v>
      </c>
      <c r="I131" s="11">
        <f t="shared" si="1"/>
        <v>0.52394731448331122</v>
      </c>
      <c r="J131" s="64">
        <v>21105735</v>
      </c>
      <c r="K131" s="65">
        <v>7518209</v>
      </c>
      <c r="L131" s="60">
        <v>0.35621640279289019</v>
      </c>
      <c r="M131" s="64">
        <v>20245351</v>
      </c>
      <c r="N131" s="65">
        <v>5163063</v>
      </c>
      <c r="O131" s="60">
        <v>0.25502462268992027</v>
      </c>
      <c r="P131" s="64">
        <v>19960746</v>
      </c>
      <c r="Q131" s="65">
        <v>3510443</v>
      </c>
      <c r="R131" s="60">
        <v>0.1758673247983818</v>
      </c>
      <c r="S131" s="58">
        <v>18700073</v>
      </c>
      <c r="T131" s="59">
        <v>4428855</v>
      </c>
      <c r="U131" s="106">
        <v>0.23683624122750752</v>
      </c>
      <c r="V131" s="62">
        <v>18886956</v>
      </c>
      <c r="W131" s="62">
        <v>6020838</v>
      </c>
      <c r="X131" s="105">
        <v>0.31878286792217869</v>
      </c>
      <c r="Y131" s="90">
        <v>19403819</v>
      </c>
      <c r="Z131" s="90">
        <v>7348693</v>
      </c>
      <c r="AA131" s="105">
        <v>0.37872405426993522</v>
      </c>
      <c r="AB131" s="54">
        <v>20345956</v>
      </c>
      <c r="AC131" s="54">
        <v>7388207</v>
      </c>
      <c r="AD131" s="54">
        <v>0.36312901689161226</v>
      </c>
      <c r="AE131" s="54">
        <v>20612364</v>
      </c>
      <c r="AF131" s="54">
        <v>7158584</v>
      </c>
      <c r="AG131" s="54">
        <v>0.347295632854145</v>
      </c>
    </row>
    <row r="132" spans="1:33" x14ac:dyDescent="0.2">
      <c r="A132" s="55" t="s">
        <v>323</v>
      </c>
      <c r="B132" s="55" t="s">
        <v>324</v>
      </c>
      <c r="C132" s="55" t="s">
        <v>217</v>
      </c>
      <c r="D132" s="10">
        <v>17625530</v>
      </c>
      <c r="E132" s="10">
        <v>4881091</v>
      </c>
      <c r="F132" s="11">
        <v>0.27693300570252355</v>
      </c>
      <c r="G132" s="10">
        <v>17626878</v>
      </c>
      <c r="H132" s="10">
        <v>4385894</v>
      </c>
      <c r="I132" s="11">
        <f t="shared" ref="I132:I195" si="2">H132/G132</f>
        <v>0.24881853723614583</v>
      </c>
      <c r="J132" s="64">
        <v>17646885</v>
      </c>
      <c r="K132" s="65">
        <v>3619262</v>
      </c>
      <c r="L132" s="60">
        <v>0.20509353350463835</v>
      </c>
      <c r="M132" s="64">
        <v>17205044</v>
      </c>
      <c r="N132" s="65">
        <v>4499628</v>
      </c>
      <c r="O132" s="60">
        <v>0.26152958399873899</v>
      </c>
      <c r="P132" s="64">
        <v>17510270</v>
      </c>
      <c r="Q132" s="65">
        <v>5949061</v>
      </c>
      <c r="R132" s="60">
        <v>0.3397469599269457</v>
      </c>
      <c r="S132" s="58">
        <v>17931211</v>
      </c>
      <c r="T132" s="59">
        <v>7509149</v>
      </c>
      <c r="U132" s="106">
        <v>0.41877534094044178</v>
      </c>
      <c r="V132" s="62">
        <v>18619990</v>
      </c>
      <c r="W132" s="62">
        <v>8902429</v>
      </c>
      <c r="X132" s="105">
        <v>0.47811137385143598</v>
      </c>
      <c r="Y132" s="90">
        <v>18906201</v>
      </c>
      <c r="Z132" s="90">
        <v>10628857</v>
      </c>
      <c r="AA132" s="105">
        <v>0.56218893473099119</v>
      </c>
      <c r="AB132" s="54">
        <v>19992015</v>
      </c>
      <c r="AC132" s="54">
        <v>12601087</v>
      </c>
      <c r="AD132" s="54">
        <v>0.63030599967036838</v>
      </c>
      <c r="AE132" s="54">
        <v>24554016</v>
      </c>
      <c r="AF132" s="54">
        <v>12553919</v>
      </c>
      <c r="AG132" s="54">
        <v>0.51127762562344203</v>
      </c>
    </row>
    <row r="133" spans="1:33" x14ac:dyDescent="0.2">
      <c r="A133" s="55" t="s">
        <v>325</v>
      </c>
      <c r="B133" s="55" t="s">
        <v>326</v>
      </c>
      <c r="C133" s="55" t="s">
        <v>327</v>
      </c>
      <c r="D133" s="10">
        <v>31402545</v>
      </c>
      <c r="E133" s="10">
        <v>7179375</v>
      </c>
      <c r="F133" s="11">
        <v>0.22862398573109283</v>
      </c>
      <c r="G133" s="10">
        <v>30544761</v>
      </c>
      <c r="H133" s="10">
        <v>9219877</v>
      </c>
      <c r="I133" s="11">
        <f t="shared" si="2"/>
        <v>0.30184806487763971</v>
      </c>
      <c r="J133" s="64">
        <v>30075382</v>
      </c>
      <c r="K133" s="65">
        <v>11444982</v>
      </c>
      <c r="L133" s="60">
        <v>0.38054319642556828</v>
      </c>
      <c r="M133" s="64">
        <v>31246727</v>
      </c>
      <c r="N133" s="65">
        <v>13800704</v>
      </c>
      <c r="O133" s="60">
        <v>0.44166878662203563</v>
      </c>
      <c r="P133" s="64">
        <v>31913380</v>
      </c>
      <c r="Q133" s="65">
        <v>17377304</v>
      </c>
      <c r="R133" s="60">
        <v>0.54451468318304108</v>
      </c>
      <c r="S133" s="58">
        <v>33550111</v>
      </c>
      <c r="T133" s="59">
        <v>19740037</v>
      </c>
      <c r="U133" s="106">
        <v>0.58837471506428096</v>
      </c>
      <c r="V133" s="62">
        <v>35109135</v>
      </c>
      <c r="W133" s="62">
        <v>20717769</v>
      </c>
      <c r="X133" s="105">
        <v>0.59009625272738842</v>
      </c>
      <c r="Y133" s="90">
        <v>36615804</v>
      </c>
      <c r="Z133" s="90">
        <v>20647954</v>
      </c>
      <c r="AA133" s="105">
        <v>0.56390825120213117</v>
      </c>
      <c r="AB133" s="54">
        <v>37850461</v>
      </c>
      <c r="AC133" s="54">
        <v>19431306</v>
      </c>
      <c r="AD133" s="54">
        <v>0.51337039197488243</v>
      </c>
      <c r="AE133" s="54">
        <v>39590602</v>
      </c>
      <c r="AF133" s="54">
        <v>15958750</v>
      </c>
      <c r="AG133" s="54">
        <v>0.403094401039924</v>
      </c>
    </row>
    <row r="134" spans="1:33" x14ac:dyDescent="0.2">
      <c r="A134" s="55" t="s">
        <v>328</v>
      </c>
      <c r="B134" s="55" t="s">
        <v>329</v>
      </c>
      <c r="C134" s="55" t="s">
        <v>25</v>
      </c>
      <c r="D134" s="69">
        <v>59446150</v>
      </c>
      <c r="E134" s="69">
        <v>8278597</v>
      </c>
      <c r="F134" s="70">
        <v>0.13926212210546857</v>
      </c>
      <c r="G134" s="69">
        <v>57597230</v>
      </c>
      <c r="H134" s="69">
        <v>7491501</v>
      </c>
      <c r="I134" s="70">
        <v>0.13006703620990107</v>
      </c>
      <c r="J134" s="64">
        <v>54828897</v>
      </c>
      <c r="K134" s="65">
        <v>12756888</v>
      </c>
      <c r="L134" s="60">
        <v>0.23266723749704468</v>
      </c>
      <c r="M134" s="64">
        <v>57855460</v>
      </c>
      <c r="N134" s="65">
        <v>13452333</v>
      </c>
      <c r="O134" s="60">
        <v>0.23251622232370117</v>
      </c>
      <c r="P134" s="64">
        <v>58609748</v>
      </c>
      <c r="Q134" s="65">
        <v>14773728</v>
      </c>
      <c r="R134" s="60">
        <v>0.25206946803456654</v>
      </c>
      <c r="S134" s="58">
        <v>58872744</v>
      </c>
      <c r="T134" s="59">
        <v>16688801</v>
      </c>
      <c r="U134" s="106">
        <v>0.28347245034136681</v>
      </c>
      <c r="V134" s="62">
        <v>59214482</v>
      </c>
      <c r="W134" s="62">
        <v>16961261</v>
      </c>
      <c r="X134" s="105">
        <v>0.28643771636810061</v>
      </c>
      <c r="Y134" s="90">
        <v>61070406</v>
      </c>
      <c r="Z134" s="90">
        <v>16929615</v>
      </c>
      <c r="AA134" s="105">
        <v>0.277214711819666</v>
      </c>
      <c r="AB134" s="54">
        <v>61868662</v>
      </c>
      <c r="AC134" s="54">
        <v>15329912</v>
      </c>
      <c r="AD134" s="54">
        <v>0.2477815343735735</v>
      </c>
      <c r="AE134" s="54">
        <v>61569035</v>
      </c>
      <c r="AF134" s="54">
        <v>14533114</v>
      </c>
      <c r="AG134" s="54">
        <v>0.23604583050554601</v>
      </c>
    </row>
    <row r="135" spans="1:33" x14ac:dyDescent="0.2">
      <c r="A135" s="55" t="s">
        <v>330</v>
      </c>
      <c r="B135" s="55" t="s">
        <v>331</v>
      </c>
      <c r="C135" s="55" t="s">
        <v>46</v>
      </c>
      <c r="D135" s="10">
        <v>193190303</v>
      </c>
      <c r="E135" s="10">
        <v>56501933</v>
      </c>
      <c r="F135" s="11">
        <v>0.29246774875652015</v>
      </c>
      <c r="G135" s="10">
        <v>195719310</v>
      </c>
      <c r="H135" s="10">
        <v>78594046</v>
      </c>
      <c r="I135" s="11">
        <f t="shared" si="2"/>
        <v>0.40156510872636941</v>
      </c>
      <c r="J135" s="64">
        <v>202533649</v>
      </c>
      <c r="K135" s="65">
        <v>85507256</v>
      </c>
      <c r="L135" s="60">
        <v>0.42218790024367753</v>
      </c>
      <c r="M135" s="64">
        <v>207181571</v>
      </c>
      <c r="N135" s="65">
        <v>99774656</v>
      </c>
      <c r="O135" s="60">
        <v>0.48158074831858477</v>
      </c>
      <c r="P135" s="64">
        <v>234596000</v>
      </c>
      <c r="Q135" s="65">
        <v>101997400</v>
      </c>
      <c r="R135" s="60">
        <v>0.43477893911234633</v>
      </c>
      <c r="S135" s="58">
        <v>229164681</v>
      </c>
      <c r="T135" s="59">
        <v>134150911</v>
      </c>
      <c r="U135" s="106">
        <v>0.5853908657067447</v>
      </c>
      <c r="V135" s="62">
        <v>235146719</v>
      </c>
      <c r="W135" s="62">
        <v>158044869</v>
      </c>
      <c r="X135" s="105">
        <v>0.67211173378098465</v>
      </c>
      <c r="Y135" s="90">
        <v>246889603</v>
      </c>
      <c r="Z135" s="90">
        <v>178933195</v>
      </c>
      <c r="AA135" s="105">
        <v>0.72474981864667665</v>
      </c>
      <c r="AB135" s="54">
        <v>259951525</v>
      </c>
      <c r="AC135" s="54">
        <v>201921950</v>
      </c>
      <c r="AD135" s="54">
        <v>0.77676770697921471</v>
      </c>
      <c r="AE135" s="54">
        <v>271474003</v>
      </c>
      <c r="AF135" s="54">
        <v>220101100</v>
      </c>
      <c r="AG135" s="54">
        <v>0.81076308437533895</v>
      </c>
    </row>
    <row r="136" spans="1:33" x14ac:dyDescent="0.2">
      <c r="A136" s="55" t="s">
        <v>332</v>
      </c>
      <c r="B136" s="55" t="s">
        <v>333</v>
      </c>
      <c r="C136" s="55" t="s">
        <v>334</v>
      </c>
      <c r="D136" s="10">
        <v>78975202</v>
      </c>
      <c r="E136" s="10">
        <v>28355301</v>
      </c>
      <c r="F136" s="11">
        <v>0.35904056313778088</v>
      </c>
      <c r="G136" s="10">
        <v>80326952</v>
      </c>
      <c r="H136" s="10">
        <v>29196373</v>
      </c>
      <c r="I136" s="11">
        <f t="shared" si="2"/>
        <v>0.36346920022559798</v>
      </c>
      <c r="J136" s="64">
        <v>85300253</v>
      </c>
      <c r="K136" s="65">
        <v>23461544</v>
      </c>
      <c r="L136" s="60">
        <v>0.27504659335535619</v>
      </c>
      <c r="M136" s="64">
        <v>82195924</v>
      </c>
      <c r="N136" s="65">
        <v>29635685</v>
      </c>
      <c r="O136" s="60">
        <v>0.36054932602254097</v>
      </c>
      <c r="P136" s="64">
        <v>90234629</v>
      </c>
      <c r="Q136" s="65">
        <v>28740023</v>
      </c>
      <c r="R136" s="60">
        <v>0.31850325444347977</v>
      </c>
      <c r="S136" s="58">
        <v>94841638</v>
      </c>
      <c r="T136" s="59">
        <v>28653495</v>
      </c>
      <c r="U136" s="106">
        <v>0.30211936027507241</v>
      </c>
      <c r="V136" s="62">
        <v>96444631</v>
      </c>
      <c r="W136" s="62">
        <v>33343273</v>
      </c>
      <c r="X136" s="105">
        <v>0.34572451212965916</v>
      </c>
      <c r="Y136" s="90">
        <v>101334694</v>
      </c>
      <c r="Z136" s="90">
        <v>36060533</v>
      </c>
      <c r="AA136" s="105">
        <v>0.35585574472648035</v>
      </c>
      <c r="AB136" s="54">
        <v>102113592</v>
      </c>
      <c r="AC136" s="54">
        <v>41710024</v>
      </c>
      <c r="AD136" s="54">
        <v>0.40846691594200307</v>
      </c>
      <c r="AE136" s="54">
        <v>99975977</v>
      </c>
      <c r="AF136" s="54">
        <v>48106246</v>
      </c>
      <c r="AG136" s="54">
        <v>0.48117805340376901</v>
      </c>
    </row>
    <row r="137" spans="1:33" x14ac:dyDescent="0.2">
      <c r="A137" s="55" t="s">
        <v>335</v>
      </c>
      <c r="B137" s="55" t="s">
        <v>336</v>
      </c>
      <c r="C137" s="55" t="s">
        <v>337</v>
      </c>
      <c r="D137" s="10">
        <v>18846162</v>
      </c>
      <c r="E137" s="10">
        <v>4194638</v>
      </c>
      <c r="F137" s="11">
        <v>0.22257253227474114</v>
      </c>
      <c r="G137" s="10">
        <v>19804911</v>
      </c>
      <c r="H137" s="10">
        <v>4204457</v>
      </c>
      <c r="I137" s="11">
        <f t="shared" si="2"/>
        <v>0.21229365787101998</v>
      </c>
      <c r="J137" s="64">
        <v>19817549</v>
      </c>
      <c r="K137" s="65">
        <v>3295144</v>
      </c>
      <c r="L137" s="60">
        <v>0.16627404327346434</v>
      </c>
      <c r="M137" s="64">
        <v>21212490</v>
      </c>
      <c r="N137" s="65">
        <v>3741307</v>
      </c>
      <c r="O137" s="60">
        <v>0.1763728350608533</v>
      </c>
      <c r="P137" s="64">
        <v>20182877</v>
      </c>
      <c r="Q137" s="65">
        <v>4867215</v>
      </c>
      <c r="R137" s="60">
        <v>0.2411556588290163</v>
      </c>
      <c r="S137" s="58">
        <v>22005859</v>
      </c>
      <c r="T137" s="59">
        <v>5883807</v>
      </c>
      <c r="U137" s="106">
        <v>0.26737456601898613</v>
      </c>
      <c r="V137" s="62">
        <v>23328166</v>
      </c>
      <c r="W137" s="62">
        <v>5410208</v>
      </c>
      <c r="X137" s="105">
        <v>0.23191741691138515</v>
      </c>
      <c r="Y137" s="90">
        <v>23074110</v>
      </c>
      <c r="Z137" s="90">
        <v>6045146</v>
      </c>
      <c r="AA137" s="105">
        <v>0.26198826303593076</v>
      </c>
      <c r="AB137" s="54">
        <v>23556672</v>
      </c>
      <c r="AC137" s="54">
        <v>7198415</v>
      </c>
      <c r="AD137" s="54">
        <v>0.30557860634982736</v>
      </c>
      <c r="AE137" s="54">
        <v>24540404</v>
      </c>
      <c r="AF137" s="54">
        <v>7590984</v>
      </c>
      <c r="AG137" s="54">
        <v>0.30932595893694298</v>
      </c>
    </row>
    <row r="138" spans="1:33" x14ac:dyDescent="0.2">
      <c r="A138" s="55" t="s">
        <v>338</v>
      </c>
      <c r="B138" s="55" t="s">
        <v>339</v>
      </c>
      <c r="C138" s="55" t="s">
        <v>8</v>
      </c>
      <c r="D138" s="10">
        <v>53187456</v>
      </c>
      <c r="E138" s="10">
        <v>13062625</v>
      </c>
      <c r="F138" s="11">
        <v>0.24559597285495285</v>
      </c>
      <c r="G138" s="10">
        <v>50846118</v>
      </c>
      <c r="H138" s="10">
        <v>15365641</v>
      </c>
      <c r="I138" s="11">
        <f t="shared" si="2"/>
        <v>0.30219890139892291</v>
      </c>
      <c r="J138" s="64">
        <v>50746655</v>
      </c>
      <c r="K138" s="65">
        <v>21456218</v>
      </c>
      <c r="L138" s="60">
        <v>0.42281048869132359</v>
      </c>
      <c r="M138" s="64">
        <v>53657357</v>
      </c>
      <c r="N138" s="65">
        <v>25406350</v>
      </c>
      <c r="O138" s="60">
        <v>0.47349238614194133</v>
      </c>
      <c r="P138" s="64">
        <v>56108548</v>
      </c>
      <c r="Q138" s="65">
        <v>26829264</v>
      </c>
      <c r="R138" s="60">
        <v>0.47816714130616961</v>
      </c>
      <c r="S138" s="58">
        <v>57739282</v>
      </c>
      <c r="T138" s="59">
        <v>26427628</v>
      </c>
      <c r="U138" s="106">
        <v>0.45770621117179811</v>
      </c>
      <c r="V138" s="62">
        <v>62021813</v>
      </c>
      <c r="W138" s="62">
        <v>22673877</v>
      </c>
      <c r="X138" s="105">
        <v>0.36557907457494027</v>
      </c>
      <c r="Y138" s="90">
        <v>59893936</v>
      </c>
      <c r="Z138" s="90">
        <v>22056103</v>
      </c>
      <c r="AA138" s="105">
        <v>0.36825268922049137</v>
      </c>
      <c r="AB138" s="54">
        <v>61890146</v>
      </c>
      <c r="AC138" s="54">
        <v>19711250</v>
      </c>
      <c r="AD138" s="54">
        <v>0.31848769592497</v>
      </c>
      <c r="AE138" s="54">
        <v>61238381</v>
      </c>
      <c r="AF138" s="54">
        <v>16940186</v>
      </c>
      <c r="AG138" s="54">
        <v>0.27662694087226097</v>
      </c>
    </row>
    <row r="139" spans="1:33" x14ac:dyDescent="0.2">
      <c r="A139" s="55" t="s">
        <v>340</v>
      </c>
      <c r="B139" s="55" t="s">
        <v>341</v>
      </c>
      <c r="C139" s="55" t="s">
        <v>25</v>
      </c>
      <c r="D139" s="10">
        <v>73537904</v>
      </c>
      <c r="E139" s="10">
        <v>542420</v>
      </c>
      <c r="F139" s="11">
        <v>7.3760601063636516E-3</v>
      </c>
      <c r="G139" s="10">
        <v>67427587</v>
      </c>
      <c r="H139" s="10">
        <v>2535354</v>
      </c>
      <c r="I139" s="11">
        <f t="shared" si="2"/>
        <v>3.7601137943732141E-2</v>
      </c>
      <c r="J139" s="64">
        <v>69661244</v>
      </c>
      <c r="K139" s="65">
        <v>3759536</v>
      </c>
      <c r="L139" s="60">
        <v>5.3968832368253429E-2</v>
      </c>
      <c r="M139" s="64">
        <v>68462786</v>
      </c>
      <c r="N139" s="65">
        <v>7217478</v>
      </c>
      <c r="O139" s="60">
        <v>0.10542191490717308</v>
      </c>
      <c r="P139" s="64">
        <v>66711344</v>
      </c>
      <c r="Q139" s="65">
        <v>12357191</v>
      </c>
      <c r="R139" s="60">
        <v>0.18523372876433131</v>
      </c>
      <c r="S139" s="58">
        <v>66873019</v>
      </c>
      <c r="T139" s="59">
        <v>18366730</v>
      </c>
      <c r="U139" s="106">
        <v>0.27465082741366886</v>
      </c>
      <c r="V139" s="62">
        <v>67562969</v>
      </c>
      <c r="W139" s="62">
        <v>24228459</v>
      </c>
      <c r="X139" s="105">
        <v>0.35860559946677301</v>
      </c>
      <c r="Y139" s="90">
        <v>67683205</v>
      </c>
      <c r="Z139" s="90">
        <v>31195207</v>
      </c>
      <c r="AA139" s="105">
        <v>0.46090026321891819</v>
      </c>
      <c r="AB139" s="54">
        <v>71643794</v>
      </c>
      <c r="AC139" s="54">
        <v>32633506</v>
      </c>
      <c r="AD139" s="54">
        <v>0.45549661984679368</v>
      </c>
      <c r="AE139" s="54">
        <v>70674447</v>
      </c>
      <c r="AF139" s="54">
        <v>41702358</v>
      </c>
      <c r="AG139" s="54">
        <v>0.59006274219591703</v>
      </c>
    </row>
    <row r="140" spans="1:33" x14ac:dyDescent="0.2">
      <c r="A140" s="55" t="s">
        <v>342</v>
      </c>
      <c r="B140" s="55" t="s">
        <v>343</v>
      </c>
      <c r="C140" s="55" t="s">
        <v>68</v>
      </c>
      <c r="D140" s="10">
        <v>17134655</v>
      </c>
      <c r="E140" s="10">
        <v>7033802</v>
      </c>
      <c r="F140" s="11">
        <v>0.41050152454192979</v>
      </c>
      <c r="G140" s="10">
        <v>17320931</v>
      </c>
      <c r="H140" s="10">
        <v>6584661</v>
      </c>
      <c r="I140" s="11">
        <f t="shared" si="2"/>
        <v>0.38015629760317154</v>
      </c>
      <c r="J140" s="64">
        <v>16950367</v>
      </c>
      <c r="K140" s="65">
        <v>6645525</v>
      </c>
      <c r="L140" s="60">
        <v>0.39205788287651827</v>
      </c>
      <c r="M140" s="64">
        <v>17624715</v>
      </c>
      <c r="N140" s="65">
        <v>6993193</v>
      </c>
      <c r="O140" s="60">
        <v>0.39678332387218745</v>
      </c>
      <c r="P140" s="64">
        <v>17987255</v>
      </c>
      <c r="Q140" s="65">
        <v>8282973</v>
      </c>
      <c r="R140" s="60">
        <v>0.46049122003329579</v>
      </c>
      <c r="S140" s="58">
        <v>18484442</v>
      </c>
      <c r="T140" s="59">
        <v>9303219</v>
      </c>
      <c r="U140" s="106">
        <v>0.50329996437003621</v>
      </c>
      <c r="V140" s="62">
        <v>20115153</v>
      </c>
      <c r="W140" s="62">
        <v>9198197</v>
      </c>
      <c r="X140" s="105">
        <v>0.4572770090289644</v>
      </c>
      <c r="Y140" s="90">
        <v>20999279</v>
      </c>
      <c r="Z140" s="90">
        <v>8504568</v>
      </c>
      <c r="AA140" s="105">
        <v>0.40499333334254001</v>
      </c>
      <c r="AB140" s="54">
        <v>20268538</v>
      </c>
      <c r="AC140" s="54">
        <v>8945663</v>
      </c>
      <c r="AD140" s="54">
        <v>0.44135709245531179</v>
      </c>
      <c r="AE140" s="54">
        <v>20313685</v>
      </c>
      <c r="AF140" s="54">
        <v>9454431</v>
      </c>
      <c r="AG140" s="54">
        <v>0.46542175877985698</v>
      </c>
    </row>
    <row r="141" spans="1:33" x14ac:dyDescent="0.2">
      <c r="A141" s="55" t="s">
        <v>344</v>
      </c>
      <c r="B141" s="55" t="s">
        <v>345</v>
      </c>
      <c r="C141" s="55" t="s">
        <v>82</v>
      </c>
      <c r="D141" s="10">
        <v>75050532</v>
      </c>
      <c r="E141" s="10">
        <v>41102233</v>
      </c>
      <c r="F141" s="11">
        <v>0.54766078140525376</v>
      </c>
      <c r="G141" s="10">
        <v>74729015</v>
      </c>
      <c r="H141" s="10">
        <v>40053246</v>
      </c>
      <c r="I141" s="11">
        <f t="shared" si="2"/>
        <v>0.53597984664992571</v>
      </c>
      <c r="J141" s="64">
        <v>74222261</v>
      </c>
      <c r="K141" s="65">
        <v>38145600</v>
      </c>
      <c r="L141" s="60">
        <v>0.51393745604165841</v>
      </c>
      <c r="M141" s="64">
        <v>74723746</v>
      </c>
      <c r="N141" s="65">
        <v>36095905</v>
      </c>
      <c r="O141" s="60">
        <v>0.48305802281379201</v>
      </c>
      <c r="P141" s="64">
        <v>76191976</v>
      </c>
      <c r="Q141" s="65">
        <v>34306139</v>
      </c>
      <c r="R141" s="60">
        <v>0.45025921102243105</v>
      </c>
      <c r="S141" s="58">
        <v>75724381</v>
      </c>
      <c r="T141" s="59">
        <v>33953676</v>
      </c>
      <c r="U141" s="106">
        <v>0.44838499241083263</v>
      </c>
      <c r="V141" s="62">
        <v>75669611</v>
      </c>
      <c r="W141" s="62">
        <v>38274028</v>
      </c>
      <c r="X141" s="105">
        <v>0.50580447677998508</v>
      </c>
      <c r="Y141" s="90">
        <v>79443720</v>
      </c>
      <c r="Z141" s="90">
        <v>47417005</v>
      </c>
      <c r="AA141" s="105">
        <v>0.59686284831576364</v>
      </c>
      <c r="AB141" s="54">
        <v>81815782</v>
      </c>
      <c r="AC141" s="54">
        <v>49952638</v>
      </c>
      <c r="AD141" s="54">
        <v>0.6105501503365206</v>
      </c>
      <c r="AE141" s="54">
        <v>82817335</v>
      </c>
      <c r="AF141" s="54">
        <v>54803190</v>
      </c>
      <c r="AG141" s="54">
        <v>0.66173573443289402</v>
      </c>
    </row>
    <row r="142" spans="1:33" x14ac:dyDescent="0.2">
      <c r="A142" s="55" t="s">
        <v>346</v>
      </c>
      <c r="B142" s="55" t="s">
        <v>347</v>
      </c>
      <c r="C142" s="55" t="s">
        <v>233</v>
      </c>
      <c r="D142" s="10">
        <v>79460314</v>
      </c>
      <c r="E142" s="10">
        <v>4718754</v>
      </c>
      <c r="F142" s="11">
        <v>5.9385040940059711E-2</v>
      </c>
      <c r="G142" s="10">
        <v>75851336</v>
      </c>
      <c r="H142" s="10">
        <v>6935091</v>
      </c>
      <c r="I142" s="11">
        <f t="shared" si="2"/>
        <v>9.1430044159011251E-2</v>
      </c>
      <c r="J142" s="64">
        <v>78187921</v>
      </c>
      <c r="K142" s="65">
        <v>6368111</v>
      </c>
      <c r="L142" s="60">
        <v>8.1446224922645027E-2</v>
      </c>
      <c r="M142" s="64">
        <v>79927162</v>
      </c>
      <c r="N142" s="65">
        <v>4315235</v>
      </c>
      <c r="O142" s="60">
        <v>5.3989593675301518E-2</v>
      </c>
      <c r="P142" s="64">
        <v>81577349</v>
      </c>
      <c r="Q142" s="65">
        <v>4051614</v>
      </c>
      <c r="R142" s="60">
        <v>4.9665918905994359E-2</v>
      </c>
      <c r="S142" s="58">
        <v>81422452</v>
      </c>
      <c r="T142" s="59">
        <v>3451461</v>
      </c>
      <c r="U142" s="106">
        <v>4.2389548769668592E-2</v>
      </c>
      <c r="V142" s="62">
        <v>84623175</v>
      </c>
      <c r="W142" s="62">
        <v>6286464</v>
      </c>
      <c r="X142" s="105">
        <v>7.4287735008760902E-2</v>
      </c>
      <c r="Y142" s="90">
        <v>86357231</v>
      </c>
      <c r="Z142" s="90">
        <v>15161640</v>
      </c>
      <c r="AA142" s="105">
        <v>0.17556885305875544</v>
      </c>
      <c r="AB142" s="54">
        <v>89275653</v>
      </c>
      <c r="AC142" s="54">
        <v>20999691</v>
      </c>
      <c r="AD142" s="54">
        <v>0.23522304563821</v>
      </c>
      <c r="AE142" s="54">
        <v>89784546</v>
      </c>
      <c r="AF142" s="54">
        <v>25767438</v>
      </c>
      <c r="AG142" s="54">
        <v>0.28699190615721298</v>
      </c>
    </row>
    <row r="143" spans="1:33" x14ac:dyDescent="0.2">
      <c r="A143" s="55" t="s">
        <v>348</v>
      </c>
      <c r="B143" s="55" t="s">
        <v>349</v>
      </c>
      <c r="C143" s="55" t="s">
        <v>8</v>
      </c>
      <c r="D143" s="10">
        <v>24602270</v>
      </c>
      <c r="E143" s="10">
        <v>4658108</v>
      </c>
      <c r="F143" s="11">
        <v>0.18933651244377042</v>
      </c>
      <c r="G143" s="10">
        <v>25749382</v>
      </c>
      <c r="H143" s="10">
        <v>4374382</v>
      </c>
      <c r="I143" s="11">
        <f t="shared" si="2"/>
        <v>0.16988298981311473</v>
      </c>
      <c r="J143" s="64">
        <v>25386124</v>
      </c>
      <c r="K143" s="65">
        <v>3591060</v>
      </c>
      <c r="L143" s="60">
        <v>0.14145759313237422</v>
      </c>
      <c r="M143" s="64">
        <v>25357765</v>
      </c>
      <c r="N143" s="65">
        <v>4631208</v>
      </c>
      <c r="O143" s="60">
        <v>0.1826347077512549</v>
      </c>
      <c r="P143" s="64">
        <v>25453510</v>
      </c>
      <c r="Q143" s="65">
        <v>5971217</v>
      </c>
      <c r="R143" s="60">
        <v>0.23459306791086967</v>
      </c>
      <c r="S143" s="58">
        <v>26585216</v>
      </c>
      <c r="T143" s="59">
        <v>5886707</v>
      </c>
      <c r="U143" s="106">
        <v>0.22142784169968752</v>
      </c>
      <c r="V143" s="62">
        <v>27538102</v>
      </c>
      <c r="W143" s="62">
        <v>4787688</v>
      </c>
      <c r="X143" s="105">
        <v>0.1738568620306512</v>
      </c>
      <c r="Y143" s="90">
        <v>28434628</v>
      </c>
      <c r="Z143" s="90">
        <v>3798269</v>
      </c>
      <c r="AA143" s="105">
        <v>0.13357899389434599</v>
      </c>
      <c r="AB143" s="54">
        <v>29029640</v>
      </c>
      <c r="AC143" s="54">
        <v>2656272</v>
      </c>
      <c r="AD143" s="54">
        <v>9.1502064786197837E-2</v>
      </c>
      <c r="AE143" s="54">
        <v>29477817</v>
      </c>
      <c r="AF143" s="54">
        <v>3008661</v>
      </c>
      <c r="AG143" s="54">
        <v>0.10206525808882</v>
      </c>
    </row>
    <row r="144" spans="1:33" x14ac:dyDescent="0.2">
      <c r="A144" s="55" t="s">
        <v>350</v>
      </c>
      <c r="B144" s="55" t="s">
        <v>351</v>
      </c>
      <c r="C144" s="55" t="s">
        <v>140</v>
      </c>
      <c r="D144" s="10">
        <v>23501274</v>
      </c>
      <c r="E144" s="10">
        <v>2431311</v>
      </c>
      <c r="F144" s="11">
        <v>0.10345443400217368</v>
      </c>
      <c r="G144" s="10">
        <v>22226117</v>
      </c>
      <c r="H144" s="10">
        <v>2462385</v>
      </c>
      <c r="I144" s="11">
        <f t="shared" si="2"/>
        <v>0.11078790775734691</v>
      </c>
      <c r="J144" s="64">
        <v>21551134</v>
      </c>
      <c r="K144" s="65">
        <v>3182855</v>
      </c>
      <c r="L144" s="60">
        <v>0.14768851606602232</v>
      </c>
      <c r="M144" s="64">
        <v>22157526</v>
      </c>
      <c r="N144" s="65">
        <v>5365871</v>
      </c>
      <c r="O144" s="60">
        <v>0.24216922954304557</v>
      </c>
      <c r="P144" s="64">
        <v>23740102</v>
      </c>
      <c r="Q144" s="65">
        <v>7436972</v>
      </c>
      <c r="R144" s="60">
        <v>0.31326621932795401</v>
      </c>
      <c r="S144" s="58">
        <v>23119412</v>
      </c>
      <c r="T144" s="59">
        <v>11451222</v>
      </c>
      <c r="U144" s="106">
        <v>0.49530766612922511</v>
      </c>
      <c r="V144" s="62">
        <v>24575839</v>
      </c>
      <c r="W144" s="62">
        <v>14611218</v>
      </c>
      <c r="X144" s="105">
        <v>0.59453587728988622</v>
      </c>
      <c r="Y144" s="90">
        <v>26797622</v>
      </c>
      <c r="Z144" s="90">
        <v>16699564</v>
      </c>
      <c r="AA144" s="105">
        <v>0.62317335471035451</v>
      </c>
      <c r="AB144" s="54">
        <v>28119040</v>
      </c>
      <c r="AC144" s="54">
        <v>18023795</v>
      </c>
      <c r="AD144" s="54">
        <v>0.64098187562591047</v>
      </c>
      <c r="AE144" s="54">
        <v>30104046</v>
      </c>
      <c r="AF144" s="54">
        <v>16921873</v>
      </c>
      <c r="AG144" s="54">
        <v>0.56211291332733104</v>
      </c>
    </row>
    <row r="145" spans="1:33" x14ac:dyDescent="0.2">
      <c r="A145" s="55" t="s">
        <v>352</v>
      </c>
      <c r="B145" s="55" t="s">
        <v>353</v>
      </c>
      <c r="C145" s="55" t="s">
        <v>233</v>
      </c>
      <c r="D145" s="10">
        <v>349953292</v>
      </c>
      <c r="E145" s="10">
        <v>4507319</v>
      </c>
      <c r="F145" s="11">
        <v>1.2879773109835469E-2</v>
      </c>
      <c r="G145" s="10">
        <v>330351954</v>
      </c>
      <c r="H145" s="10">
        <v>15481880</v>
      </c>
      <c r="I145" s="11">
        <f t="shared" si="2"/>
        <v>4.6864805285819502E-2</v>
      </c>
      <c r="J145" s="64">
        <v>304665243</v>
      </c>
      <c r="K145" s="65">
        <v>18951665</v>
      </c>
      <c r="L145" s="60">
        <v>6.2204880390639115E-2</v>
      </c>
      <c r="M145" s="64">
        <v>300597162</v>
      </c>
      <c r="N145" s="65">
        <v>39080606</v>
      </c>
      <c r="O145" s="60">
        <v>0.13000989676675656</v>
      </c>
      <c r="P145" s="64">
        <v>332357504</v>
      </c>
      <c r="Q145" s="65">
        <v>53985783</v>
      </c>
      <c r="R145" s="60">
        <v>0.1624328692756099</v>
      </c>
      <c r="S145" s="58">
        <v>363225824</v>
      </c>
      <c r="T145" s="59">
        <v>58421972</v>
      </c>
      <c r="U145" s="106">
        <v>0.16084201105701118</v>
      </c>
      <c r="V145" s="62">
        <v>367110070</v>
      </c>
      <c r="W145" s="62">
        <v>84110914</v>
      </c>
      <c r="X145" s="105">
        <v>0.22911633559929315</v>
      </c>
      <c r="Y145" s="90">
        <v>373454782</v>
      </c>
      <c r="Z145" s="90">
        <v>101970454</v>
      </c>
      <c r="AA145" s="105">
        <v>0.27304632023697051</v>
      </c>
      <c r="AB145" s="54">
        <v>388904298</v>
      </c>
      <c r="AC145" s="54">
        <v>105819569</v>
      </c>
      <c r="AD145" s="54">
        <v>0.2720966817394237</v>
      </c>
      <c r="AE145" s="54">
        <v>387853427</v>
      </c>
      <c r="AF145" s="54">
        <v>106555850</v>
      </c>
      <c r="AG145" s="54">
        <v>0.27473226374250898</v>
      </c>
    </row>
    <row r="146" spans="1:33" x14ac:dyDescent="0.2">
      <c r="A146" s="55" t="s">
        <v>354</v>
      </c>
      <c r="B146" s="55" t="s">
        <v>355</v>
      </c>
      <c r="C146" s="55" t="s">
        <v>337</v>
      </c>
      <c r="D146" s="10">
        <v>6704581</v>
      </c>
      <c r="E146" s="10">
        <v>2776604</v>
      </c>
      <c r="F146" s="11">
        <v>0.41413535014343178</v>
      </c>
      <c r="G146" s="10">
        <v>7434027</v>
      </c>
      <c r="H146" s="10">
        <v>1481362</v>
      </c>
      <c r="I146" s="11">
        <f t="shared" si="2"/>
        <v>0.19926777236617516</v>
      </c>
      <c r="J146" s="64">
        <v>6884790</v>
      </c>
      <c r="K146" s="65">
        <v>944199</v>
      </c>
      <c r="L146" s="60">
        <v>0.13714274509462163</v>
      </c>
      <c r="M146" s="64">
        <v>6599200</v>
      </c>
      <c r="N146" s="65">
        <v>1269668</v>
      </c>
      <c r="O146" s="60">
        <v>0.19239726027397261</v>
      </c>
      <c r="P146" s="64">
        <v>10389866</v>
      </c>
      <c r="Q146" s="65">
        <v>1595327</v>
      </c>
      <c r="R146" s="60">
        <v>0.15354644612355925</v>
      </c>
      <c r="S146" s="58">
        <v>7389323</v>
      </c>
      <c r="T146" s="59">
        <v>3013334</v>
      </c>
      <c r="U146" s="106">
        <v>0.40779568033499147</v>
      </c>
      <c r="V146" s="62">
        <v>10803589</v>
      </c>
      <c r="W146" s="62">
        <v>1732050</v>
      </c>
      <c r="X146" s="105">
        <v>0.16032172271640471</v>
      </c>
      <c r="Y146" s="90">
        <v>8621523</v>
      </c>
      <c r="Z146" s="90">
        <v>2780600</v>
      </c>
      <c r="AA146" s="105">
        <v>0.32251842278910581</v>
      </c>
      <c r="AB146" s="54">
        <v>7685996</v>
      </c>
      <c r="AC146" s="54">
        <v>5193562</v>
      </c>
      <c r="AD146" s="54">
        <v>0.67571749972287265</v>
      </c>
      <c r="AE146" s="54">
        <v>8684525</v>
      </c>
      <c r="AF146" s="54">
        <v>6418654</v>
      </c>
      <c r="AG146" s="54">
        <v>0.73909096928156703</v>
      </c>
    </row>
    <row r="147" spans="1:33" x14ac:dyDescent="0.2">
      <c r="A147" s="55" t="s">
        <v>356</v>
      </c>
      <c r="B147" s="55" t="s">
        <v>357</v>
      </c>
      <c r="C147" s="55" t="s">
        <v>296</v>
      </c>
      <c r="D147" s="10">
        <v>42066474</v>
      </c>
      <c r="E147" s="10">
        <v>11097581</v>
      </c>
      <c r="F147" s="11">
        <v>0.26381058227033716</v>
      </c>
      <c r="G147" s="10">
        <v>42202668</v>
      </c>
      <c r="H147" s="10">
        <v>9877152</v>
      </c>
      <c r="I147" s="11">
        <f t="shared" si="2"/>
        <v>0.234040937885728</v>
      </c>
      <c r="J147" s="64">
        <v>41625827</v>
      </c>
      <c r="K147" s="65">
        <v>8509859</v>
      </c>
      <c r="L147" s="60">
        <v>0.20443699532984655</v>
      </c>
      <c r="M147" s="64">
        <v>41510222</v>
      </c>
      <c r="N147" s="65">
        <v>9143969</v>
      </c>
      <c r="O147" s="60">
        <v>0.22028234394891938</v>
      </c>
      <c r="P147" s="64">
        <v>42167624</v>
      </c>
      <c r="Q147" s="65">
        <v>11031860</v>
      </c>
      <c r="R147" s="60">
        <v>0.26161919865345035</v>
      </c>
      <c r="S147" s="58">
        <v>42917991</v>
      </c>
      <c r="T147" s="59">
        <v>13760862</v>
      </c>
      <c r="U147" s="106">
        <v>0.32063155053087178</v>
      </c>
      <c r="V147" s="62">
        <v>46607403</v>
      </c>
      <c r="W147" s="62">
        <v>13152316</v>
      </c>
      <c r="X147" s="105">
        <v>0.28219371072874411</v>
      </c>
      <c r="Y147" s="90">
        <v>46894432</v>
      </c>
      <c r="Z147" s="90">
        <v>14427186</v>
      </c>
      <c r="AA147" s="105">
        <v>0.30765243088987621</v>
      </c>
      <c r="AB147" s="54">
        <v>49888445</v>
      </c>
      <c r="AC147" s="54">
        <v>12754799</v>
      </c>
      <c r="AD147" s="54">
        <v>0.2556663972990138</v>
      </c>
      <c r="AE147" s="54">
        <v>50412282</v>
      </c>
      <c r="AF147" s="54">
        <v>11275574</v>
      </c>
      <c r="AG147" s="54">
        <v>0.22366720078253899</v>
      </c>
    </row>
    <row r="148" spans="1:33" x14ac:dyDescent="0.2">
      <c r="A148" s="55" t="s">
        <v>358</v>
      </c>
      <c r="B148" s="55" t="s">
        <v>359</v>
      </c>
      <c r="C148" s="55" t="s">
        <v>46</v>
      </c>
      <c r="D148" s="10">
        <v>76586446</v>
      </c>
      <c r="E148" s="10">
        <v>45073810</v>
      </c>
      <c r="F148" s="11">
        <v>0.58853507838710784</v>
      </c>
      <c r="G148" s="10">
        <v>77907945</v>
      </c>
      <c r="H148" s="10">
        <v>35289141</v>
      </c>
      <c r="I148" s="11">
        <f t="shared" si="2"/>
        <v>0.45295946389036446</v>
      </c>
      <c r="J148" s="64">
        <v>81092748</v>
      </c>
      <c r="K148" s="65">
        <v>30536362</v>
      </c>
      <c r="L148" s="60">
        <v>0.37656094722551514</v>
      </c>
      <c r="M148" s="64">
        <v>78197556</v>
      </c>
      <c r="N148" s="65">
        <v>32754318</v>
      </c>
      <c r="O148" s="60">
        <v>0.41886626226528101</v>
      </c>
      <c r="P148" s="64">
        <v>84333999</v>
      </c>
      <c r="Q148" s="65">
        <v>35610706</v>
      </c>
      <c r="R148" s="60">
        <v>0.42225800296746274</v>
      </c>
      <c r="S148" s="58">
        <v>82430016</v>
      </c>
      <c r="T148" s="59">
        <v>39456015</v>
      </c>
      <c r="U148" s="106">
        <v>0.47866077085318048</v>
      </c>
      <c r="V148" s="62">
        <v>84088028</v>
      </c>
      <c r="W148" s="62">
        <v>43149618</v>
      </c>
      <c r="X148" s="105">
        <v>0.5131481737209963</v>
      </c>
      <c r="Y148" s="90">
        <v>88409888</v>
      </c>
      <c r="Z148" s="90">
        <v>50054886</v>
      </c>
      <c r="AA148" s="105">
        <v>0.56616841319830646</v>
      </c>
      <c r="AB148" s="54">
        <v>93674480</v>
      </c>
      <c r="AC148" s="54">
        <v>50030500</v>
      </c>
      <c r="AD148" s="54">
        <v>0.53408890019992639</v>
      </c>
      <c r="AE148" s="54">
        <v>97487104</v>
      </c>
      <c r="AF148" s="54">
        <v>51060773</v>
      </c>
      <c r="AG148" s="54">
        <v>0.52376951314504105</v>
      </c>
    </row>
    <row r="149" spans="1:33" x14ac:dyDescent="0.2">
      <c r="A149" s="55" t="s">
        <v>360</v>
      </c>
      <c r="B149" s="55" t="s">
        <v>361</v>
      </c>
      <c r="C149" s="55" t="s">
        <v>362</v>
      </c>
      <c r="D149" s="10">
        <v>23580743</v>
      </c>
      <c r="E149" s="10">
        <v>3070007</v>
      </c>
      <c r="F149" s="11">
        <v>0.13019127514345075</v>
      </c>
      <c r="G149" s="10">
        <v>22973330</v>
      </c>
      <c r="H149" s="10">
        <v>2421734</v>
      </c>
      <c r="I149" s="11">
        <f t="shared" si="2"/>
        <v>0.10541501819718778</v>
      </c>
      <c r="J149" s="64">
        <v>21608251</v>
      </c>
      <c r="K149" s="65">
        <v>2096794</v>
      </c>
      <c r="L149" s="60">
        <v>9.7036729164243787E-2</v>
      </c>
      <c r="M149" s="64">
        <v>21406951</v>
      </c>
      <c r="N149" s="65">
        <v>3792312</v>
      </c>
      <c r="O149" s="60">
        <v>0.17715329941195268</v>
      </c>
      <c r="P149" s="64">
        <v>20995568</v>
      </c>
      <c r="Q149" s="65">
        <v>6768002</v>
      </c>
      <c r="R149" s="60">
        <v>0.32235384153455626</v>
      </c>
      <c r="S149" s="58">
        <v>21861612</v>
      </c>
      <c r="T149" s="59">
        <v>9107264</v>
      </c>
      <c r="U149" s="106">
        <v>0.41658702935538333</v>
      </c>
      <c r="V149" s="62">
        <v>24254974</v>
      </c>
      <c r="W149" s="62">
        <v>8868558</v>
      </c>
      <c r="X149" s="105">
        <v>0.36563873455399293</v>
      </c>
      <c r="Y149" s="90">
        <v>23682239</v>
      </c>
      <c r="Z149" s="90">
        <v>9574582</v>
      </c>
      <c r="AA149" s="105">
        <v>0.40429378320183323</v>
      </c>
      <c r="AB149" s="54">
        <v>24767788</v>
      </c>
      <c r="AC149" s="54">
        <v>9089082</v>
      </c>
      <c r="AD149" s="54">
        <v>0.36697189107077305</v>
      </c>
      <c r="AE149" s="54">
        <v>25025185</v>
      </c>
      <c r="AF149" s="54">
        <v>7549068</v>
      </c>
      <c r="AG149" s="54">
        <v>0.30165882889577</v>
      </c>
    </row>
    <row r="150" spans="1:33" x14ac:dyDescent="0.2">
      <c r="A150" s="55" t="s">
        <v>363</v>
      </c>
      <c r="B150" s="55" t="s">
        <v>364</v>
      </c>
      <c r="C150" s="55" t="s">
        <v>76</v>
      </c>
      <c r="D150" s="10">
        <v>34517963</v>
      </c>
      <c r="E150" s="10">
        <v>10749140</v>
      </c>
      <c r="F150" s="11">
        <v>0.31140713604681713</v>
      </c>
      <c r="G150" s="10">
        <v>36056723</v>
      </c>
      <c r="H150" s="10">
        <v>4826233</v>
      </c>
      <c r="I150" s="11">
        <f t="shared" si="2"/>
        <v>0.13385112673716909</v>
      </c>
      <c r="J150" s="64">
        <v>32314779</v>
      </c>
      <c r="K150" s="65">
        <v>4335533</v>
      </c>
      <c r="L150" s="60">
        <v>0.13416563981452573</v>
      </c>
      <c r="M150" s="64">
        <v>30258521</v>
      </c>
      <c r="N150" s="65">
        <v>9092321</v>
      </c>
      <c r="O150" s="60">
        <v>0.30048795180702981</v>
      </c>
      <c r="P150" s="64">
        <v>31167328</v>
      </c>
      <c r="Q150" s="65">
        <v>11673398</v>
      </c>
      <c r="R150" s="60">
        <v>0.37453958196223941</v>
      </c>
      <c r="S150" s="58">
        <v>32646898</v>
      </c>
      <c r="T150" s="59">
        <v>13529061</v>
      </c>
      <c r="U150" s="106">
        <v>0.4144057116850734</v>
      </c>
      <c r="V150" s="62">
        <v>32721758</v>
      </c>
      <c r="W150" s="62">
        <v>15421949</v>
      </c>
      <c r="X150" s="105">
        <v>0.47130563706265416</v>
      </c>
      <c r="Y150" s="90">
        <v>33553426</v>
      </c>
      <c r="Z150" s="90">
        <v>16415842</v>
      </c>
      <c r="AA150" s="105">
        <v>0.48924488366702107</v>
      </c>
      <c r="AB150" s="54">
        <v>35648996</v>
      </c>
      <c r="AC150" s="54">
        <v>14603663</v>
      </c>
      <c r="AD150" s="54">
        <v>0.40965145273656517</v>
      </c>
      <c r="AE150" s="54">
        <v>36904506</v>
      </c>
      <c r="AF150" s="54">
        <v>13183738</v>
      </c>
      <c r="AG150" s="54">
        <v>0.35723924877899699</v>
      </c>
    </row>
    <row r="151" spans="1:33" x14ac:dyDescent="0.2">
      <c r="A151" s="55" t="s">
        <v>365</v>
      </c>
      <c r="B151" s="55" t="s">
        <v>366</v>
      </c>
      <c r="C151" s="55" t="s">
        <v>367</v>
      </c>
      <c r="D151" s="10">
        <v>20346162</v>
      </c>
      <c r="E151" s="10">
        <v>6084071</v>
      </c>
      <c r="F151" s="11">
        <v>0.29902794443492586</v>
      </c>
      <c r="G151" s="10">
        <v>21183012</v>
      </c>
      <c r="H151" s="10">
        <v>5337303</v>
      </c>
      <c r="I151" s="11">
        <f t="shared" si="2"/>
        <v>0.25196147743295427</v>
      </c>
      <c r="J151" s="64">
        <v>20935989</v>
      </c>
      <c r="K151" s="65">
        <v>3796018</v>
      </c>
      <c r="L151" s="60">
        <v>0.1813154372597349</v>
      </c>
      <c r="M151" s="64">
        <v>21727272</v>
      </c>
      <c r="N151" s="65">
        <v>2809036</v>
      </c>
      <c r="O151" s="60">
        <v>0.12928618005978845</v>
      </c>
      <c r="P151" s="64">
        <v>22071295</v>
      </c>
      <c r="Q151" s="65">
        <v>2883769</v>
      </c>
      <c r="R151" s="60">
        <v>0.13065699135460787</v>
      </c>
      <c r="S151" s="58">
        <v>21874214</v>
      </c>
      <c r="T151" s="59">
        <v>3987415</v>
      </c>
      <c r="U151" s="106">
        <v>0.18228837845327836</v>
      </c>
      <c r="V151" s="62">
        <v>22818977</v>
      </c>
      <c r="W151" s="62">
        <v>5067837</v>
      </c>
      <c r="X151" s="105">
        <v>0.22208870274947032</v>
      </c>
      <c r="Y151" s="90">
        <v>23388348</v>
      </c>
      <c r="Z151" s="90">
        <v>5589232</v>
      </c>
      <c r="AA151" s="105">
        <v>0.23897506570365723</v>
      </c>
      <c r="AB151" s="54">
        <v>23842502</v>
      </c>
      <c r="AC151" s="54">
        <v>6005298</v>
      </c>
      <c r="AD151" s="54">
        <v>0.25187364983758836</v>
      </c>
      <c r="AE151" s="54">
        <v>24014916</v>
      </c>
      <c r="AF151" s="54">
        <v>6313746</v>
      </c>
      <c r="AG151" s="54">
        <v>0.26290935183783298</v>
      </c>
    </row>
    <row r="152" spans="1:33" x14ac:dyDescent="0.2">
      <c r="A152" s="55" t="s">
        <v>368</v>
      </c>
      <c r="B152" s="55" t="s">
        <v>369</v>
      </c>
      <c r="C152" s="55" t="s">
        <v>56</v>
      </c>
      <c r="D152" s="10">
        <v>37614691</v>
      </c>
      <c r="E152" s="10">
        <v>7393422</v>
      </c>
      <c r="F152" s="11">
        <v>0.19655676554673812</v>
      </c>
      <c r="G152" s="10">
        <v>36801263</v>
      </c>
      <c r="H152" s="10">
        <v>8271791</v>
      </c>
      <c r="I152" s="11">
        <f t="shared" si="2"/>
        <v>0.2247692151217745</v>
      </c>
      <c r="J152" s="64">
        <v>39587770</v>
      </c>
      <c r="K152" s="65">
        <v>7349782</v>
      </c>
      <c r="L152" s="60">
        <v>0.18565789383943576</v>
      </c>
      <c r="M152" s="64">
        <v>41423115</v>
      </c>
      <c r="N152" s="65">
        <v>8430201</v>
      </c>
      <c r="O152" s="60">
        <v>0.20351441459677766</v>
      </c>
      <c r="P152" s="64">
        <v>41947185</v>
      </c>
      <c r="Q152" s="65">
        <v>11278431</v>
      </c>
      <c r="R152" s="60">
        <v>0.26887217819264869</v>
      </c>
      <c r="S152" s="58">
        <v>43257218</v>
      </c>
      <c r="T152" s="59">
        <v>13214414</v>
      </c>
      <c r="U152" s="106">
        <v>0.30548460143692091</v>
      </c>
      <c r="V152" s="62">
        <v>46485350</v>
      </c>
      <c r="W152" s="62">
        <v>13601307</v>
      </c>
      <c r="X152" s="105">
        <v>0.29259340846094523</v>
      </c>
      <c r="Y152" s="90">
        <v>48630524</v>
      </c>
      <c r="Z152" s="90">
        <v>15484428</v>
      </c>
      <c r="AA152" s="105">
        <v>0.31840964740581451</v>
      </c>
      <c r="AB152" s="54">
        <v>50714128</v>
      </c>
      <c r="AC152" s="54">
        <v>16344368</v>
      </c>
      <c r="AD152" s="54">
        <v>0.32228431493488363</v>
      </c>
      <c r="AE152" s="54">
        <v>52395481</v>
      </c>
      <c r="AF152" s="54">
        <v>16543154</v>
      </c>
      <c r="AG152" s="54">
        <v>0.31573627504249802</v>
      </c>
    </row>
    <row r="153" spans="1:33" x14ac:dyDescent="0.2">
      <c r="A153" s="55" t="s">
        <v>370</v>
      </c>
      <c r="B153" s="55" t="s">
        <v>371</v>
      </c>
      <c r="C153" s="55" t="s">
        <v>314</v>
      </c>
      <c r="D153" s="10">
        <v>25005081</v>
      </c>
      <c r="E153" s="10">
        <v>3408374</v>
      </c>
      <c r="F153" s="11">
        <v>0.13630725691310497</v>
      </c>
      <c r="G153" s="10">
        <v>24014382</v>
      </c>
      <c r="H153" s="10">
        <v>2466479</v>
      </c>
      <c r="I153" s="11">
        <f t="shared" si="2"/>
        <v>0.10270841031845</v>
      </c>
      <c r="J153" s="64">
        <v>23193879</v>
      </c>
      <c r="K153" s="65">
        <v>2590560</v>
      </c>
      <c r="L153" s="60">
        <v>0.11169153723704431</v>
      </c>
      <c r="M153" s="64">
        <v>23033170</v>
      </c>
      <c r="N153" s="65">
        <v>4675228</v>
      </c>
      <c r="O153" s="60">
        <v>0.20297805295580243</v>
      </c>
      <c r="P153" s="64">
        <v>24094043</v>
      </c>
      <c r="Q153" s="65">
        <v>8228549</v>
      </c>
      <c r="R153" s="60">
        <v>0.34151798434160674</v>
      </c>
      <c r="S153" s="58">
        <v>24662468</v>
      </c>
      <c r="T153" s="59">
        <v>12420566</v>
      </c>
      <c r="U153" s="106">
        <v>0.50362218412204329</v>
      </c>
      <c r="V153" s="62">
        <v>25923083</v>
      </c>
      <c r="W153" s="62">
        <v>16291461</v>
      </c>
      <c r="X153" s="105">
        <v>0.62845383784019826</v>
      </c>
      <c r="Y153" s="90">
        <v>27090708</v>
      </c>
      <c r="Z153" s="90">
        <v>19372297</v>
      </c>
      <c r="AA153" s="105">
        <v>0.71509009657481082</v>
      </c>
      <c r="AB153" s="54">
        <v>28784633</v>
      </c>
      <c r="AC153" s="54">
        <v>21359724</v>
      </c>
      <c r="AD153" s="54">
        <v>0.74205302530694073</v>
      </c>
      <c r="AE153" s="54">
        <v>29317263</v>
      </c>
      <c r="AF153" s="54">
        <v>22606112</v>
      </c>
      <c r="AG153" s="54">
        <v>0.77108534995234701</v>
      </c>
    </row>
    <row r="154" spans="1:33" x14ac:dyDescent="0.2">
      <c r="A154" s="55" t="s">
        <v>372</v>
      </c>
      <c r="B154" s="55" t="s">
        <v>373</v>
      </c>
      <c r="C154" s="55" t="s">
        <v>158</v>
      </c>
      <c r="D154" s="10">
        <v>65635202</v>
      </c>
      <c r="E154" s="10">
        <v>17100551</v>
      </c>
      <c r="F154" s="11">
        <v>0.26053932156710663</v>
      </c>
      <c r="G154" s="10">
        <v>62658844</v>
      </c>
      <c r="H154" s="10">
        <v>16442657</v>
      </c>
      <c r="I154" s="11">
        <f t="shared" si="2"/>
        <v>0.26241558174932178</v>
      </c>
      <c r="J154" s="64">
        <v>61914113</v>
      </c>
      <c r="K154" s="65">
        <v>13388403</v>
      </c>
      <c r="L154" s="60">
        <v>0.21624153769270668</v>
      </c>
      <c r="M154" s="64">
        <v>60950670</v>
      </c>
      <c r="N154" s="65">
        <v>14767954</v>
      </c>
      <c r="O154" s="60">
        <v>0.2422935465680689</v>
      </c>
      <c r="P154" s="64">
        <v>63134178</v>
      </c>
      <c r="Q154" s="65">
        <v>19000861</v>
      </c>
      <c r="R154" s="60">
        <v>0.30095998082053116</v>
      </c>
      <c r="S154" s="58">
        <v>67054937</v>
      </c>
      <c r="T154" s="59">
        <v>24688256</v>
      </c>
      <c r="U154" s="106">
        <v>0.36817954209695253</v>
      </c>
      <c r="V154" s="62">
        <v>67372436</v>
      </c>
      <c r="W154" s="62">
        <v>30573028</v>
      </c>
      <c r="X154" s="105">
        <v>0.45379133982924413</v>
      </c>
      <c r="Y154" s="90">
        <v>70811558</v>
      </c>
      <c r="Z154" s="90">
        <v>34928865</v>
      </c>
      <c r="AA154" s="105">
        <v>0.49326502602866046</v>
      </c>
      <c r="AB154" s="54">
        <v>73145068</v>
      </c>
      <c r="AC154" s="54">
        <v>37966508</v>
      </c>
      <c r="AD154" s="54">
        <v>0.51905766223363137</v>
      </c>
      <c r="AE154" s="54">
        <v>71150463</v>
      </c>
      <c r="AF154" s="54">
        <v>42418482</v>
      </c>
      <c r="AG154" s="54">
        <v>0.596179985504803</v>
      </c>
    </row>
    <row r="155" spans="1:33" x14ac:dyDescent="0.2">
      <c r="A155" s="55" t="s">
        <v>374</v>
      </c>
      <c r="B155" s="55" t="s">
        <v>375</v>
      </c>
      <c r="C155" s="55" t="s">
        <v>25</v>
      </c>
      <c r="D155" s="10">
        <v>30989973</v>
      </c>
      <c r="E155" s="10">
        <v>7339469</v>
      </c>
      <c r="F155" s="11">
        <v>0.23683366874827544</v>
      </c>
      <c r="G155" s="10">
        <v>30340742</v>
      </c>
      <c r="H155" s="10">
        <v>10946948</v>
      </c>
      <c r="I155" s="11">
        <f t="shared" si="2"/>
        <v>0.36080027311131679</v>
      </c>
      <c r="J155" s="64">
        <v>30686860</v>
      </c>
      <c r="K155" s="65">
        <v>14484866</v>
      </c>
      <c r="L155" s="60">
        <v>0.47202177088173897</v>
      </c>
      <c r="M155" s="64">
        <v>32772188</v>
      </c>
      <c r="N155" s="65">
        <v>16709608</v>
      </c>
      <c r="O155" s="60">
        <v>0.50987160210358862</v>
      </c>
      <c r="P155" s="64">
        <v>33199935</v>
      </c>
      <c r="Q155" s="65">
        <v>18842809</v>
      </c>
      <c r="R155" s="60">
        <v>0.56755559912993803</v>
      </c>
      <c r="S155" s="58">
        <v>33100242</v>
      </c>
      <c r="T155" s="59">
        <v>19871883</v>
      </c>
      <c r="U155" s="106">
        <v>0.6003546137215553</v>
      </c>
      <c r="V155" s="62">
        <v>31576505</v>
      </c>
      <c r="W155" s="62">
        <v>23577382</v>
      </c>
      <c r="X155" s="105">
        <v>0.74667484574369458</v>
      </c>
      <c r="Y155" s="90">
        <v>32414893</v>
      </c>
      <c r="Z155" s="90">
        <v>27404823</v>
      </c>
      <c r="AA155" s="105">
        <v>0.84543925534475772</v>
      </c>
      <c r="AB155" s="54">
        <v>34663419</v>
      </c>
      <c r="AC155" s="54">
        <v>31042125</v>
      </c>
      <c r="AD155" s="54">
        <v>0.89552980910509727</v>
      </c>
      <c r="AE155" s="54">
        <v>35420744</v>
      </c>
      <c r="AF155" s="54">
        <v>35693423</v>
      </c>
      <c r="AG155" s="54">
        <v>1.0076982855018499</v>
      </c>
    </row>
    <row r="156" spans="1:33" x14ac:dyDescent="0.2">
      <c r="A156" s="55" t="s">
        <v>376</v>
      </c>
      <c r="B156" s="55" t="s">
        <v>377</v>
      </c>
      <c r="C156" s="55" t="s">
        <v>378</v>
      </c>
      <c r="D156" s="10">
        <v>18213478</v>
      </c>
      <c r="E156" s="10">
        <v>569701</v>
      </c>
      <c r="F156" s="11">
        <v>3.127908903505415E-2</v>
      </c>
      <c r="G156" s="10">
        <v>17546990</v>
      </c>
      <c r="H156" s="10">
        <v>590432</v>
      </c>
      <c r="I156" s="11">
        <f t="shared" si="2"/>
        <v>3.3648620076719711E-2</v>
      </c>
      <c r="J156" s="64">
        <v>17199333</v>
      </c>
      <c r="K156" s="65">
        <v>648463</v>
      </c>
      <c r="L156" s="60">
        <v>3.7702799288786372E-2</v>
      </c>
      <c r="M156" s="64">
        <v>17191601</v>
      </c>
      <c r="N156" s="65">
        <v>1510712</v>
      </c>
      <c r="O156" s="60">
        <v>8.7875003613683222E-2</v>
      </c>
      <c r="P156" s="64">
        <v>19398791</v>
      </c>
      <c r="Q156" s="65">
        <v>2225196</v>
      </c>
      <c r="R156" s="60">
        <v>0.11470797329586158</v>
      </c>
      <c r="S156" s="58">
        <v>19076910</v>
      </c>
      <c r="T156" s="59">
        <v>3914117</v>
      </c>
      <c r="U156" s="106">
        <v>0.20517562854780988</v>
      </c>
      <c r="V156" s="62">
        <v>20673846</v>
      </c>
      <c r="W156" s="62">
        <v>5470933</v>
      </c>
      <c r="X156" s="105">
        <v>0.26463063524803271</v>
      </c>
      <c r="Y156" s="90">
        <v>21711923</v>
      </c>
      <c r="Z156" s="90">
        <v>6734113</v>
      </c>
      <c r="AA156" s="105">
        <v>0.31015737297889273</v>
      </c>
      <c r="AB156" s="54">
        <v>21548995</v>
      </c>
      <c r="AC156" s="54">
        <v>8611460</v>
      </c>
      <c r="AD156" s="54">
        <v>0.3996223489772957</v>
      </c>
      <c r="AE156" s="54">
        <v>21920908</v>
      </c>
      <c r="AF156" s="54">
        <v>9929555</v>
      </c>
      <c r="AG156" s="54">
        <v>0.45297188419384798</v>
      </c>
    </row>
    <row r="157" spans="1:33" x14ac:dyDescent="0.2">
      <c r="A157" s="55" t="s">
        <v>379</v>
      </c>
      <c r="B157" s="55" t="s">
        <v>380</v>
      </c>
      <c r="C157" s="55" t="s">
        <v>183</v>
      </c>
      <c r="D157" s="10">
        <v>13965490</v>
      </c>
      <c r="E157" s="10">
        <v>7014412</v>
      </c>
      <c r="F157" s="11">
        <v>0.50226751800330671</v>
      </c>
      <c r="G157" s="10">
        <v>14258506</v>
      </c>
      <c r="H157" s="10">
        <v>6704501</v>
      </c>
      <c r="I157" s="11">
        <f t="shared" si="2"/>
        <v>0.47021062374978134</v>
      </c>
      <c r="J157" s="64">
        <v>13807940</v>
      </c>
      <c r="K157" s="65">
        <v>6384233</v>
      </c>
      <c r="L157" s="60">
        <v>0.46235955544418644</v>
      </c>
      <c r="M157" s="64">
        <v>14642861</v>
      </c>
      <c r="N157" s="65">
        <v>6037075</v>
      </c>
      <c r="O157" s="60">
        <v>0.4122879401778109</v>
      </c>
      <c r="P157" s="64">
        <v>14401963</v>
      </c>
      <c r="Q157" s="65">
        <v>7028044</v>
      </c>
      <c r="R157" s="60">
        <v>0.48799208830074065</v>
      </c>
      <c r="S157" s="58">
        <v>15176220</v>
      </c>
      <c r="T157" s="59">
        <v>9367785</v>
      </c>
      <c r="U157" s="106">
        <v>0.61726734325148158</v>
      </c>
      <c r="V157" s="62">
        <v>17241307</v>
      </c>
      <c r="W157" s="62">
        <v>9406377</v>
      </c>
      <c r="X157" s="105">
        <v>0.54557215412961446</v>
      </c>
      <c r="Y157" s="90">
        <v>16684043</v>
      </c>
      <c r="Z157" s="90">
        <v>10162676</v>
      </c>
      <c r="AA157" s="105">
        <v>0.60912549793835946</v>
      </c>
      <c r="AB157" s="54">
        <v>17842685</v>
      </c>
      <c r="AC157" s="54">
        <v>10192906</v>
      </c>
      <c r="AD157" s="54">
        <v>0.57126525520122107</v>
      </c>
      <c r="AE157" s="54">
        <v>18956758</v>
      </c>
      <c r="AF157" s="54">
        <v>9064742</v>
      </c>
      <c r="AG157" s="54">
        <v>0.47817997149090602</v>
      </c>
    </row>
    <row r="158" spans="1:33" x14ac:dyDescent="0.2">
      <c r="A158" s="55" t="s">
        <v>381</v>
      </c>
      <c r="B158" s="55" t="s">
        <v>382</v>
      </c>
      <c r="C158" s="55" t="s">
        <v>119</v>
      </c>
      <c r="D158" s="10">
        <v>8336364</v>
      </c>
      <c r="E158" s="10">
        <v>2504056</v>
      </c>
      <c r="F158" s="11">
        <v>0.30037747871853965</v>
      </c>
      <c r="G158" s="10">
        <v>8153181</v>
      </c>
      <c r="H158" s="10">
        <v>2070241</v>
      </c>
      <c r="I158" s="11">
        <f t="shared" si="2"/>
        <v>0.25391819462857501</v>
      </c>
      <c r="J158" s="64">
        <v>8954636</v>
      </c>
      <c r="K158" s="65">
        <v>1261934</v>
      </c>
      <c r="L158" s="60">
        <v>0.14092521460392138</v>
      </c>
      <c r="M158" s="64">
        <v>8081478</v>
      </c>
      <c r="N158" s="65">
        <v>1365531</v>
      </c>
      <c r="O158" s="60">
        <v>0.16897045317700549</v>
      </c>
      <c r="P158" s="64">
        <v>8152853</v>
      </c>
      <c r="Q158" s="65">
        <v>1840328</v>
      </c>
      <c r="R158" s="60">
        <v>0.22572809788180898</v>
      </c>
      <c r="S158" s="58">
        <v>8551384</v>
      </c>
      <c r="T158" s="59">
        <v>2822798</v>
      </c>
      <c r="U158" s="106">
        <v>0.33009837939683212</v>
      </c>
      <c r="V158" s="62">
        <v>9265682</v>
      </c>
      <c r="W158" s="62">
        <v>3881455</v>
      </c>
      <c r="X158" s="105">
        <v>0.41890656294917095</v>
      </c>
      <c r="Y158" s="90">
        <v>10759264</v>
      </c>
      <c r="Z158" s="90">
        <v>5293550</v>
      </c>
      <c r="AA158" s="105">
        <v>0.49199926686435058</v>
      </c>
      <c r="AB158" s="54">
        <v>12096693</v>
      </c>
      <c r="AC158" s="54">
        <v>4146813</v>
      </c>
      <c r="AD158" s="54">
        <v>0.34280550891057582</v>
      </c>
      <c r="AE158" s="54">
        <v>11421562</v>
      </c>
      <c r="AF158" s="54">
        <v>3627676</v>
      </c>
      <c r="AG158" s="54">
        <v>0.317616452110491</v>
      </c>
    </row>
    <row r="159" spans="1:33" x14ac:dyDescent="0.2">
      <c r="A159" s="55" t="s">
        <v>383</v>
      </c>
      <c r="B159" s="55" t="s">
        <v>384</v>
      </c>
      <c r="C159" s="55" t="s">
        <v>46</v>
      </c>
      <c r="D159" s="10">
        <v>150557058</v>
      </c>
      <c r="E159" s="10">
        <v>12431471</v>
      </c>
      <c r="F159" s="11">
        <v>8.256983209648E-2</v>
      </c>
      <c r="G159" s="10">
        <v>147984087</v>
      </c>
      <c r="H159" s="10">
        <v>10099862</v>
      </c>
      <c r="I159" s="11">
        <f t="shared" si="2"/>
        <v>6.8249649031520532E-2</v>
      </c>
      <c r="J159" s="64">
        <v>143179856</v>
      </c>
      <c r="K159" s="65">
        <v>16960643</v>
      </c>
      <c r="L159" s="60">
        <v>0.11845690779295098</v>
      </c>
      <c r="M159" s="64">
        <v>137852199</v>
      </c>
      <c r="N159" s="65">
        <v>41496337</v>
      </c>
      <c r="O159" s="60">
        <v>0.30102049369557027</v>
      </c>
      <c r="P159" s="64">
        <v>145282123</v>
      </c>
      <c r="Q159" s="65">
        <v>63954998</v>
      </c>
      <c r="R159" s="60">
        <v>0.44021244100349499</v>
      </c>
      <c r="S159" s="58">
        <v>155287547</v>
      </c>
      <c r="T159" s="59">
        <v>80620372</v>
      </c>
      <c r="U159" s="106">
        <v>0.51916830137061798</v>
      </c>
      <c r="V159" s="62">
        <v>162402935</v>
      </c>
      <c r="W159" s="62">
        <v>94724374</v>
      </c>
      <c r="X159" s="105">
        <v>0.58326762382711861</v>
      </c>
      <c r="Y159" s="90">
        <v>165776305</v>
      </c>
      <c r="Z159" s="90">
        <v>113382320</v>
      </c>
      <c r="AA159" s="105">
        <v>0.68394768480332579</v>
      </c>
      <c r="AB159" s="54">
        <v>173131867</v>
      </c>
      <c r="AC159" s="54">
        <v>125168500</v>
      </c>
      <c r="AD159" s="54">
        <v>0.72296626940434949</v>
      </c>
      <c r="AE159" s="54">
        <v>179590760</v>
      </c>
      <c r="AF159" s="54">
        <v>131814404</v>
      </c>
      <c r="AG159" s="54">
        <v>0.73397096821685004</v>
      </c>
    </row>
    <row r="160" spans="1:33" x14ac:dyDescent="0.2">
      <c r="A160" s="55" t="s">
        <v>385</v>
      </c>
      <c r="B160" s="55" t="s">
        <v>386</v>
      </c>
      <c r="C160" s="55" t="s">
        <v>76</v>
      </c>
      <c r="D160" s="10">
        <v>38198192</v>
      </c>
      <c r="E160" s="10">
        <v>15797762</v>
      </c>
      <c r="F160" s="11">
        <v>0.41357355342891622</v>
      </c>
      <c r="G160" s="10">
        <v>38198192</v>
      </c>
      <c r="H160" s="10">
        <v>15797762</v>
      </c>
      <c r="I160" s="11">
        <f t="shared" si="2"/>
        <v>0.41357355342891622</v>
      </c>
      <c r="J160" s="64">
        <v>36771293</v>
      </c>
      <c r="K160" s="65">
        <v>11515400</v>
      </c>
      <c r="L160" s="60">
        <v>0.31316277075162952</v>
      </c>
      <c r="M160" s="64">
        <v>38480224</v>
      </c>
      <c r="N160" s="65">
        <v>10612599</v>
      </c>
      <c r="O160" s="60">
        <v>0.27579358685645905</v>
      </c>
      <c r="P160" s="64">
        <v>40536411</v>
      </c>
      <c r="Q160" s="65">
        <v>9594631</v>
      </c>
      <c r="R160" s="60">
        <v>0.2366916745540201</v>
      </c>
      <c r="S160" s="58">
        <v>43864386</v>
      </c>
      <c r="T160" s="59">
        <v>5849925</v>
      </c>
      <c r="U160" s="106">
        <v>0.13336388659355677</v>
      </c>
      <c r="V160" s="62">
        <v>41958859</v>
      </c>
      <c r="W160" s="62">
        <v>6518989</v>
      </c>
      <c r="X160" s="105">
        <v>0.15536621241297338</v>
      </c>
      <c r="Y160" s="90">
        <v>43265205</v>
      </c>
      <c r="Z160" s="90">
        <v>8070122</v>
      </c>
      <c r="AA160" s="105">
        <v>0.18652684067947903</v>
      </c>
      <c r="AB160" s="54">
        <v>41528387</v>
      </c>
      <c r="AC160" s="54">
        <v>11570079</v>
      </c>
      <c r="AD160" s="54">
        <v>0.27860651077057241</v>
      </c>
      <c r="AE160" s="54">
        <v>42724856</v>
      </c>
      <c r="AF160" s="54">
        <v>13712011</v>
      </c>
      <c r="AG160" s="54">
        <v>0.32093755915760103</v>
      </c>
    </row>
    <row r="161" spans="1:33" x14ac:dyDescent="0.2">
      <c r="A161" s="55" t="s">
        <v>387</v>
      </c>
      <c r="B161" s="55" t="s">
        <v>388</v>
      </c>
      <c r="C161" s="55" t="s">
        <v>25</v>
      </c>
      <c r="D161" s="10">
        <v>49666690</v>
      </c>
      <c r="E161" s="10">
        <v>24032255</v>
      </c>
      <c r="F161" s="11">
        <v>0.48387067871847311</v>
      </c>
      <c r="G161" s="10">
        <v>51000882</v>
      </c>
      <c r="H161" s="10">
        <v>22169664</v>
      </c>
      <c r="I161" s="11">
        <f t="shared" si="2"/>
        <v>0.43469177650692392</v>
      </c>
      <c r="J161" s="64">
        <v>51184246</v>
      </c>
      <c r="K161" s="65">
        <v>19265932</v>
      </c>
      <c r="L161" s="60">
        <v>0.37640355198355369</v>
      </c>
      <c r="M161" s="64">
        <v>52160169</v>
      </c>
      <c r="N161" s="65">
        <v>19412603</v>
      </c>
      <c r="O161" s="60">
        <v>0.3721729314182245</v>
      </c>
      <c r="P161" s="64">
        <v>49878926</v>
      </c>
      <c r="Q161" s="65">
        <v>19212405</v>
      </c>
      <c r="R161" s="60">
        <v>0.3851808076220406</v>
      </c>
      <c r="S161" s="58">
        <v>49414366</v>
      </c>
      <c r="T161" s="59">
        <v>21089048</v>
      </c>
      <c r="U161" s="106">
        <v>0.42677969398615778</v>
      </c>
      <c r="V161" s="62">
        <v>50626287</v>
      </c>
      <c r="W161" s="62">
        <v>22923366</v>
      </c>
      <c r="X161" s="105">
        <v>0.45279571855625123</v>
      </c>
      <c r="Y161" s="90">
        <v>50515847</v>
      </c>
      <c r="Z161" s="90">
        <v>25559401</v>
      </c>
      <c r="AA161" s="105">
        <v>0.50596797872160792</v>
      </c>
      <c r="AB161" s="54">
        <v>51219870</v>
      </c>
      <c r="AC161" s="54">
        <v>25509127</v>
      </c>
      <c r="AD161" s="54">
        <v>0.49803185755840457</v>
      </c>
      <c r="AE161" s="54">
        <v>50595619</v>
      </c>
      <c r="AF161" s="54">
        <v>28487760</v>
      </c>
      <c r="AG161" s="54">
        <v>0.56304795875706204</v>
      </c>
    </row>
    <row r="162" spans="1:33" x14ac:dyDescent="0.2">
      <c r="A162" s="55" t="s">
        <v>389</v>
      </c>
      <c r="B162" s="55" t="s">
        <v>390</v>
      </c>
      <c r="C162" s="55" t="s">
        <v>46</v>
      </c>
      <c r="D162" s="10">
        <v>30647062</v>
      </c>
      <c r="E162" s="10">
        <v>15940136</v>
      </c>
      <c r="F162" s="11">
        <v>0.52011954685901052</v>
      </c>
      <c r="G162" s="10">
        <v>30886245</v>
      </c>
      <c r="H162" s="10">
        <v>15271647</v>
      </c>
      <c r="I162" s="11">
        <f t="shared" si="2"/>
        <v>0.49444815969050299</v>
      </c>
      <c r="J162" s="64">
        <v>31669865</v>
      </c>
      <c r="K162" s="65">
        <v>13479243</v>
      </c>
      <c r="L162" s="60">
        <v>0.42561731791404855</v>
      </c>
      <c r="M162" s="64">
        <v>33207923</v>
      </c>
      <c r="N162" s="65">
        <v>12291555</v>
      </c>
      <c r="O162" s="60">
        <v>0.37013922852085629</v>
      </c>
      <c r="P162" s="64">
        <v>37082527</v>
      </c>
      <c r="Q162" s="65">
        <v>10499523</v>
      </c>
      <c r="R162" s="60">
        <v>0.28313936102574672</v>
      </c>
      <c r="S162" s="58">
        <v>36611682</v>
      </c>
      <c r="T162" s="59">
        <v>11132640</v>
      </c>
      <c r="U162" s="106">
        <v>0.30407343754378724</v>
      </c>
      <c r="V162" s="62">
        <v>39008311</v>
      </c>
      <c r="W162" s="62">
        <v>10603633</v>
      </c>
      <c r="X162" s="105">
        <v>0.27183009795015223</v>
      </c>
      <c r="Y162" s="90">
        <v>41132394</v>
      </c>
      <c r="Z162" s="90">
        <v>9846361</v>
      </c>
      <c r="AA162" s="105">
        <v>0.23938215217913161</v>
      </c>
      <c r="AB162" s="54">
        <v>45299621</v>
      </c>
      <c r="AC162" s="54">
        <v>9934949</v>
      </c>
      <c r="AD162" s="54">
        <v>0.21931638236002018</v>
      </c>
      <c r="AE162" s="54">
        <v>41408184</v>
      </c>
      <c r="AF162" s="54">
        <v>10695550</v>
      </c>
      <c r="AG162" s="54">
        <v>0.25829555819207101</v>
      </c>
    </row>
    <row r="163" spans="1:33" x14ac:dyDescent="0.2">
      <c r="A163" s="55" t="s">
        <v>391</v>
      </c>
      <c r="B163" s="55" t="s">
        <v>392</v>
      </c>
      <c r="C163" s="55" t="s">
        <v>291</v>
      </c>
      <c r="D163" s="10">
        <v>19127306</v>
      </c>
      <c r="E163" s="10">
        <v>6809154</v>
      </c>
      <c r="F163" s="11">
        <v>0.35599127237259653</v>
      </c>
      <c r="G163" s="10">
        <v>18870850</v>
      </c>
      <c r="H163" s="10">
        <v>5657871</v>
      </c>
      <c r="I163" s="11">
        <f t="shared" si="2"/>
        <v>0.29982067580421656</v>
      </c>
      <c r="J163" s="64">
        <v>18588851</v>
      </c>
      <c r="K163" s="65">
        <v>6015119</v>
      </c>
      <c r="L163" s="60">
        <v>0.32358745572816738</v>
      </c>
      <c r="M163" s="64">
        <v>18650663</v>
      </c>
      <c r="N163" s="65">
        <v>4812148</v>
      </c>
      <c r="O163" s="60">
        <v>0.25801484912359418</v>
      </c>
      <c r="P163" s="64">
        <v>20320453</v>
      </c>
      <c r="Q163" s="65">
        <v>4420717</v>
      </c>
      <c r="R163" s="60">
        <v>0.21755012056079656</v>
      </c>
      <c r="S163" s="58">
        <v>20675421</v>
      </c>
      <c r="T163" s="59">
        <v>5215146</v>
      </c>
      <c r="U163" s="106">
        <v>0.25223892659791547</v>
      </c>
      <c r="V163" s="62">
        <v>20068153</v>
      </c>
      <c r="W163" s="62">
        <v>6736833</v>
      </c>
      <c r="X163" s="105">
        <v>0.33569770969954238</v>
      </c>
      <c r="Y163" s="90">
        <v>20175067</v>
      </c>
      <c r="Z163" s="90">
        <v>7772856</v>
      </c>
      <c r="AA163" s="105">
        <v>0.38527039340191532</v>
      </c>
      <c r="AB163" s="54">
        <v>20887819</v>
      </c>
      <c r="AC163" s="54">
        <v>7572853</v>
      </c>
      <c r="AD163" s="54">
        <v>0.36254876586205576</v>
      </c>
      <c r="AE163" s="54">
        <v>21226675</v>
      </c>
      <c r="AF163" s="54">
        <v>7246852</v>
      </c>
      <c r="AG163" s="54">
        <v>0.34140306948686</v>
      </c>
    </row>
    <row r="164" spans="1:33" x14ac:dyDescent="0.2">
      <c r="A164" s="55" t="s">
        <v>393</v>
      </c>
      <c r="B164" s="55" t="s">
        <v>394</v>
      </c>
      <c r="C164" s="55" t="s">
        <v>38</v>
      </c>
      <c r="D164" s="10">
        <v>18204573</v>
      </c>
      <c r="E164" s="10">
        <v>2134717</v>
      </c>
      <c r="F164" s="11">
        <v>0.11726267899829346</v>
      </c>
      <c r="G164" s="10">
        <v>17194851</v>
      </c>
      <c r="H164" s="10">
        <v>1508885</v>
      </c>
      <c r="I164" s="11">
        <f t="shared" si="2"/>
        <v>8.7752141614952053E-2</v>
      </c>
      <c r="J164" s="64">
        <v>16669112</v>
      </c>
      <c r="K164" s="65">
        <v>572054</v>
      </c>
      <c r="L164" s="60">
        <v>3.4318204832986907E-2</v>
      </c>
      <c r="M164" s="64">
        <v>16396896</v>
      </c>
      <c r="N164" s="65">
        <v>786752</v>
      </c>
      <c r="O164" s="60">
        <v>4.7981764353448357E-2</v>
      </c>
      <c r="P164" s="64">
        <v>16242165</v>
      </c>
      <c r="Q164" s="65">
        <v>1622700</v>
      </c>
      <c r="R164" s="60">
        <v>9.9906631905290949E-2</v>
      </c>
      <c r="S164" s="58">
        <v>16942145</v>
      </c>
      <c r="T164" s="59">
        <v>1735059</v>
      </c>
      <c r="U164" s="106">
        <v>0.10241082224240201</v>
      </c>
      <c r="V164" s="62">
        <v>18215139</v>
      </c>
      <c r="W164" s="62">
        <v>791183</v>
      </c>
      <c r="X164" s="105">
        <v>4.3435463215515405E-2</v>
      </c>
      <c r="Y164" s="90">
        <v>17168952</v>
      </c>
      <c r="Z164" s="90">
        <v>905369</v>
      </c>
      <c r="AA164" s="105">
        <v>5.2732921613386767E-2</v>
      </c>
      <c r="AB164" s="54">
        <v>18104825</v>
      </c>
      <c r="AC164" s="54">
        <v>249694</v>
      </c>
      <c r="AD164" s="54">
        <v>1.3791572136157074E-2</v>
      </c>
      <c r="AE164" s="54">
        <v>16788434</v>
      </c>
      <c r="AF164" s="54">
        <v>116465</v>
      </c>
      <c r="AG164" s="54">
        <v>6.9372164193515599E-3</v>
      </c>
    </row>
    <row r="165" spans="1:33" x14ac:dyDescent="0.2">
      <c r="A165" s="55" t="s">
        <v>395</v>
      </c>
      <c r="B165" s="55" t="s">
        <v>396</v>
      </c>
      <c r="C165" s="55" t="s">
        <v>291</v>
      </c>
      <c r="D165" s="10">
        <v>91775359</v>
      </c>
      <c r="E165" s="10">
        <v>11972241</v>
      </c>
      <c r="F165" s="11">
        <v>0.13045158450428943</v>
      </c>
      <c r="G165" s="10">
        <v>85448860</v>
      </c>
      <c r="H165" s="10">
        <v>11632862</v>
      </c>
      <c r="I165" s="11">
        <f t="shared" si="2"/>
        <v>0.13613829371158376</v>
      </c>
      <c r="J165" s="64">
        <v>95110230</v>
      </c>
      <c r="K165" s="65">
        <v>5789503</v>
      </c>
      <c r="L165" s="60">
        <v>6.0871506671784939E-2</v>
      </c>
      <c r="M165" s="64">
        <v>89805712</v>
      </c>
      <c r="N165" s="65">
        <v>12632540</v>
      </c>
      <c r="O165" s="60">
        <v>0.14066521737503734</v>
      </c>
      <c r="P165" s="64">
        <v>92443566</v>
      </c>
      <c r="Q165" s="65">
        <v>14836640</v>
      </c>
      <c r="R165" s="60">
        <v>0.1604940250790412</v>
      </c>
      <c r="S165" s="58">
        <v>96920342</v>
      </c>
      <c r="T165" s="59">
        <v>15298230</v>
      </c>
      <c r="U165" s="106">
        <v>0.1578433348904196</v>
      </c>
      <c r="V165" s="62">
        <v>97449669</v>
      </c>
      <c r="W165" s="62">
        <v>17076920</v>
      </c>
      <c r="X165" s="105">
        <v>0.17523835817236075</v>
      </c>
      <c r="Y165" s="90">
        <v>99116627</v>
      </c>
      <c r="Z165" s="90">
        <v>17609510</v>
      </c>
      <c r="AA165" s="105">
        <v>0.17766454058207609</v>
      </c>
      <c r="AB165" s="54">
        <v>100092131</v>
      </c>
      <c r="AC165" s="54">
        <v>14163050</v>
      </c>
      <c r="AD165" s="54">
        <v>0.1415001345110736</v>
      </c>
      <c r="AE165" s="54">
        <v>102123737</v>
      </c>
      <c r="AF165" s="54">
        <v>8437659</v>
      </c>
      <c r="AG165" s="54">
        <v>8.2621917762371003E-2</v>
      </c>
    </row>
    <row r="166" spans="1:33" x14ac:dyDescent="0.2">
      <c r="A166" s="55" t="s">
        <v>397</v>
      </c>
      <c r="B166" s="55" t="s">
        <v>398</v>
      </c>
      <c r="C166" s="55" t="s">
        <v>399</v>
      </c>
      <c r="D166" s="10">
        <v>25419778</v>
      </c>
      <c r="E166" s="10">
        <v>3572990</v>
      </c>
      <c r="F166" s="11">
        <v>0.14055944941769358</v>
      </c>
      <c r="G166" s="10">
        <v>24798560</v>
      </c>
      <c r="H166" s="10">
        <v>3206779</v>
      </c>
      <c r="I166" s="11">
        <f t="shared" si="2"/>
        <v>0.12931311334206502</v>
      </c>
      <c r="J166" s="64">
        <v>24291631</v>
      </c>
      <c r="K166" s="65">
        <v>3087658</v>
      </c>
      <c r="L166" s="60">
        <v>0.12710789160266761</v>
      </c>
      <c r="M166" s="64">
        <v>23939437</v>
      </c>
      <c r="N166" s="65">
        <v>4275967</v>
      </c>
      <c r="O166" s="60">
        <v>0.17861602175523175</v>
      </c>
      <c r="P166" s="64">
        <v>24410417</v>
      </c>
      <c r="Q166" s="65">
        <v>6250741</v>
      </c>
      <c r="R166" s="60">
        <v>0.25606858743953453</v>
      </c>
      <c r="S166" s="58">
        <v>26568750</v>
      </c>
      <c r="T166" s="59">
        <v>7855892</v>
      </c>
      <c r="U166" s="106">
        <v>0.29568165608092212</v>
      </c>
      <c r="V166" s="62">
        <v>26174632</v>
      </c>
      <c r="W166" s="62">
        <v>9881006</v>
      </c>
      <c r="X166" s="105">
        <v>0.37750314885038305</v>
      </c>
      <c r="Y166" s="90">
        <v>27051484</v>
      </c>
      <c r="Z166" s="90">
        <v>11733759</v>
      </c>
      <c r="AA166" s="105">
        <v>0.43375657320685251</v>
      </c>
      <c r="AB166" s="54">
        <v>27799521</v>
      </c>
      <c r="AC166" s="54">
        <v>13641334</v>
      </c>
      <c r="AD166" s="54">
        <v>0.4907039225603923</v>
      </c>
      <c r="AE166" s="54">
        <v>29206511</v>
      </c>
      <c r="AF166" s="54">
        <v>13967518</v>
      </c>
      <c r="AG166" s="54">
        <v>0.47823302139718099</v>
      </c>
    </row>
    <row r="167" spans="1:33" x14ac:dyDescent="0.2">
      <c r="A167" s="55" t="s">
        <v>400</v>
      </c>
      <c r="B167" s="55" t="s">
        <v>401</v>
      </c>
      <c r="C167" s="55" t="s">
        <v>288</v>
      </c>
      <c r="D167" s="10">
        <v>38905909</v>
      </c>
      <c r="E167" s="10">
        <v>19862803</v>
      </c>
      <c r="F167" s="11">
        <v>0.51053435096452826</v>
      </c>
      <c r="G167" s="10">
        <v>39884915</v>
      </c>
      <c r="H167" s="10">
        <v>23247851</v>
      </c>
      <c r="I167" s="11">
        <f t="shared" si="2"/>
        <v>0.58287327426923186</v>
      </c>
      <c r="J167" s="64">
        <v>39734707</v>
      </c>
      <c r="K167" s="65">
        <v>25714211</v>
      </c>
      <c r="L167" s="60">
        <v>0.64714736665857386</v>
      </c>
      <c r="M167" s="64">
        <v>39446285</v>
      </c>
      <c r="N167" s="65">
        <v>30005210</v>
      </c>
      <c r="O167" s="60">
        <v>0.76065997089459758</v>
      </c>
      <c r="P167" s="64">
        <v>41114392</v>
      </c>
      <c r="Q167" s="65">
        <v>34350299</v>
      </c>
      <c r="R167" s="60">
        <v>0.83548113760261855</v>
      </c>
      <c r="S167" s="58">
        <v>44997466</v>
      </c>
      <c r="T167" s="59">
        <v>35650103</v>
      </c>
      <c r="U167" s="106">
        <v>0.79226912466582011</v>
      </c>
      <c r="V167" s="62">
        <v>47008636</v>
      </c>
      <c r="W167" s="62">
        <v>34766217</v>
      </c>
      <c r="X167" s="105">
        <v>0.73957085247059706</v>
      </c>
      <c r="Y167" s="90">
        <v>45122489</v>
      </c>
      <c r="Z167" s="90">
        <v>37604985</v>
      </c>
      <c r="AA167" s="105">
        <v>0.83339784292484398</v>
      </c>
      <c r="AB167" s="54">
        <v>46149991</v>
      </c>
      <c r="AC167" s="54">
        <v>40143756</v>
      </c>
      <c r="AD167" s="54">
        <v>0.86985403745799217</v>
      </c>
      <c r="AE167" s="54">
        <v>47260438</v>
      </c>
      <c r="AF167" s="54">
        <v>41685512</v>
      </c>
      <c r="AG167" s="54">
        <v>0.88203820709406</v>
      </c>
    </row>
    <row r="168" spans="1:33" x14ac:dyDescent="0.2">
      <c r="A168" s="55" t="s">
        <v>402</v>
      </c>
      <c r="B168" s="55" t="s">
        <v>403</v>
      </c>
      <c r="C168" s="55" t="s">
        <v>46</v>
      </c>
      <c r="D168" s="10">
        <v>115118215</v>
      </c>
      <c r="E168" s="10">
        <v>44312545</v>
      </c>
      <c r="F168" s="11">
        <v>0.3849307861488297</v>
      </c>
      <c r="G168" s="10">
        <v>115743870</v>
      </c>
      <c r="H168" s="10">
        <v>44241474</v>
      </c>
      <c r="I168" s="11">
        <f t="shared" si="2"/>
        <v>0.3822360009216903</v>
      </c>
      <c r="J168" s="64">
        <v>112195278</v>
      </c>
      <c r="K168" s="65">
        <v>50295720</v>
      </c>
      <c r="L168" s="60">
        <v>0.44828731562125101</v>
      </c>
      <c r="M168" s="64">
        <v>112614086</v>
      </c>
      <c r="N168" s="65">
        <v>62612010</v>
      </c>
      <c r="O168" s="60">
        <v>0.55598737443910884</v>
      </c>
      <c r="P168" s="64">
        <v>120171038</v>
      </c>
      <c r="Q168" s="65">
        <v>69619205</v>
      </c>
      <c r="R168" s="60">
        <v>0.57933430682357923</v>
      </c>
      <c r="S168" s="58">
        <v>120048952</v>
      </c>
      <c r="T168" s="59">
        <v>81807248</v>
      </c>
      <c r="U168" s="106">
        <v>0.68144908087160982</v>
      </c>
      <c r="V168" s="62">
        <v>123899421</v>
      </c>
      <c r="W168" s="62">
        <v>89904253</v>
      </c>
      <c r="X168" s="105">
        <v>0.72562286630863271</v>
      </c>
      <c r="Y168" s="90">
        <v>128887652</v>
      </c>
      <c r="Z168" s="90">
        <v>95746539</v>
      </c>
      <c r="AA168" s="105">
        <v>0.74286820742145265</v>
      </c>
      <c r="AB168" s="54">
        <v>136075122</v>
      </c>
      <c r="AC168" s="54">
        <v>99173060</v>
      </c>
      <c r="AD168" s="54">
        <v>0.72881110479548206</v>
      </c>
      <c r="AE168" s="54">
        <v>139327116</v>
      </c>
      <c r="AF168" s="54">
        <v>98208963</v>
      </c>
      <c r="AG168" s="54">
        <v>0.70488046992948605</v>
      </c>
    </row>
    <row r="169" spans="1:33" x14ac:dyDescent="0.2">
      <c r="A169" s="55" t="s">
        <v>404</v>
      </c>
      <c r="B169" s="55" t="s">
        <v>405</v>
      </c>
      <c r="C169" s="55" t="s">
        <v>82</v>
      </c>
      <c r="D169" s="10">
        <v>22208803</v>
      </c>
      <c r="E169" s="10">
        <v>11011377</v>
      </c>
      <c r="F169" s="11">
        <v>0.49581136813181692</v>
      </c>
      <c r="G169" s="10">
        <v>22862555</v>
      </c>
      <c r="H169" s="10">
        <v>10517456</v>
      </c>
      <c r="I169" s="11">
        <f t="shared" si="2"/>
        <v>0.46002977357517566</v>
      </c>
      <c r="J169" s="64">
        <v>22637940</v>
      </c>
      <c r="K169" s="65">
        <v>10132533</v>
      </c>
      <c r="L169" s="60">
        <v>0.44759077018491966</v>
      </c>
      <c r="M169" s="64">
        <v>22469753</v>
      </c>
      <c r="N169" s="65">
        <v>10749670</v>
      </c>
      <c r="O169" s="60">
        <v>0.47840623793238851</v>
      </c>
      <c r="P169" s="64">
        <v>24164799</v>
      </c>
      <c r="Q169" s="65">
        <v>9605375</v>
      </c>
      <c r="R169" s="60">
        <v>0.39749451257591673</v>
      </c>
      <c r="S169" s="58">
        <v>25709328</v>
      </c>
      <c r="T169" s="59">
        <v>7606541</v>
      </c>
      <c r="U169" s="106">
        <v>0.29586697092977304</v>
      </c>
      <c r="V169" s="62">
        <v>25933931</v>
      </c>
      <c r="W169" s="62">
        <v>5219263</v>
      </c>
      <c r="X169" s="105">
        <v>0.20125228990545244</v>
      </c>
      <c r="Y169" s="90">
        <v>25341133</v>
      </c>
      <c r="Z169" s="90">
        <v>6094228</v>
      </c>
      <c r="AA169" s="105">
        <v>0.24048758988005786</v>
      </c>
      <c r="AB169" s="54">
        <v>26447477</v>
      </c>
      <c r="AC169" s="54">
        <v>6253762</v>
      </c>
      <c r="AD169" s="54">
        <v>0.23645968195756442</v>
      </c>
      <c r="AE169" s="54">
        <v>26774054</v>
      </c>
      <c r="AF169" s="54">
        <v>6804757</v>
      </c>
      <c r="AG169" s="54">
        <v>0.25415489936637897</v>
      </c>
    </row>
    <row r="170" spans="1:33" x14ac:dyDescent="0.2">
      <c r="A170" s="55" t="s">
        <v>406</v>
      </c>
      <c r="B170" s="55" t="s">
        <v>407</v>
      </c>
      <c r="C170" s="55" t="s">
        <v>132</v>
      </c>
      <c r="D170" s="10">
        <v>49847749</v>
      </c>
      <c r="E170" s="10">
        <v>1955252</v>
      </c>
      <c r="F170" s="11">
        <v>3.922447932403126E-2</v>
      </c>
      <c r="G170" s="10">
        <v>43763831</v>
      </c>
      <c r="H170" s="10">
        <v>3102881</v>
      </c>
      <c r="I170" s="11">
        <f t="shared" si="2"/>
        <v>7.0900579978932829E-2</v>
      </c>
      <c r="J170" s="64">
        <v>40941554</v>
      </c>
      <c r="K170" s="65">
        <v>6784623</v>
      </c>
      <c r="L170" s="60">
        <v>0.1657148382789769</v>
      </c>
      <c r="M170" s="64">
        <v>41089692</v>
      </c>
      <c r="N170" s="65">
        <v>11714059</v>
      </c>
      <c r="O170" s="60">
        <v>0.28508510114896946</v>
      </c>
      <c r="P170" s="64">
        <v>42953146</v>
      </c>
      <c r="Q170" s="65">
        <v>16630938</v>
      </c>
      <c r="R170" s="60">
        <v>0.38718789073098392</v>
      </c>
      <c r="S170" s="58">
        <v>46865767</v>
      </c>
      <c r="T170" s="59">
        <v>20154829</v>
      </c>
      <c r="U170" s="106">
        <v>0.43005439343391094</v>
      </c>
      <c r="V170" s="62">
        <v>48537380</v>
      </c>
      <c r="W170" s="62">
        <v>22042811</v>
      </c>
      <c r="X170" s="105">
        <v>0.4541409322052406</v>
      </c>
      <c r="Y170" s="90">
        <v>51811152</v>
      </c>
      <c r="Z170" s="90">
        <v>22374615</v>
      </c>
      <c r="AA170" s="105">
        <v>0.43184940184306264</v>
      </c>
      <c r="AB170" s="54">
        <v>50699235</v>
      </c>
      <c r="AC170" s="54">
        <v>24372391</v>
      </c>
      <c r="AD170" s="54">
        <v>0.48072502474642864</v>
      </c>
      <c r="AE170" s="54">
        <v>51813248</v>
      </c>
      <c r="AF170" s="54">
        <v>23907779</v>
      </c>
      <c r="AG170" s="54">
        <v>0.46142212509047897</v>
      </c>
    </row>
    <row r="171" spans="1:33" x14ac:dyDescent="0.2">
      <c r="A171" s="55" t="s">
        <v>408</v>
      </c>
      <c r="B171" s="55" t="s">
        <v>409</v>
      </c>
      <c r="C171" s="55" t="s">
        <v>68</v>
      </c>
      <c r="D171" s="10">
        <v>106924324</v>
      </c>
      <c r="E171" s="10">
        <v>9099850</v>
      </c>
      <c r="F171" s="11">
        <v>8.5105518179380779E-2</v>
      </c>
      <c r="G171" s="10">
        <v>107858445</v>
      </c>
      <c r="H171" s="10">
        <v>9382301</v>
      </c>
      <c r="I171" s="11">
        <f t="shared" si="2"/>
        <v>8.6987171009187084E-2</v>
      </c>
      <c r="J171" s="64">
        <v>106120083</v>
      </c>
      <c r="K171" s="65">
        <v>9217069</v>
      </c>
      <c r="L171" s="60">
        <v>8.6855086609760754E-2</v>
      </c>
      <c r="M171" s="64">
        <v>108292346</v>
      </c>
      <c r="N171" s="65">
        <v>12189752</v>
      </c>
      <c r="O171" s="60">
        <v>0.11256337543929466</v>
      </c>
      <c r="P171" s="64">
        <v>120077659</v>
      </c>
      <c r="Q171" s="65">
        <v>11713387</v>
      </c>
      <c r="R171" s="60">
        <v>9.7548429054567093E-2</v>
      </c>
      <c r="S171" s="58">
        <v>115028980</v>
      </c>
      <c r="T171" s="59">
        <v>21850091</v>
      </c>
      <c r="U171" s="106">
        <v>0.18995292316770956</v>
      </c>
      <c r="V171" s="62">
        <v>146161052</v>
      </c>
      <c r="W171" s="62">
        <v>24112229</v>
      </c>
      <c r="X171" s="105">
        <v>0.16497027539183284</v>
      </c>
      <c r="Y171" s="90">
        <v>131220870</v>
      </c>
      <c r="Z171" s="90">
        <v>13112191</v>
      </c>
      <c r="AA171" s="105">
        <v>9.99245851669784E-2</v>
      </c>
      <c r="AB171" s="54">
        <v>125025104</v>
      </c>
      <c r="AC171" s="54">
        <v>11745195</v>
      </c>
      <c r="AD171" s="54">
        <v>9.3942693301018967E-2</v>
      </c>
      <c r="AE171" s="54">
        <v>123112406</v>
      </c>
      <c r="AF171" s="54">
        <v>14154342</v>
      </c>
      <c r="AG171" s="54">
        <v>0.114970882788206</v>
      </c>
    </row>
    <row r="172" spans="1:33" x14ac:dyDescent="0.2">
      <c r="A172" s="55" t="s">
        <v>410</v>
      </c>
      <c r="B172" s="55" t="s">
        <v>411</v>
      </c>
      <c r="C172" s="55" t="s">
        <v>412</v>
      </c>
      <c r="D172" s="10">
        <v>35755128</v>
      </c>
      <c r="E172" s="10">
        <v>5120102</v>
      </c>
      <c r="F172" s="11">
        <v>0.14319909580522269</v>
      </c>
      <c r="G172" s="10">
        <v>34441244</v>
      </c>
      <c r="H172" s="10">
        <v>5859527</v>
      </c>
      <c r="I172" s="11">
        <f t="shared" si="2"/>
        <v>0.17013110792397626</v>
      </c>
      <c r="J172" s="64">
        <v>35279544</v>
      </c>
      <c r="K172" s="65">
        <v>4505463</v>
      </c>
      <c r="L172" s="60">
        <v>0.12770751798832775</v>
      </c>
      <c r="M172" s="64">
        <v>36755034</v>
      </c>
      <c r="N172" s="65">
        <v>3174118</v>
      </c>
      <c r="O172" s="60">
        <v>8.6358728439756033E-2</v>
      </c>
      <c r="P172" s="64">
        <v>38669532</v>
      </c>
      <c r="Q172" s="65">
        <v>3091353</v>
      </c>
      <c r="R172" s="60">
        <v>7.9942860441134897E-2</v>
      </c>
      <c r="S172" s="58">
        <v>39938865</v>
      </c>
      <c r="T172" s="59">
        <v>3351956</v>
      </c>
      <c r="U172" s="106">
        <v>8.3927172191798641E-2</v>
      </c>
      <c r="V172" s="62">
        <v>42401250</v>
      </c>
      <c r="W172" s="62">
        <v>3571784</v>
      </c>
      <c r="X172" s="105">
        <v>8.4237705256330883E-2</v>
      </c>
      <c r="Y172" s="90">
        <v>43975535</v>
      </c>
      <c r="Z172" s="90">
        <v>4659534</v>
      </c>
      <c r="AA172" s="105">
        <v>0.10595741473071334</v>
      </c>
      <c r="AB172" s="54">
        <v>44566459</v>
      </c>
      <c r="AC172" s="54">
        <v>5285390</v>
      </c>
      <c r="AD172" s="54">
        <v>0.11859569098814873</v>
      </c>
      <c r="AE172" s="54">
        <v>44376504</v>
      </c>
      <c r="AF172" s="54">
        <v>6366202</v>
      </c>
      <c r="AG172" s="54">
        <v>0.143458844797688</v>
      </c>
    </row>
    <row r="173" spans="1:33" x14ac:dyDescent="0.2">
      <c r="A173" s="55" t="s">
        <v>413</v>
      </c>
      <c r="B173" s="55" t="s">
        <v>414</v>
      </c>
      <c r="C173" s="55" t="s">
        <v>189</v>
      </c>
      <c r="D173" s="10">
        <v>7367472</v>
      </c>
      <c r="E173" s="10">
        <v>1710478</v>
      </c>
      <c r="F173" s="11">
        <v>0.23216620300694729</v>
      </c>
      <c r="G173" s="10">
        <v>7494836</v>
      </c>
      <c r="H173" s="10">
        <v>1486778</v>
      </c>
      <c r="I173" s="11">
        <f t="shared" si="2"/>
        <v>0.19837365353958378</v>
      </c>
      <c r="J173" s="64">
        <v>7609035</v>
      </c>
      <c r="K173" s="65">
        <v>1108614</v>
      </c>
      <c r="L173" s="60">
        <v>0.1456970561970079</v>
      </c>
      <c r="M173" s="64">
        <v>7553666</v>
      </c>
      <c r="N173" s="65">
        <v>1511785</v>
      </c>
      <c r="O173" s="60">
        <v>0.20013924364672731</v>
      </c>
      <c r="P173" s="64">
        <v>7824647</v>
      </c>
      <c r="Q173" s="65">
        <v>2371573</v>
      </c>
      <c r="R173" s="60">
        <v>0.30309009467136344</v>
      </c>
      <c r="S173" s="58">
        <v>8307336</v>
      </c>
      <c r="T173" s="59">
        <v>3758574</v>
      </c>
      <c r="U173" s="106">
        <v>0.45244034910830622</v>
      </c>
      <c r="V173" s="62">
        <v>8659247</v>
      </c>
      <c r="W173" s="62">
        <v>5287851</v>
      </c>
      <c r="X173" s="105">
        <v>0.61065944879502798</v>
      </c>
      <c r="Y173" s="90">
        <v>9426969</v>
      </c>
      <c r="Z173" s="90">
        <v>6180986</v>
      </c>
      <c r="AA173" s="105">
        <v>0.65567055540333274</v>
      </c>
      <c r="AB173" s="54">
        <v>9724006</v>
      </c>
      <c r="AC173" s="54">
        <v>6924612</v>
      </c>
      <c r="AD173" s="54">
        <v>0.71211515089562882</v>
      </c>
      <c r="AE173" s="54">
        <v>10318774</v>
      </c>
      <c r="AF173" s="54">
        <v>7228161</v>
      </c>
      <c r="AG173" s="54">
        <v>0.70048641437442105</v>
      </c>
    </row>
    <row r="174" spans="1:33" x14ac:dyDescent="0.2">
      <c r="A174" s="55" t="s">
        <v>415</v>
      </c>
      <c r="B174" s="55" t="s">
        <v>416</v>
      </c>
      <c r="C174" s="55" t="s">
        <v>127</v>
      </c>
      <c r="D174" s="10">
        <v>34942583</v>
      </c>
      <c r="E174" s="10">
        <v>6127461</v>
      </c>
      <c r="F174" s="11">
        <v>0.17535798655754786</v>
      </c>
      <c r="G174" s="10">
        <v>34430793</v>
      </c>
      <c r="H174" s="10">
        <v>6998180</v>
      </c>
      <c r="I174" s="11">
        <f t="shared" si="2"/>
        <v>0.20325352366993116</v>
      </c>
      <c r="J174" s="64">
        <v>35200048</v>
      </c>
      <c r="K174" s="65">
        <v>7333064</v>
      </c>
      <c r="L174" s="60">
        <v>0.208325397738094</v>
      </c>
      <c r="M174" s="64">
        <v>35886119</v>
      </c>
      <c r="N174" s="65">
        <v>9386107</v>
      </c>
      <c r="O174" s="60">
        <v>0.26155257970358958</v>
      </c>
      <c r="P174" s="64">
        <v>36721346</v>
      </c>
      <c r="Q174" s="65">
        <v>11899673</v>
      </c>
      <c r="R174" s="60">
        <v>0.32405329042132608</v>
      </c>
      <c r="S174" s="58">
        <v>35634257</v>
      </c>
      <c r="T174" s="59">
        <v>14615254</v>
      </c>
      <c r="U174" s="106">
        <v>0.41014616917647534</v>
      </c>
      <c r="V174" s="62">
        <v>36994762</v>
      </c>
      <c r="W174" s="62">
        <v>15533433</v>
      </c>
      <c r="X174" s="105">
        <v>0.41988195518057392</v>
      </c>
      <c r="Y174" s="90">
        <v>36021427</v>
      </c>
      <c r="Z174" s="90">
        <v>18424140</v>
      </c>
      <c r="AA174" s="105">
        <v>0.51147723825599689</v>
      </c>
      <c r="AB174" s="54">
        <v>37257556</v>
      </c>
      <c r="AC174" s="54">
        <v>19222525</v>
      </c>
      <c r="AD174" s="54">
        <v>0.51593628417279969</v>
      </c>
      <c r="AE174" s="54">
        <v>38377125</v>
      </c>
      <c r="AF174" s="54">
        <v>19126288</v>
      </c>
      <c r="AG174" s="54">
        <v>0.49837730158264898</v>
      </c>
    </row>
    <row r="175" spans="1:33" x14ac:dyDescent="0.2">
      <c r="A175" s="55" t="s">
        <v>417</v>
      </c>
      <c r="B175" s="55" t="s">
        <v>418</v>
      </c>
      <c r="C175" s="55" t="s">
        <v>32</v>
      </c>
      <c r="D175" s="10">
        <v>9183114</v>
      </c>
      <c r="E175" s="10">
        <v>2952385</v>
      </c>
      <c r="F175" s="11">
        <v>0.32150150809409533</v>
      </c>
      <c r="G175" s="10">
        <v>10205633</v>
      </c>
      <c r="H175" s="10">
        <v>3355048</v>
      </c>
      <c r="I175" s="11">
        <f t="shared" si="2"/>
        <v>0.32874472362468843</v>
      </c>
      <c r="J175" s="64">
        <v>10338884</v>
      </c>
      <c r="K175" s="65">
        <v>4087942</v>
      </c>
      <c r="L175" s="60">
        <v>0.39539489948818463</v>
      </c>
      <c r="M175" s="64">
        <v>10625736</v>
      </c>
      <c r="N175" s="65">
        <v>4479678</v>
      </c>
      <c r="O175" s="60">
        <v>0.42158754932364212</v>
      </c>
      <c r="P175" s="64">
        <v>11264519</v>
      </c>
      <c r="Q175" s="65">
        <v>4937540</v>
      </c>
      <c r="R175" s="60">
        <v>0.43832674968189944</v>
      </c>
      <c r="S175" s="58">
        <v>12167997</v>
      </c>
      <c r="T175" s="59">
        <v>5983424</v>
      </c>
      <c r="U175" s="106">
        <v>0.491734506509165</v>
      </c>
      <c r="V175" s="62">
        <v>12990277</v>
      </c>
      <c r="W175" s="62">
        <v>7072292</v>
      </c>
      <c r="X175" s="105">
        <v>0.54442965303973123</v>
      </c>
      <c r="Y175" s="90">
        <v>12829662</v>
      </c>
      <c r="Z175" s="90">
        <v>7384317</v>
      </c>
      <c r="AA175" s="105">
        <v>0.57556598139530102</v>
      </c>
      <c r="AB175" s="54">
        <v>13334618</v>
      </c>
      <c r="AC175" s="54">
        <v>8251525</v>
      </c>
      <c r="AD175" s="54">
        <v>0.61880475316203287</v>
      </c>
      <c r="AE175" s="54">
        <v>14271278</v>
      </c>
      <c r="AF175" s="54">
        <v>7753089</v>
      </c>
      <c r="AG175" s="54">
        <v>0.54326522123666898</v>
      </c>
    </row>
    <row r="176" spans="1:33" x14ac:dyDescent="0.2">
      <c r="A176" s="55" t="s">
        <v>419</v>
      </c>
      <c r="B176" s="55" t="s">
        <v>420</v>
      </c>
      <c r="C176" s="55" t="s">
        <v>114</v>
      </c>
      <c r="D176" s="10">
        <v>8377148</v>
      </c>
      <c r="E176" s="10">
        <v>2309300</v>
      </c>
      <c r="F176" s="11">
        <v>0.27566661111872443</v>
      </c>
      <c r="G176" s="10">
        <v>8247314</v>
      </c>
      <c r="H176" s="10">
        <v>2252193</v>
      </c>
      <c r="I176" s="11">
        <f t="shared" si="2"/>
        <v>0.2730819997880522</v>
      </c>
      <c r="J176" s="64">
        <v>7954608</v>
      </c>
      <c r="K176" s="65">
        <v>2344049</v>
      </c>
      <c r="L176" s="60">
        <v>0.29467812870225663</v>
      </c>
      <c r="M176" s="64">
        <v>8113952</v>
      </c>
      <c r="N176" s="65">
        <v>2557913</v>
      </c>
      <c r="O176" s="60">
        <v>0.31524872220096939</v>
      </c>
      <c r="P176" s="64">
        <v>8320036</v>
      </c>
      <c r="Q176" s="65">
        <v>2718375</v>
      </c>
      <c r="R176" s="60">
        <v>0.3267263507032902</v>
      </c>
      <c r="S176" s="58">
        <v>8661802</v>
      </c>
      <c r="T176" s="59">
        <v>3636366</v>
      </c>
      <c r="U176" s="106">
        <v>0.41981633844781951</v>
      </c>
      <c r="V176" s="62">
        <v>9109120</v>
      </c>
      <c r="W176" s="62">
        <v>4532192</v>
      </c>
      <c r="X176" s="105">
        <v>0.49754443897983558</v>
      </c>
      <c r="Y176" s="90">
        <v>9278856</v>
      </c>
      <c r="Z176" s="90">
        <v>5544742</v>
      </c>
      <c r="AA176" s="105">
        <v>0.59756741563830718</v>
      </c>
      <c r="AB176" s="54">
        <v>9654018</v>
      </c>
      <c r="AC176" s="54">
        <v>6268965</v>
      </c>
      <c r="AD176" s="54">
        <v>0.64936330137358356</v>
      </c>
      <c r="AE176" s="54">
        <v>9856722</v>
      </c>
      <c r="AF176" s="54">
        <v>6830172</v>
      </c>
      <c r="AG176" s="54">
        <v>0.69294558576370502</v>
      </c>
    </row>
    <row r="177" spans="1:33" x14ac:dyDescent="0.2">
      <c r="A177" s="55" t="s">
        <v>421</v>
      </c>
      <c r="B177" s="55" t="s">
        <v>422</v>
      </c>
      <c r="C177" s="55" t="s">
        <v>296</v>
      </c>
      <c r="D177" s="10">
        <v>5679555</v>
      </c>
      <c r="E177" s="10">
        <v>3092251</v>
      </c>
      <c r="F177" s="11">
        <v>0.54445304253590288</v>
      </c>
      <c r="G177" s="10">
        <v>5770569</v>
      </c>
      <c r="H177" s="10">
        <v>3299577</v>
      </c>
      <c r="I177" s="11">
        <f t="shared" si="2"/>
        <v>0.57179404665293843</v>
      </c>
      <c r="J177" s="64">
        <v>5615395</v>
      </c>
      <c r="K177" s="65">
        <v>3288608</v>
      </c>
      <c r="L177" s="60">
        <v>0.58564143751241005</v>
      </c>
      <c r="M177" s="64">
        <v>5594908</v>
      </c>
      <c r="N177" s="65">
        <v>3447640</v>
      </c>
      <c r="O177" s="60">
        <v>0.61621031123299974</v>
      </c>
      <c r="P177" s="64">
        <v>5653070</v>
      </c>
      <c r="Q177" s="65">
        <v>3990743</v>
      </c>
      <c r="R177" s="60">
        <v>0.70594261171363526</v>
      </c>
      <c r="S177" s="58">
        <v>6195295</v>
      </c>
      <c r="T177" s="59">
        <v>4496700</v>
      </c>
      <c r="U177" s="106">
        <v>0.72582500106935988</v>
      </c>
      <c r="V177" s="62">
        <v>6195154</v>
      </c>
      <c r="W177" s="62">
        <v>5261266</v>
      </c>
      <c r="X177" s="105">
        <v>0.84925507905049658</v>
      </c>
      <c r="Y177" s="90">
        <v>6466395</v>
      </c>
      <c r="Z177" s="90">
        <v>5940420</v>
      </c>
      <c r="AA177" s="105">
        <v>0.91866024268545299</v>
      </c>
      <c r="AB177" s="54">
        <v>6689280</v>
      </c>
      <c r="AC177" s="54">
        <v>6712980</v>
      </c>
      <c r="AD177" s="54">
        <v>1.0035429822043629</v>
      </c>
      <c r="AE177" s="54">
        <v>6955823</v>
      </c>
      <c r="AF177" s="54">
        <v>7355963</v>
      </c>
      <c r="AG177" s="54">
        <v>1.05752590311743</v>
      </c>
    </row>
    <row r="178" spans="1:33" x14ac:dyDescent="0.2">
      <c r="A178" s="55" t="s">
        <v>423</v>
      </c>
      <c r="B178" s="55" t="s">
        <v>424</v>
      </c>
      <c r="C178" s="55" t="s">
        <v>32</v>
      </c>
      <c r="D178" s="10">
        <v>6851303</v>
      </c>
      <c r="E178" s="10">
        <v>778053</v>
      </c>
      <c r="F178" s="11">
        <v>0.1135627777665066</v>
      </c>
      <c r="G178" s="10">
        <v>6792713</v>
      </c>
      <c r="H178" s="10">
        <v>1170867</v>
      </c>
      <c r="I178" s="11">
        <f t="shared" si="2"/>
        <v>0.17237103937705009</v>
      </c>
      <c r="J178" s="64">
        <v>6795473</v>
      </c>
      <c r="K178" s="65">
        <v>1274111</v>
      </c>
      <c r="L178" s="60">
        <v>0.18749408613646174</v>
      </c>
      <c r="M178" s="64">
        <v>7177490</v>
      </c>
      <c r="N178" s="65">
        <v>1650264</v>
      </c>
      <c r="O178" s="60">
        <v>0.22992215941784663</v>
      </c>
      <c r="P178" s="64">
        <v>7591917</v>
      </c>
      <c r="Q178" s="65">
        <v>1719261</v>
      </c>
      <c r="R178" s="60">
        <v>0.22645940412678378</v>
      </c>
      <c r="S178" s="58">
        <v>7567840</v>
      </c>
      <c r="T178" s="59">
        <v>2561440</v>
      </c>
      <c r="U178" s="106">
        <v>0.33846381530264913</v>
      </c>
      <c r="V178" s="62">
        <v>7980266</v>
      </c>
      <c r="W178" s="62">
        <v>3613133</v>
      </c>
      <c r="X178" s="105">
        <v>0.45275846694834482</v>
      </c>
      <c r="Y178" s="90">
        <v>8891755</v>
      </c>
      <c r="Z178" s="90">
        <v>4310671</v>
      </c>
      <c r="AA178" s="105">
        <v>0.48479417167926919</v>
      </c>
      <c r="AB178" s="54">
        <v>9548548</v>
      </c>
      <c r="AC178" s="54">
        <v>4475135</v>
      </c>
      <c r="AD178" s="54">
        <v>0.46867178130119891</v>
      </c>
      <c r="AE178" s="54">
        <v>9521688</v>
      </c>
      <c r="AF178" s="54">
        <v>4761993</v>
      </c>
      <c r="AG178" s="54">
        <v>0.50012067188086795</v>
      </c>
    </row>
    <row r="179" spans="1:33" x14ac:dyDescent="0.2">
      <c r="A179" s="55" t="s">
        <v>425</v>
      </c>
      <c r="B179" s="55" t="s">
        <v>426</v>
      </c>
      <c r="C179" s="55" t="s">
        <v>427</v>
      </c>
      <c r="D179" s="10">
        <v>16924606</v>
      </c>
      <c r="E179" s="10">
        <v>3403562</v>
      </c>
      <c r="F179" s="11">
        <v>0.20110140230147749</v>
      </c>
      <c r="G179" s="10">
        <v>15921999</v>
      </c>
      <c r="H179" s="10">
        <v>4250170</v>
      </c>
      <c r="I179" s="11">
        <f t="shared" si="2"/>
        <v>0.26693695936044209</v>
      </c>
      <c r="J179" s="64">
        <v>16201561</v>
      </c>
      <c r="K179" s="65">
        <v>5435760</v>
      </c>
      <c r="L179" s="60">
        <v>0.33550841181291113</v>
      </c>
      <c r="M179" s="64">
        <v>16151223</v>
      </c>
      <c r="N179" s="65">
        <v>6479536</v>
      </c>
      <c r="O179" s="60">
        <v>0.40117927911712942</v>
      </c>
      <c r="P179" s="64">
        <v>16274054</v>
      </c>
      <c r="Q179" s="65">
        <v>9286503</v>
      </c>
      <c r="R179" s="60">
        <v>0.5706324312307185</v>
      </c>
      <c r="S179" s="58">
        <v>16111545</v>
      </c>
      <c r="T179" s="59">
        <v>15557902</v>
      </c>
      <c r="U179" s="106">
        <v>0.96563687715858415</v>
      </c>
      <c r="V179" s="62">
        <v>25929150</v>
      </c>
      <c r="W179" s="62">
        <v>14485440</v>
      </c>
      <c r="X179" s="105">
        <v>0.55865464159064215</v>
      </c>
      <c r="Y179" s="90">
        <v>20025743</v>
      </c>
      <c r="Z179" s="90">
        <v>22515735</v>
      </c>
      <c r="AA179" s="105">
        <v>1.1243395563400569</v>
      </c>
      <c r="AB179" s="54">
        <v>21966478</v>
      </c>
      <c r="AC179" s="54">
        <v>31468722</v>
      </c>
      <c r="AD179" s="54">
        <v>1.4325793147176347</v>
      </c>
      <c r="AE179" s="54">
        <v>27932530</v>
      </c>
      <c r="AF179" s="54">
        <v>34458763</v>
      </c>
      <c r="AG179" s="54">
        <v>1.2336427455729899</v>
      </c>
    </row>
    <row r="180" spans="1:33" x14ac:dyDescent="0.2">
      <c r="A180" s="55" t="s">
        <v>428</v>
      </c>
      <c r="B180" s="55" t="s">
        <v>429</v>
      </c>
      <c r="C180" s="55" t="s">
        <v>430</v>
      </c>
      <c r="D180" s="10">
        <v>7857583</v>
      </c>
      <c r="E180" s="10">
        <v>939772</v>
      </c>
      <c r="F180" s="11">
        <v>0.1196006456438322</v>
      </c>
      <c r="G180" s="10">
        <v>7444257</v>
      </c>
      <c r="H180" s="10">
        <v>907032</v>
      </c>
      <c r="I180" s="11">
        <f t="shared" si="2"/>
        <v>0.12184318730532812</v>
      </c>
      <c r="J180" s="64">
        <v>7513465</v>
      </c>
      <c r="K180" s="65">
        <v>791271</v>
      </c>
      <c r="L180" s="60">
        <v>0.10531372675589758</v>
      </c>
      <c r="M180" s="64">
        <v>7673107</v>
      </c>
      <c r="N180" s="65">
        <v>1446741</v>
      </c>
      <c r="O180" s="60">
        <v>0.18854696018184028</v>
      </c>
      <c r="P180" s="64">
        <v>8466470</v>
      </c>
      <c r="Q180" s="65">
        <v>2222297</v>
      </c>
      <c r="R180" s="60">
        <v>0.26248212064768434</v>
      </c>
      <c r="S180" s="58">
        <v>8366840</v>
      </c>
      <c r="T180" s="59">
        <v>3543199</v>
      </c>
      <c r="U180" s="106">
        <v>0.42348114700412581</v>
      </c>
      <c r="V180" s="62">
        <v>9418635</v>
      </c>
      <c r="W180" s="62">
        <v>4492162</v>
      </c>
      <c r="X180" s="105">
        <v>0.47694405824198516</v>
      </c>
      <c r="Y180" s="90">
        <v>10191024</v>
      </c>
      <c r="Z180" s="90">
        <v>4835078</v>
      </c>
      <c r="AA180" s="105">
        <v>0.47444476629630156</v>
      </c>
      <c r="AB180" s="93">
        <v>10196611</v>
      </c>
      <c r="AC180" s="93">
        <v>5786843</v>
      </c>
      <c r="AD180" s="54">
        <v>0.56752611235242767</v>
      </c>
      <c r="AE180" s="54">
        <v>10918099</v>
      </c>
      <c r="AF180" s="54">
        <v>6645371</v>
      </c>
      <c r="AG180" s="54">
        <v>0.60865641537047799</v>
      </c>
    </row>
    <row r="181" spans="1:33" x14ac:dyDescent="0.2">
      <c r="A181" s="55" t="s">
        <v>431</v>
      </c>
      <c r="B181" s="55" t="s">
        <v>432</v>
      </c>
      <c r="C181" s="55" t="s">
        <v>433</v>
      </c>
      <c r="D181" s="10">
        <v>8267727</v>
      </c>
      <c r="E181" s="10">
        <v>5636131</v>
      </c>
      <c r="F181" s="11">
        <v>0.6817026009688032</v>
      </c>
      <c r="G181" s="10">
        <v>8007298</v>
      </c>
      <c r="H181" s="10">
        <v>5809416</v>
      </c>
      <c r="I181" s="11">
        <f t="shared" si="2"/>
        <v>0.72551514880550216</v>
      </c>
      <c r="J181" s="64">
        <v>8342144</v>
      </c>
      <c r="K181" s="65">
        <v>5454232</v>
      </c>
      <c r="L181" s="60">
        <v>0.65381657281389527</v>
      </c>
      <c r="M181" s="64">
        <v>8676533</v>
      </c>
      <c r="N181" s="65">
        <v>5238381</v>
      </c>
      <c r="O181" s="60">
        <v>0.60374126393572181</v>
      </c>
      <c r="P181" s="64">
        <v>8600388</v>
      </c>
      <c r="Q181" s="65">
        <v>5760607</v>
      </c>
      <c r="R181" s="60">
        <v>0.66980780402000473</v>
      </c>
      <c r="S181" s="58">
        <v>10051393</v>
      </c>
      <c r="T181" s="59">
        <v>5606627</v>
      </c>
      <c r="U181" s="106">
        <v>0.55779601891996466</v>
      </c>
      <c r="V181" s="62">
        <v>10414577</v>
      </c>
      <c r="W181" s="62">
        <v>5421558</v>
      </c>
      <c r="X181" s="105">
        <v>0.5205739993088534</v>
      </c>
      <c r="Y181" s="90">
        <v>10866054</v>
      </c>
      <c r="Z181" s="90">
        <v>4932752</v>
      </c>
      <c r="AA181" s="105">
        <v>0.45395982755101344</v>
      </c>
      <c r="AB181" s="54">
        <v>10566871</v>
      </c>
      <c r="AC181" s="54">
        <v>4989180</v>
      </c>
      <c r="AD181" s="54">
        <v>0.47215301483286776</v>
      </c>
      <c r="AE181" s="54">
        <v>10883829</v>
      </c>
      <c r="AF181" s="54">
        <v>4929040</v>
      </c>
      <c r="AG181" s="54">
        <v>0.45287738350170698</v>
      </c>
    </row>
    <row r="182" spans="1:33" x14ac:dyDescent="0.2">
      <c r="A182" s="55" t="s">
        <v>434</v>
      </c>
      <c r="B182" s="55" t="s">
        <v>435</v>
      </c>
      <c r="C182" s="55" t="s">
        <v>436</v>
      </c>
      <c r="D182" s="10">
        <v>19934028</v>
      </c>
      <c r="E182" s="10">
        <v>5910400</v>
      </c>
      <c r="F182" s="11">
        <v>0.2964980283964686</v>
      </c>
      <c r="G182" s="10">
        <v>20937591</v>
      </c>
      <c r="H182" s="10">
        <v>5095562</v>
      </c>
      <c r="I182" s="11">
        <f t="shared" si="2"/>
        <v>0.2433690676257837</v>
      </c>
      <c r="J182" s="64">
        <v>20689165</v>
      </c>
      <c r="K182" s="65">
        <v>4685378</v>
      </c>
      <c r="L182" s="60">
        <v>0.22646530200711337</v>
      </c>
      <c r="M182" s="64">
        <v>21867333</v>
      </c>
      <c r="N182" s="65">
        <v>4335066</v>
      </c>
      <c r="O182" s="60">
        <v>0.19824392851199549</v>
      </c>
      <c r="P182" s="64">
        <v>23479226</v>
      </c>
      <c r="Q182" s="65">
        <v>6720087</v>
      </c>
      <c r="R182" s="60">
        <v>0.28621416225560414</v>
      </c>
      <c r="S182" s="58">
        <v>22360583</v>
      </c>
      <c r="T182" s="59">
        <v>7621449</v>
      </c>
      <c r="U182" s="106">
        <v>0.34084303615876205</v>
      </c>
      <c r="V182" s="62">
        <v>25876608</v>
      </c>
      <c r="W182" s="62">
        <v>10345332</v>
      </c>
      <c r="X182" s="105">
        <v>0.39979474898719336</v>
      </c>
      <c r="Y182" s="90">
        <v>25453467</v>
      </c>
      <c r="Z182" s="90">
        <v>12658614</v>
      </c>
      <c r="AA182" s="105">
        <v>0.49732376339930429</v>
      </c>
      <c r="AB182" s="54">
        <v>24696486</v>
      </c>
      <c r="AC182" s="54">
        <v>15645819</v>
      </c>
      <c r="AD182" s="54">
        <v>0.63352409731489734</v>
      </c>
      <c r="AE182" s="54">
        <v>28874504</v>
      </c>
      <c r="AF182" s="54">
        <v>12492215</v>
      </c>
      <c r="AG182" s="54">
        <v>0.43263825414975099</v>
      </c>
    </row>
    <row r="183" spans="1:33" x14ac:dyDescent="0.2">
      <c r="A183" s="55" t="s">
        <v>437</v>
      </c>
      <c r="B183" s="55" t="s">
        <v>438</v>
      </c>
      <c r="C183" s="55" t="s">
        <v>25</v>
      </c>
      <c r="D183" s="10">
        <v>23600228</v>
      </c>
      <c r="E183" s="10">
        <v>6742582</v>
      </c>
      <c r="F183" s="11">
        <v>0.28569986696738692</v>
      </c>
      <c r="G183" s="10">
        <v>23770730</v>
      </c>
      <c r="H183" s="10">
        <v>6853881</v>
      </c>
      <c r="I183" s="11">
        <f t="shared" si="2"/>
        <v>0.28833279415482821</v>
      </c>
      <c r="J183" s="64">
        <v>24422065</v>
      </c>
      <c r="K183" s="65">
        <v>7581879</v>
      </c>
      <c r="L183" s="60">
        <v>0.31045200313732685</v>
      </c>
      <c r="M183" s="64">
        <v>26227936</v>
      </c>
      <c r="N183" s="65">
        <v>8976264</v>
      </c>
      <c r="O183" s="60">
        <v>0.3422405789002993</v>
      </c>
      <c r="P183" s="64">
        <v>26573806</v>
      </c>
      <c r="Q183" s="65">
        <v>10265673</v>
      </c>
      <c r="R183" s="60">
        <v>0.38630796807954421</v>
      </c>
      <c r="S183" s="58">
        <v>26905602</v>
      </c>
      <c r="T183" s="59">
        <v>12129023</v>
      </c>
      <c r="U183" s="106">
        <v>0.45079916814349669</v>
      </c>
      <c r="V183" s="62">
        <v>30492992</v>
      </c>
      <c r="W183" s="62">
        <v>9862468</v>
      </c>
      <c r="X183" s="105">
        <v>0.32343392212873046</v>
      </c>
      <c r="Y183" s="90">
        <v>30403849</v>
      </c>
      <c r="Z183" s="90">
        <v>14060797</v>
      </c>
      <c r="AA183" s="105">
        <v>0.46246766322250843</v>
      </c>
      <c r="AB183" s="54">
        <v>31983776</v>
      </c>
      <c r="AC183" s="54">
        <v>13210191</v>
      </c>
      <c r="AD183" s="54">
        <v>0.41302787388205819</v>
      </c>
      <c r="AE183" s="54">
        <v>31634717</v>
      </c>
      <c r="AF183" s="54">
        <v>13964625</v>
      </c>
      <c r="AG183" s="54">
        <v>0.44143353645300498</v>
      </c>
    </row>
    <row r="184" spans="1:33" x14ac:dyDescent="0.2">
      <c r="A184" s="55" t="s">
        <v>439</v>
      </c>
      <c r="B184" s="55" t="s">
        <v>440</v>
      </c>
      <c r="C184" s="55" t="s">
        <v>180</v>
      </c>
      <c r="D184" s="10">
        <v>12045797</v>
      </c>
      <c r="E184" s="10">
        <v>1403528</v>
      </c>
      <c r="F184" s="11">
        <v>0.11651599308870969</v>
      </c>
      <c r="G184" s="10">
        <v>12012610</v>
      </c>
      <c r="H184" s="10">
        <v>1737125</v>
      </c>
      <c r="I184" s="11">
        <f t="shared" si="2"/>
        <v>0.14460845727947549</v>
      </c>
      <c r="J184" s="64">
        <v>11752888</v>
      </c>
      <c r="K184" s="65">
        <v>1772990</v>
      </c>
      <c r="L184" s="60">
        <v>0.15085568755526302</v>
      </c>
      <c r="M184" s="64">
        <v>11548063</v>
      </c>
      <c r="N184" s="65">
        <v>1941780</v>
      </c>
      <c r="O184" s="60">
        <v>0.16814767983167395</v>
      </c>
      <c r="P184" s="64">
        <v>11914924</v>
      </c>
      <c r="Q184" s="65">
        <v>2555514</v>
      </c>
      <c r="R184" s="60">
        <v>0.21448009236147877</v>
      </c>
      <c r="S184" s="58">
        <v>11999921</v>
      </c>
      <c r="T184" s="59">
        <v>3219971</v>
      </c>
      <c r="U184" s="106">
        <v>0.26833268319016434</v>
      </c>
      <c r="V184" s="62">
        <v>12585146</v>
      </c>
      <c r="W184" s="62">
        <v>3853649</v>
      </c>
      <c r="X184" s="105">
        <v>0.3062061417483754</v>
      </c>
      <c r="Y184" s="90">
        <v>13174436</v>
      </c>
      <c r="Z184" s="90">
        <v>4115286</v>
      </c>
      <c r="AA184" s="105">
        <v>0.3123690456274561</v>
      </c>
      <c r="AB184" s="54">
        <v>13736283</v>
      </c>
      <c r="AC184" s="54">
        <v>4323669</v>
      </c>
      <c r="AD184" s="54">
        <v>0.31476266177684314</v>
      </c>
      <c r="AE184" s="54">
        <v>14165277</v>
      </c>
      <c r="AF184" s="54">
        <v>4347810</v>
      </c>
      <c r="AG184" s="54">
        <v>0.30693434374774298</v>
      </c>
    </row>
    <row r="185" spans="1:33" x14ac:dyDescent="0.2">
      <c r="A185" s="55" t="s">
        <v>441</v>
      </c>
      <c r="B185" s="55" t="s">
        <v>442</v>
      </c>
      <c r="C185" s="55" t="s">
        <v>146</v>
      </c>
      <c r="D185" s="10">
        <v>20876496</v>
      </c>
      <c r="E185" s="10">
        <v>2322417</v>
      </c>
      <c r="F185" s="11">
        <v>0.11124553660729272</v>
      </c>
      <c r="G185" s="10">
        <v>20454098</v>
      </c>
      <c r="H185" s="10">
        <v>2616056</v>
      </c>
      <c r="I185" s="11">
        <f t="shared" si="2"/>
        <v>0.12789886896992475</v>
      </c>
      <c r="J185" s="64">
        <v>19974135</v>
      </c>
      <c r="K185" s="65">
        <v>2844387</v>
      </c>
      <c r="L185" s="60">
        <v>0.14240351334363166</v>
      </c>
      <c r="M185" s="64">
        <v>20615820</v>
      </c>
      <c r="N185" s="65">
        <v>3808500</v>
      </c>
      <c r="O185" s="60">
        <v>0.18473677011149689</v>
      </c>
      <c r="P185" s="64">
        <v>21810333</v>
      </c>
      <c r="Q185" s="65">
        <v>4926972</v>
      </c>
      <c r="R185" s="60">
        <v>0.22590081499443407</v>
      </c>
      <c r="S185" s="58">
        <v>22590939</v>
      </c>
      <c r="T185" s="59">
        <v>6202506</v>
      </c>
      <c r="U185" s="106">
        <v>0.27455724615962179</v>
      </c>
      <c r="V185" s="62">
        <v>25656908</v>
      </c>
      <c r="W185" s="62">
        <v>7378233</v>
      </c>
      <c r="X185" s="105">
        <v>0.28757296085716955</v>
      </c>
      <c r="Y185" s="90">
        <v>24234748</v>
      </c>
      <c r="Z185" s="90">
        <v>7749342</v>
      </c>
      <c r="AA185" s="105">
        <v>0.31976160841449641</v>
      </c>
      <c r="AB185" s="54">
        <v>25370112</v>
      </c>
      <c r="AC185" s="54">
        <v>7871661</v>
      </c>
      <c r="AD185" s="54">
        <v>0.31027300943724645</v>
      </c>
      <c r="AE185" s="54">
        <v>25440089</v>
      </c>
      <c r="AF185" s="54">
        <v>7592619</v>
      </c>
      <c r="AG185" s="54">
        <v>0.29845096060788201</v>
      </c>
    </row>
    <row r="186" spans="1:33" x14ac:dyDescent="0.2">
      <c r="A186" s="55" t="s">
        <v>443</v>
      </c>
      <c r="B186" s="55" t="s">
        <v>444</v>
      </c>
      <c r="C186" s="55" t="s">
        <v>73</v>
      </c>
      <c r="D186" s="10">
        <v>12137689</v>
      </c>
      <c r="E186" s="10">
        <v>2374262</v>
      </c>
      <c r="F186" s="11">
        <v>0.19561071304430358</v>
      </c>
      <c r="G186" s="10">
        <v>12355752</v>
      </c>
      <c r="H186" s="10">
        <v>2996469</v>
      </c>
      <c r="I186" s="11">
        <f t="shared" si="2"/>
        <v>0.24251611718979144</v>
      </c>
      <c r="J186" s="64">
        <v>12216397</v>
      </c>
      <c r="K186" s="65">
        <v>3024856</v>
      </c>
      <c r="L186" s="60">
        <v>0.24760622956179307</v>
      </c>
      <c r="M186" s="64">
        <v>12320380</v>
      </c>
      <c r="N186" s="65">
        <v>3872663</v>
      </c>
      <c r="O186" s="60">
        <v>0.31432983398239339</v>
      </c>
      <c r="P186" s="64">
        <v>12893248</v>
      </c>
      <c r="Q186" s="65">
        <v>4424892</v>
      </c>
      <c r="R186" s="60">
        <v>0.34319451545491098</v>
      </c>
      <c r="S186" s="58">
        <v>12621666</v>
      </c>
      <c r="T186" s="59">
        <v>5376825</v>
      </c>
      <c r="U186" s="106">
        <v>0.42599962635677413</v>
      </c>
      <c r="V186" s="62">
        <v>13255877</v>
      </c>
      <c r="W186" s="62">
        <v>5801750</v>
      </c>
      <c r="X186" s="105">
        <v>0.43767379555498287</v>
      </c>
      <c r="Y186" s="90">
        <v>13733796</v>
      </c>
      <c r="Z186" s="90">
        <v>6041496</v>
      </c>
      <c r="AA186" s="105">
        <v>0.43989993735162514</v>
      </c>
      <c r="AB186" s="54">
        <v>14210169</v>
      </c>
      <c r="AC186" s="54">
        <v>5853279</v>
      </c>
      <c r="AD186" s="54">
        <v>0.41190776830310744</v>
      </c>
      <c r="AE186" s="54">
        <v>14364720</v>
      </c>
      <c r="AF186" s="54">
        <v>5210892</v>
      </c>
      <c r="AG186" s="54">
        <v>0.36275625281940799</v>
      </c>
    </row>
    <row r="187" spans="1:33" x14ac:dyDescent="0.2">
      <c r="A187" s="55" t="s">
        <v>445</v>
      </c>
      <c r="B187" s="55" t="s">
        <v>446</v>
      </c>
      <c r="C187" s="55" t="s">
        <v>119</v>
      </c>
      <c r="D187" s="10">
        <v>9298099</v>
      </c>
      <c r="E187" s="10">
        <v>1991302</v>
      </c>
      <c r="F187" s="11">
        <v>0.21416227123415227</v>
      </c>
      <c r="G187" s="10">
        <v>8870389</v>
      </c>
      <c r="H187" s="10">
        <v>2172408</v>
      </c>
      <c r="I187" s="11">
        <f t="shared" si="2"/>
        <v>0.24490560673269232</v>
      </c>
      <c r="J187" s="64">
        <v>8759231</v>
      </c>
      <c r="K187" s="65">
        <v>2611290</v>
      </c>
      <c r="L187" s="60">
        <v>0.29811863621361284</v>
      </c>
      <c r="M187" s="64">
        <v>8563128</v>
      </c>
      <c r="N187" s="65">
        <v>3476127</v>
      </c>
      <c r="O187" s="60">
        <v>0.40594126351959237</v>
      </c>
      <c r="P187" s="64">
        <v>9853538</v>
      </c>
      <c r="Q187" s="65">
        <v>3248560</v>
      </c>
      <c r="R187" s="60">
        <v>0.32968462698372908</v>
      </c>
      <c r="S187" s="58">
        <v>9707876</v>
      </c>
      <c r="T187" s="59">
        <v>3518487</v>
      </c>
      <c r="U187" s="106">
        <v>0.36243633519834823</v>
      </c>
      <c r="V187" s="62">
        <v>10780250</v>
      </c>
      <c r="W187" s="62">
        <v>3571902</v>
      </c>
      <c r="X187" s="105">
        <v>0.33133758493541432</v>
      </c>
      <c r="Y187" s="90">
        <v>11304740</v>
      </c>
      <c r="Z187" s="90">
        <v>3480548</v>
      </c>
      <c r="AA187" s="105">
        <v>0.30788394956451898</v>
      </c>
      <c r="AB187" s="54">
        <v>11323290</v>
      </c>
      <c r="AC187" s="54">
        <v>3568448</v>
      </c>
      <c r="AD187" s="54">
        <v>0.31514233054174184</v>
      </c>
      <c r="AE187" s="54">
        <v>11214013</v>
      </c>
      <c r="AF187" s="54">
        <v>3820681</v>
      </c>
      <c r="AG187" s="54">
        <v>0.34070595423779199</v>
      </c>
    </row>
    <row r="188" spans="1:33" x14ac:dyDescent="0.2">
      <c r="A188" s="55" t="s">
        <v>447</v>
      </c>
      <c r="B188" s="55" t="s">
        <v>448</v>
      </c>
      <c r="C188" s="55" t="s">
        <v>296</v>
      </c>
      <c r="D188" s="10">
        <v>7739101</v>
      </c>
      <c r="E188" s="10">
        <v>1278765</v>
      </c>
      <c r="F188" s="11">
        <v>0.16523430822262172</v>
      </c>
      <c r="G188" s="10">
        <v>7504599</v>
      </c>
      <c r="H188" s="10">
        <v>1198764</v>
      </c>
      <c r="I188" s="11">
        <f t="shared" si="2"/>
        <v>0.15973724911884032</v>
      </c>
      <c r="J188" s="64">
        <v>7113176</v>
      </c>
      <c r="K188" s="65">
        <v>1665861</v>
      </c>
      <c r="L188" s="60">
        <v>0.23419369912961524</v>
      </c>
      <c r="M188" s="64">
        <v>7605694</v>
      </c>
      <c r="N188" s="65">
        <v>2000739</v>
      </c>
      <c r="O188" s="60">
        <v>0.26305804572206032</v>
      </c>
      <c r="P188" s="64">
        <v>8930876</v>
      </c>
      <c r="Q188" s="65">
        <v>1734224</v>
      </c>
      <c r="R188" s="60">
        <v>0.19418296704600982</v>
      </c>
      <c r="S188" s="58">
        <v>9046758</v>
      </c>
      <c r="T188" s="59">
        <v>1942286</v>
      </c>
      <c r="U188" s="106">
        <v>0.21469414789253785</v>
      </c>
      <c r="V188" s="62">
        <v>9385157</v>
      </c>
      <c r="W188" s="62">
        <v>2206804</v>
      </c>
      <c r="X188" s="105">
        <v>0.23513767537399746</v>
      </c>
      <c r="Y188" s="90">
        <v>9752235</v>
      </c>
      <c r="Z188" s="90">
        <v>2699817</v>
      </c>
      <c r="AA188" s="105">
        <v>0.27684084725193764</v>
      </c>
      <c r="AB188" s="54">
        <v>10016846</v>
      </c>
      <c r="AC188" s="54">
        <v>2944446</v>
      </c>
      <c r="AD188" s="54">
        <v>0.29394941281916481</v>
      </c>
      <c r="AE188" s="54">
        <v>10652165</v>
      </c>
      <c r="AF188" s="54">
        <v>2889482</v>
      </c>
      <c r="AG188" s="54">
        <v>0.27125772084829702</v>
      </c>
    </row>
    <row r="189" spans="1:33" x14ac:dyDescent="0.2">
      <c r="A189" s="55" t="s">
        <v>449</v>
      </c>
      <c r="B189" s="55" t="s">
        <v>450</v>
      </c>
      <c r="C189" s="55" t="s">
        <v>62</v>
      </c>
      <c r="D189" s="10">
        <v>6841775</v>
      </c>
      <c r="E189" s="10">
        <v>2605017</v>
      </c>
      <c r="F189" s="11">
        <v>0.38075163243456561</v>
      </c>
      <c r="G189" s="10">
        <v>6841775</v>
      </c>
      <c r="H189" s="10">
        <v>2605017</v>
      </c>
      <c r="I189" s="11">
        <f t="shared" si="2"/>
        <v>0.38075163243456561</v>
      </c>
      <c r="J189" s="64">
        <v>7598695</v>
      </c>
      <c r="K189" s="65">
        <v>2236903</v>
      </c>
      <c r="L189" s="60">
        <v>0.29437989023115152</v>
      </c>
      <c r="M189" s="64">
        <v>8073757</v>
      </c>
      <c r="N189" s="65">
        <v>1626789</v>
      </c>
      <c r="O189" s="60">
        <v>0.20149095396356367</v>
      </c>
      <c r="P189" s="64">
        <v>8012619</v>
      </c>
      <c r="Q189" s="65">
        <v>1423303</v>
      </c>
      <c r="R189" s="60">
        <v>0.17763268164878424</v>
      </c>
      <c r="S189" s="58">
        <v>7965893</v>
      </c>
      <c r="T189" s="59">
        <v>2638967</v>
      </c>
      <c r="U189" s="106">
        <v>0.33128325976761175</v>
      </c>
      <c r="V189" s="62">
        <v>8710569</v>
      </c>
      <c r="W189" s="62">
        <v>3730956</v>
      </c>
      <c r="X189" s="105">
        <v>0.4283251760017055</v>
      </c>
      <c r="Y189" s="90">
        <v>9608498</v>
      </c>
      <c r="Z189" s="90">
        <v>4080400</v>
      </c>
      <c r="AA189" s="105">
        <v>0.42466574900676463</v>
      </c>
      <c r="AB189" s="54">
        <v>9610073</v>
      </c>
      <c r="AC189" s="54">
        <v>5217219</v>
      </c>
      <c r="AD189" s="54">
        <v>0.54289067315097395</v>
      </c>
      <c r="AE189" s="54">
        <v>9194099</v>
      </c>
      <c r="AF189" s="54">
        <v>6305613</v>
      </c>
      <c r="AG189" s="54">
        <v>0.68583261937901696</v>
      </c>
    </row>
    <row r="190" spans="1:33" x14ac:dyDescent="0.2">
      <c r="A190" s="55" t="s">
        <v>451</v>
      </c>
      <c r="B190" s="55" t="s">
        <v>452</v>
      </c>
      <c r="C190" s="55" t="s">
        <v>259</v>
      </c>
      <c r="D190" s="10">
        <v>10375021</v>
      </c>
      <c r="E190" s="10">
        <v>684520</v>
      </c>
      <c r="F190" s="11">
        <v>6.5977697780081598E-2</v>
      </c>
      <c r="G190" s="10">
        <v>10209558</v>
      </c>
      <c r="H190" s="10">
        <v>649004</v>
      </c>
      <c r="I190" s="11">
        <f t="shared" si="2"/>
        <v>6.3568275923404319E-2</v>
      </c>
      <c r="J190" s="64">
        <v>9817531</v>
      </c>
      <c r="K190" s="65">
        <v>598474</v>
      </c>
      <c r="L190" s="60">
        <v>6.0959726024801958E-2</v>
      </c>
      <c r="M190" s="64">
        <v>9954289</v>
      </c>
      <c r="N190" s="65">
        <v>835694</v>
      </c>
      <c r="O190" s="60">
        <v>8.3953158281822038E-2</v>
      </c>
      <c r="P190" s="64">
        <v>10597110</v>
      </c>
      <c r="Q190" s="65">
        <v>1486365</v>
      </c>
      <c r="R190" s="60">
        <v>0.14026135427489192</v>
      </c>
      <c r="S190" s="58">
        <v>10872334</v>
      </c>
      <c r="T190" s="59">
        <v>2850375</v>
      </c>
      <c r="U190" s="106">
        <v>0.26216771854139137</v>
      </c>
      <c r="V190" s="62">
        <v>11770912</v>
      </c>
      <c r="W190" s="62">
        <v>4147781</v>
      </c>
      <c r="X190" s="105">
        <v>0.35237549987630523</v>
      </c>
      <c r="Y190" s="90">
        <v>12099659</v>
      </c>
      <c r="Z190" s="90">
        <v>5323280</v>
      </c>
      <c r="AA190" s="105">
        <v>0.4399528945402511</v>
      </c>
      <c r="AB190" s="54">
        <v>13724994</v>
      </c>
      <c r="AC190" s="54">
        <v>5088372</v>
      </c>
      <c r="AD190" s="54">
        <v>0.37073764840990092</v>
      </c>
      <c r="AE190" s="54">
        <v>17203881</v>
      </c>
      <c r="AF190" s="54">
        <v>1813694</v>
      </c>
      <c r="AG190" s="54">
        <v>0.105423537863346</v>
      </c>
    </row>
    <row r="191" spans="1:33" x14ac:dyDescent="0.2">
      <c r="A191" s="55" t="s">
        <v>453</v>
      </c>
      <c r="B191" s="55" t="s">
        <v>454</v>
      </c>
      <c r="C191" s="55" t="s">
        <v>291</v>
      </c>
      <c r="D191" s="10">
        <v>5247046</v>
      </c>
      <c r="E191" s="10">
        <v>483359</v>
      </c>
      <c r="F191" s="11">
        <v>9.2120213926083355E-2</v>
      </c>
      <c r="G191" s="10">
        <v>5462632</v>
      </c>
      <c r="H191" s="10">
        <v>185360</v>
      </c>
      <c r="I191" s="11">
        <f t="shared" si="2"/>
        <v>3.3932360810686131E-2</v>
      </c>
      <c r="J191" s="64">
        <v>4829081</v>
      </c>
      <c r="K191" s="65">
        <v>666215</v>
      </c>
      <c r="L191" s="60">
        <v>0.13795896154982698</v>
      </c>
      <c r="M191" s="64">
        <v>5276057</v>
      </c>
      <c r="N191" s="65">
        <v>884835</v>
      </c>
      <c r="O191" s="60">
        <v>0.16770762711623471</v>
      </c>
      <c r="P191" s="64">
        <v>5700618</v>
      </c>
      <c r="Q191" s="65">
        <v>1169504</v>
      </c>
      <c r="R191" s="60">
        <v>0.20515389734937511</v>
      </c>
      <c r="S191" s="58">
        <v>6621090</v>
      </c>
      <c r="T191" s="59">
        <v>1407382</v>
      </c>
      <c r="U191" s="106">
        <v>0.21256046965076747</v>
      </c>
      <c r="V191" s="62">
        <v>7202629</v>
      </c>
      <c r="W191" s="62">
        <v>1427688</v>
      </c>
      <c r="X191" s="105">
        <v>0.19821762303736595</v>
      </c>
      <c r="Y191" s="90">
        <v>8187653</v>
      </c>
      <c r="Z191" s="90">
        <v>799685</v>
      </c>
      <c r="AA191" s="105">
        <v>9.7669625227156054E-2</v>
      </c>
      <c r="AB191" s="54">
        <v>7675358</v>
      </c>
      <c r="AC191" s="54">
        <v>666791</v>
      </c>
      <c r="AD191" s="54">
        <v>8.6874253943594548E-2</v>
      </c>
      <c r="AE191" s="54">
        <v>7939781</v>
      </c>
      <c r="AF191" s="54">
        <v>423530</v>
      </c>
      <c r="AG191" s="54">
        <v>5.3342781117010699E-2</v>
      </c>
    </row>
    <row r="192" spans="1:33" x14ac:dyDescent="0.2">
      <c r="A192" s="55" t="s">
        <v>455</v>
      </c>
      <c r="B192" s="55" t="s">
        <v>456</v>
      </c>
      <c r="C192" s="55" t="s">
        <v>457</v>
      </c>
      <c r="D192" s="10">
        <v>8096493</v>
      </c>
      <c r="E192" s="10">
        <v>888720</v>
      </c>
      <c r="F192" s="11">
        <v>0.10976604314979338</v>
      </c>
      <c r="G192" s="10">
        <v>8018416</v>
      </c>
      <c r="H192" s="10">
        <v>1010624</v>
      </c>
      <c r="I192" s="11">
        <f t="shared" si="2"/>
        <v>0.12603786084433632</v>
      </c>
      <c r="J192" s="64">
        <v>7787106</v>
      </c>
      <c r="K192" s="65">
        <v>1138167</v>
      </c>
      <c r="L192" s="60">
        <v>0.14616046063839377</v>
      </c>
      <c r="M192" s="64">
        <v>7931526</v>
      </c>
      <c r="N192" s="65">
        <v>1485428</v>
      </c>
      <c r="O192" s="60">
        <v>0.18728148908545467</v>
      </c>
      <c r="P192" s="64">
        <v>8189712</v>
      </c>
      <c r="Q192" s="65">
        <v>2087950</v>
      </c>
      <c r="R192" s="60">
        <v>0.25494791514036147</v>
      </c>
      <c r="S192" s="58">
        <v>8760189</v>
      </c>
      <c r="T192" s="59">
        <v>2993502</v>
      </c>
      <c r="U192" s="106">
        <v>0.34171659995006959</v>
      </c>
      <c r="V192" s="62">
        <v>10096285</v>
      </c>
      <c r="W192" s="62">
        <v>3706811</v>
      </c>
      <c r="X192" s="105">
        <v>0.36714603440770543</v>
      </c>
      <c r="Y192" s="90">
        <v>10200815</v>
      </c>
      <c r="Z192" s="90">
        <v>4232865</v>
      </c>
      <c r="AA192" s="105">
        <v>0.41495360909888085</v>
      </c>
      <c r="AB192" s="54">
        <v>10696856</v>
      </c>
      <c r="AC192" s="54">
        <v>4932485</v>
      </c>
      <c r="AD192" s="54">
        <v>0.46111539689792963</v>
      </c>
      <c r="AE192" s="54">
        <v>10828891</v>
      </c>
      <c r="AF192" s="54">
        <v>5480172</v>
      </c>
      <c r="AG192" s="54">
        <v>0.50606955042764801</v>
      </c>
    </row>
    <row r="193" spans="1:33" x14ac:dyDescent="0.2">
      <c r="A193" s="55" t="s">
        <v>458</v>
      </c>
      <c r="B193" s="55" t="s">
        <v>459</v>
      </c>
      <c r="C193" s="55" t="s">
        <v>146</v>
      </c>
      <c r="D193" s="10">
        <v>8672488</v>
      </c>
      <c r="E193" s="10">
        <v>2609239</v>
      </c>
      <c r="F193" s="11">
        <v>0.3008639504603523</v>
      </c>
      <c r="G193" s="10">
        <v>8816652</v>
      </c>
      <c r="H193" s="10">
        <v>1902417</v>
      </c>
      <c r="I193" s="11">
        <f t="shared" si="2"/>
        <v>0.21577544401208076</v>
      </c>
      <c r="J193" s="64">
        <v>9170112</v>
      </c>
      <c r="K193" s="65">
        <v>1060658</v>
      </c>
      <c r="L193" s="60">
        <v>0.1156646723616898</v>
      </c>
      <c r="M193" s="64">
        <v>9328817</v>
      </c>
      <c r="N193" s="65">
        <v>294873</v>
      </c>
      <c r="O193" s="60">
        <v>3.1608831001830137E-2</v>
      </c>
      <c r="P193" s="64">
        <v>9171268</v>
      </c>
      <c r="Q193" s="65">
        <v>83021</v>
      </c>
      <c r="R193" s="60">
        <v>9.052292442004747E-3</v>
      </c>
      <c r="S193" s="58">
        <v>9721203</v>
      </c>
      <c r="T193" s="59">
        <v>74734</v>
      </c>
      <c r="U193" s="106">
        <v>7.6877316521422297E-3</v>
      </c>
      <c r="V193" s="62">
        <v>9923300</v>
      </c>
      <c r="W193" s="62">
        <v>119350</v>
      </c>
      <c r="X193" s="105">
        <v>1.2027248999828686E-2</v>
      </c>
      <c r="Y193" s="90">
        <v>9464854</v>
      </c>
      <c r="Z193" s="90">
        <v>349993</v>
      </c>
      <c r="AA193" s="105">
        <v>3.6978172088021642E-2</v>
      </c>
      <c r="AB193" s="54">
        <v>9756853</v>
      </c>
      <c r="AC193" s="54">
        <v>577737</v>
      </c>
      <c r="AD193" s="54">
        <v>5.9213457453955697E-2</v>
      </c>
      <c r="AE193" s="54">
        <v>9698235</v>
      </c>
      <c r="AF193" s="54">
        <v>1145476</v>
      </c>
      <c r="AG193" s="54">
        <v>0.118111800755498</v>
      </c>
    </row>
    <row r="194" spans="1:33" x14ac:dyDescent="0.2">
      <c r="A194" s="55" t="s">
        <v>460</v>
      </c>
      <c r="B194" s="55" t="s">
        <v>461</v>
      </c>
      <c r="C194" s="55" t="s">
        <v>171</v>
      </c>
      <c r="D194" s="10">
        <v>23845280</v>
      </c>
      <c r="E194" s="10">
        <v>3914501</v>
      </c>
      <c r="F194" s="11">
        <v>0.16416250931001858</v>
      </c>
      <c r="G194" s="10">
        <v>24608926</v>
      </c>
      <c r="H194" s="10">
        <v>1983624</v>
      </c>
      <c r="I194" s="11">
        <f t="shared" si="2"/>
        <v>8.0605874470100813E-2</v>
      </c>
      <c r="J194" s="64">
        <v>22991247</v>
      </c>
      <c r="K194" s="65">
        <v>1576821</v>
      </c>
      <c r="L194" s="60">
        <v>6.8583535290626038E-2</v>
      </c>
      <c r="M194" s="64">
        <v>23899300</v>
      </c>
      <c r="N194" s="65">
        <v>2740295</v>
      </c>
      <c r="O194" s="60">
        <v>0.11466005280489387</v>
      </c>
      <c r="P194" s="64">
        <v>24961112</v>
      </c>
      <c r="Q194" s="65">
        <v>4459793</v>
      </c>
      <c r="R194" s="60">
        <v>0.17866964420495368</v>
      </c>
      <c r="S194" s="58">
        <v>26574613</v>
      </c>
      <c r="T194" s="59">
        <v>5024009</v>
      </c>
      <c r="U194" s="106">
        <v>0.18905295064880154</v>
      </c>
      <c r="V194" s="62">
        <v>28509326</v>
      </c>
      <c r="W194" s="62">
        <v>4370766</v>
      </c>
      <c r="X194" s="105">
        <v>0.15331004317674854</v>
      </c>
      <c r="Y194" s="90">
        <v>29704152</v>
      </c>
      <c r="Z194" s="90">
        <v>4124459</v>
      </c>
      <c r="AA194" s="105">
        <v>0.138851262274715</v>
      </c>
      <c r="AB194" s="54">
        <v>29132031</v>
      </c>
      <c r="AC194" s="54">
        <v>3648751</v>
      </c>
      <c r="AD194" s="54">
        <v>0.12524876827159767</v>
      </c>
      <c r="AE194" s="54">
        <v>33438900</v>
      </c>
      <c r="AF194" s="54">
        <v>2567169</v>
      </c>
      <c r="AG194" s="54">
        <v>7.6771933287279201E-2</v>
      </c>
    </row>
    <row r="195" spans="1:33" x14ac:dyDescent="0.2">
      <c r="A195" s="55" t="s">
        <v>462</v>
      </c>
      <c r="B195" s="55" t="s">
        <v>463</v>
      </c>
      <c r="C195" s="55" t="s">
        <v>174</v>
      </c>
      <c r="D195" s="10">
        <v>24234115</v>
      </c>
      <c r="E195" s="10">
        <v>4776637</v>
      </c>
      <c r="F195" s="11">
        <v>0.19710383482128396</v>
      </c>
      <c r="G195" s="10">
        <v>20853335</v>
      </c>
      <c r="H195" s="10">
        <v>5520744</v>
      </c>
      <c r="I195" s="11">
        <f t="shared" si="2"/>
        <v>0.26474153894329133</v>
      </c>
      <c r="J195" s="64">
        <v>23832840</v>
      </c>
      <c r="K195" s="65">
        <v>5931946</v>
      </c>
      <c r="L195" s="60">
        <v>0.24889799117520195</v>
      </c>
      <c r="M195" s="64">
        <v>20550486</v>
      </c>
      <c r="N195" s="65">
        <v>6629165</v>
      </c>
      <c r="O195" s="60">
        <v>0.3225794757359996</v>
      </c>
      <c r="P195" s="64">
        <v>25346315</v>
      </c>
      <c r="Q195" s="65">
        <v>7238105</v>
      </c>
      <c r="R195" s="60">
        <v>0.28556833606778737</v>
      </c>
      <c r="S195" s="58">
        <v>26305580</v>
      </c>
      <c r="T195" s="59">
        <v>7419576</v>
      </c>
      <c r="U195" s="106">
        <v>0.28205331340346801</v>
      </c>
      <c r="V195" s="62">
        <v>24737731</v>
      </c>
      <c r="W195" s="62">
        <v>7550525</v>
      </c>
      <c r="X195" s="105">
        <v>0.30522302146466063</v>
      </c>
      <c r="Y195" s="90">
        <v>26726196</v>
      </c>
      <c r="Z195" s="90">
        <v>7601556</v>
      </c>
      <c r="AA195" s="105">
        <v>0.28442341738420235</v>
      </c>
      <c r="AB195" s="54">
        <v>27866900</v>
      </c>
      <c r="AC195" s="54">
        <v>7913577</v>
      </c>
      <c r="AD195" s="54">
        <v>0.2839776580818103</v>
      </c>
      <c r="AE195" s="54">
        <v>27766505</v>
      </c>
      <c r="AF195" s="54">
        <v>8003902</v>
      </c>
      <c r="AG195" s="54">
        <v>0.28825745263942998</v>
      </c>
    </row>
    <row r="196" spans="1:33" x14ac:dyDescent="0.2">
      <c r="A196" s="55" t="s">
        <v>464</v>
      </c>
      <c r="B196" s="55" t="s">
        <v>465</v>
      </c>
      <c r="C196" s="55" t="s">
        <v>108</v>
      </c>
      <c r="D196" s="10">
        <v>7777098</v>
      </c>
      <c r="E196" s="10">
        <v>4792991</v>
      </c>
      <c r="F196" s="11">
        <v>0.61629556423231391</v>
      </c>
      <c r="G196" s="10">
        <v>8223392</v>
      </c>
      <c r="H196" s="10">
        <v>4597942</v>
      </c>
      <c r="I196" s="11">
        <f t="shared" ref="I196:I259" si="3">H196/G196</f>
        <v>0.55912961464077116</v>
      </c>
      <c r="J196" s="64">
        <v>7893229</v>
      </c>
      <c r="K196" s="65">
        <v>4547753</v>
      </c>
      <c r="L196" s="60">
        <v>0.5761587558146356</v>
      </c>
      <c r="M196" s="64">
        <v>8364629</v>
      </c>
      <c r="N196" s="65">
        <v>4668279</v>
      </c>
      <c r="O196" s="60">
        <v>0.55809755579117737</v>
      </c>
      <c r="P196" s="64">
        <v>8835780</v>
      </c>
      <c r="Q196" s="65">
        <v>5268027</v>
      </c>
      <c r="R196" s="60">
        <v>0.59621527471258906</v>
      </c>
      <c r="S196" s="58">
        <v>11966360</v>
      </c>
      <c r="T196" s="59">
        <v>3091262</v>
      </c>
      <c r="U196" s="106">
        <v>0.25832934994434398</v>
      </c>
      <c r="V196" s="62">
        <v>10130439</v>
      </c>
      <c r="W196" s="62">
        <v>3095147</v>
      </c>
      <c r="X196" s="105">
        <v>0.30552940499419623</v>
      </c>
      <c r="Y196" s="90">
        <v>10401265</v>
      </c>
      <c r="Z196" s="90">
        <v>3300647</v>
      </c>
      <c r="AA196" s="105">
        <v>0.31733130537487508</v>
      </c>
      <c r="AB196" s="54">
        <v>10612501</v>
      </c>
      <c r="AC196" s="54">
        <v>3351748</v>
      </c>
      <c r="AD196" s="54">
        <v>0.31583017047536677</v>
      </c>
      <c r="AE196" s="54">
        <v>10681342</v>
      </c>
      <c r="AF196" s="54">
        <v>3399938</v>
      </c>
      <c r="AG196" s="54">
        <v>0.318306257771729</v>
      </c>
    </row>
    <row r="197" spans="1:33" x14ac:dyDescent="0.2">
      <c r="A197" s="55" t="s">
        <v>466</v>
      </c>
      <c r="B197" s="55" t="s">
        <v>467</v>
      </c>
      <c r="C197" s="55" t="s">
        <v>158</v>
      </c>
      <c r="D197" s="10">
        <v>19146699</v>
      </c>
      <c r="E197" s="10">
        <v>5699454</v>
      </c>
      <c r="F197" s="11">
        <v>0.29767293046179921</v>
      </c>
      <c r="G197" s="10">
        <v>18303413</v>
      </c>
      <c r="H197" s="10">
        <v>4592805</v>
      </c>
      <c r="I197" s="11">
        <f t="shared" si="3"/>
        <v>0.25092615240665772</v>
      </c>
      <c r="J197" s="64">
        <v>18711908</v>
      </c>
      <c r="K197" s="65">
        <v>3167271</v>
      </c>
      <c r="L197" s="60">
        <v>0.16926499424858224</v>
      </c>
      <c r="M197" s="64">
        <v>19422785</v>
      </c>
      <c r="N197" s="65">
        <v>2801764</v>
      </c>
      <c r="O197" s="60">
        <v>0.144251403699315</v>
      </c>
      <c r="P197" s="64">
        <v>18564444</v>
      </c>
      <c r="Q197" s="65">
        <v>2139249</v>
      </c>
      <c r="R197" s="60">
        <v>0.1152336692658288</v>
      </c>
      <c r="S197" s="66"/>
      <c r="T197" s="67"/>
      <c r="U197" s="60"/>
      <c r="V197" s="62">
        <v>18049661</v>
      </c>
      <c r="W197" s="62">
        <v>2444184</v>
      </c>
      <c r="X197" s="105">
        <v>0.13541439919564141</v>
      </c>
      <c r="Y197" s="90">
        <v>18489264</v>
      </c>
      <c r="Z197" s="90">
        <v>3249837</v>
      </c>
      <c r="AA197" s="105">
        <v>0.17576886781431647</v>
      </c>
      <c r="AB197" s="54">
        <v>19271524</v>
      </c>
      <c r="AC197" s="54">
        <v>4568066</v>
      </c>
      <c r="AD197" s="54">
        <v>0.23703709161766345</v>
      </c>
      <c r="AE197" s="54">
        <v>19814501</v>
      </c>
      <c r="AF197" s="54">
        <v>4481537</v>
      </c>
      <c r="AG197" s="54">
        <v>0.22617460818215901</v>
      </c>
    </row>
    <row r="198" spans="1:33" x14ac:dyDescent="0.2">
      <c r="A198" s="55" t="s">
        <v>468</v>
      </c>
      <c r="B198" s="55" t="s">
        <v>469</v>
      </c>
      <c r="C198" s="55" t="s">
        <v>82</v>
      </c>
      <c r="D198" s="10">
        <v>30263590</v>
      </c>
      <c r="E198" s="10">
        <v>28059947</v>
      </c>
      <c r="F198" s="11">
        <v>0.92718501010620358</v>
      </c>
      <c r="G198" s="10">
        <v>30059090</v>
      </c>
      <c r="H198" s="10">
        <v>29255100</v>
      </c>
      <c r="I198" s="11">
        <f t="shared" si="3"/>
        <v>0.97325301597619884</v>
      </c>
      <c r="J198" s="64">
        <v>30197617</v>
      </c>
      <c r="K198" s="65">
        <v>30686471</v>
      </c>
      <c r="L198" s="60">
        <v>1.016188495933305</v>
      </c>
      <c r="M198" s="64">
        <v>29929230</v>
      </c>
      <c r="N198" s="65">
        <v>32400757</v>
      </c>
      <c r="O198" s="60">
        <v>1.0825790372822823</v>
      </c>
      <c r="P198" s="64">
        <v>37582347</v>
      </c>
      <c r="Q198" s="65">
        <v>26959128</v>
      </c>
      <c r="R198" s="60">
        <v>0.71733487001224272</v>
      </c>
      <c r="S198" s="58">
        <v>39129547</v>
      </c>
      <c r="T198" s="59">
        <v>21047533</v>
      </c>
      <c r="U198" s="60">
        <v>0.53789360249941054</v>
      </c>
      <c r="V198" s="62">
        <v>34614246</v>
      </c>
      <c r="W198" s="62">
        <v>19603978</v>
      </c>
      <c r="X198" s="105">
        <v>0.56635577155140115</v>
      </c>
      <c r="Y198" s="90">
        <v>35499557</v>
      </c>
      <c r="Z198" s="90">
        <v>21870456</v>
      </c>
      <c r="AA198" s="105">
        <v>0.61607687104377107</v>
      </c>
      <c r="AB198" s="54">
        <v>36274030</v>
      </c>
      <c r="AC198" s="54">
        <v>18571742</v>
      </c>
      <c r="AD198" s="54">
        <v>0.51198452446557496</v>
      </c>
      <c r="AE198" s="54">
        <v>41413226</v>
      </c>
      <c r="AF198" s="54">
        <v>14779869</v>
      </c>
      <c r="AG198" s="54">
        <v>0.35688765226838398</v>
      </c>
    </row>
    <row r="199" spans="1:33" x14ac:dyDescent="0.2">
      <c r="A199" s="55" t="s">
        <v>470</v>
      </c>
      <c r="B199" s="55" t="s">
        <v>471</v>
      </c>
      <c r="C199" s="55" t="s">
        <v>119</v>
      </c>
      <c r="D199" s="10">
        <v>6812545</v>
      </c>
      <c r="E199" s="10">
        <v>262851</v>
      </c>
      <c r="F199" s="11">
        <v>3.8583378164841482E-2</v>
      </c>
      <c r="G199" s="10">
        <v>7097605</v>
      </c>
      <c r="H199" s="10">
        <v>316043</v>
      </c>
      <c r="I199" s="11">
        <f t="shared" si="3"/>
        <v>4.4528118992251613E-2</v>
      </c>
      <c r="J199" s="64">
        <v>6981552</v>
      </c>
      <c r="K199" s="65">
        <v>987758</v>
      </c>
      <c r="L199" s="60">
        <v>0.14148114917714572</v>
      </c>
      <c r="M199" s="64">
        <v>6986566</v>
      </c>
      <c r="N199" s="65">
        <v>1734872</v>
      </c>
      <c r="O199" s="60">
        <v>0.24831540988806231</v>
      </c>
      <c r="P199" s="64">
        <v>7052368</v>
      </c>
      <c r="Q199" s="65">
        <v>2610621</v>
      </c>
      <c r="R199" s="60">
        <v>0.3701765137610516</v>
      </c>
      <c r="S199" s="58">
        <v>7205001</v>
      </c>
      <c r="T199" s="59">
        <v>3721817</v>
      </c>
      <c r="U199" s="60">
        <v>0.51656023364882253</v>
      </c>
      <c r="V199" s="62">
        <v>7878377</v>
      </c>
      <c r="W199" s="62">
        <v>4762706</v>
      </c>
      <c r="X199" s="105">
        <v>0.60452882617828518</v>
      </c>
      <c r="Y199" s="90">
        <v>8260430</v>
      </c>
      <c r="Z199" s="90">
        <v>5583444</v>
      </c>
      <c r="AA199" s="105">
        <v>0.67592655588147343</v>
      </c>
      <c r="AB199" s="54">
        <v>8476652</v>
      </c>
      <c r="AC199" s="54">
        <v>6254642</v>
      </c>
      <c r="AD199" s="54">
        <v>0.73786702580216812</v>
      </c>
      <c r="AE199" s="54">
        <v>8692489</v>
      </c>
      <c r="AF199" s="54">
        <v>6475245</v>
      </c>
      <c r="AG199" s="54">
        <v>0.744924152334274</v>
      </c>
    </row>
    <row r="200" spans="1:33" x14ac:dyDescent="0.2">
      <c r="A200" s="55" t="s">
        <v>472</v>
      </c>
      <c r="B200" s="55" t="s">
        <v>473</v>
      </c>
      <c r="C200" s="55" t="s">
        <v>119</v>
      </c>
      <c r="D200" s="10">
        <v>9686592</v>
      </c>
      <c r="E200" s="10">
        <v>3971901</v>
      </c>
      <c r="F200" s="11">
        <v>0.41004111662801529</v>
      </c>
      <c r="G200" s="10">
        <v>8814240</v>
      </c>
      <c r="H200" s="10">
        <v>3668605</v>
      </c>
      <c r="I200" s="11">
        <f t="shared" si="3"/>
        <v>0.41621342282488338</v>
      </c>
      <c r="J200" s="64">
        <v>8389230</v>
      </c>
      <c r="K200" s="65">
        <v>3364551</v>
      </c>
      <c r="L200" s="60">
        <v>0.40105599679589188</v>
      </c>
      <c r="M200" s="64">
        <v>8621025</v>
      </c>
      <c r="N200" s="65">
        <v>3006041</v>
      </c>
      <c r="O200" s="60">
        <v>0.34868719206822857</v>
      </c>
      <c r="P200" s="64">
        <v>8680776</v>
      </c>
      <c r="Q200" s="65">
        <v>2550074</v>
      </c>
      <c r="R200" s="60">
        <v>0.29376106467901025</v>
      </c>
      <c r="S200" s="58">
        <v>8445958</v>
      </c>
      <c r="T200" s="59">
        <v>2703052</v>
      </c>
      <c r="U200" s="60">
        <v>0.32004090003762747</v>
      </c>
      <c r="V200" s="62">
        <v>8417325</v>
      </c>
      <c r="W200" s="62">
        <v>3392633</v>
      </c>
      <c r="X200" s="105">
        <v>0.40305358293757221</v>
      </c>
      <c r="Y200" s="90">
        <v>9018809</v>
      </c>
      <c r="Z200" s="90">
        <v>3663407</v>
      </c>
      <c r="AA200" s="105">
        <v>0.40619631705250658</v>
      </c>
      <c r="AB200" s="54">
        <v>9653574</v>
      </c>
      <c r="AC200" s="54">
        <v>3563287</v>
      </c>
      <c r="AD200" s="54">
        <v>0.36911583212600846</v>
      </c>
      <c r="AE200" s="54">
        <v>9526078</v>
      </c>
      <c r="AF200" s="54">
        <v>3386907</v>
      </c>
      <c r="AG200" s="54">
        <v>0.35554054879668201</v>
      </c>
    </row>
    <row r="201" spans="1:33" x14ac:dyDescent="0.2">
      <c r="A201" s="55" t="s">
        <v>474</v>
      </c>
      <c r="B201" s="55" t="s">
        <v>475</v>
      </c>
      <c r="C201" s="55" t="s">
        <v>14</v>
      </c>
      <c r="D201" s="10">
        <v>12191351</v>
      </c>
      <c r="E201" s="10">
        <v>3377846</v>
      </c>
      <c r="F201" s="11">
        <v>0.27706904673649374</v>
      </c>
      <c r="G201" s="10">
        <v>12398621</v>
      </c>
      <c r="H201" s="10">
        <v>2869441</v>
      </c>
      <c r="I201" s="11">
        <f t="shared" si="3"/>
        <v>0.23143226976612963</v>
      </c>
      <c r="J201" s="64">
        <v>12387477</v>
      </c>
      <c r="K201" s="65">
        <v>2328897</v>
      </c>
      <c r="L201" s="60">
        <v>0.18800414321657266</v>
      </c>
      <c r="M201" s="64">
        <v>12387099</v>
      </c>
      <c r="N201" s="65">
        <v>2474454</v>
      </c>
      <c r="O201" s="60">
        <v>0.19976057348052195</v>
      </c>
      <c r="P201" s="64">
        <v>12591971</v>
      </c>
      <c r="Q201" s="65">
        <v>3237904</v>
      </c>
      <c r="R201" s="60">
        <v>0.2571403634903543</v>
      </c>
      <c r="S201" s="58">
        <v>12483207</v>
      </c>
      <c r="T201" s="59">
        <v>4310291</v>
      </c>
      <c r="U201" s="60">
        <v>0.34528715257225168</v>
      </c>
      <c r="V201" s="62">
        <v>12841593</v>
      </c>
      <c r="W201" s="62">
        <v>5261202</v>
      </c>
      <c r="X201" s="105">
        <v>0.40970010496361314</v>
      </c>
      <c r="Y201" s="90">
        <v>13659236</v>
      </c>
      <c r="Z201" s="90">
        <v>5782841</v>
      </c>
      <c r="AA201" s="105">
        <v>0.42336489390768267</v>
      </c>
      <c r="AB201" s="54">
        <v>13385396</v>
      </c>
      <c r="AC201" s="54">
        <v>6778942</v>
      </c>
      <c r="AD201" s="54">
        <v>0.50644314146551961</v>
      </c>
      <c r="AE201" s="54">
        <v>13260517</v>
      </c>
      <c r="AF201" s="54">
        <v>7718409</v>
      </c>
      <c r="AG201" s="54">
        <v>0.58205943252438797</v>
      </c>
    </row>
    <row r="202" spans="1:33" x14ac:dyDescent="0.2">
      <c r="A202" s="55" t="s">
        <v>476</v>
      </c>
      <c r="B202" s="55" t="s">
        <v>477</v>
      </c>
      <c r="C202" s="55" t="s">
        <v>478</v>
      </c>
      <c r="D202" s="10">
        <v>46586931</v>
      </c>
      <c r="E202" s="10">
        <v>4237980</v>
      </c>
      <c r="F202" s="11">
        <v>9.0969289219759941E-2</v>
      </c>
      <c r="G202" s="10">
        <v>47990206</v>
      </c>
      <c r="H202" s="10">
        <v>3070349</v>
      </c>
      <c r="I202" s="11">
        <f t="shared" si="3"/>
        <v>6.3978658478773778E-2</v>
      </c>
      <c r="J202" s="64">
        <v>46607118</v>
      </c>
      <c r="K202" s="65">
        <v>2825413</v>
      </c>
      <c r="L202" s="60">
        <v>6.062192045429627E-2</v>
      </c>
      <c r="M202" s="64">
        <v>46173782</v>
      </c>
      <c r="N202" s="65">
        <v>3921432</v>
      </c>
      <c r="O202" s="60">
        <v>8.49276760565119E-2</v>
      </c>
      <c r="P202" s="64">
        <v>45752468</v>
      </c>
      <c r="Q202" s="65">
        <v>7594549</v>
      </c>
      <c r="R202" s="60">
        <v>0.16599211653456597</v>
      </c>
      <c r="S202" s="58">
        <v>45641217</v>
      </c>
      <c r="T202" s="59">
        <v>13552901</v>
      </c>
      <c r="U202" s="60">
        <v>0.29694433871033721</v>
      </c>
      <c r="V202" s="62">
        <v>48103762</v>
      </c>
      <c r="W202" s="62">
        <v>18932726</v>
      </c>
      <c r="X202" s="105">
        <v>0.39358098437290623</v>
      </c>
      <c r="Y202" s="90">
        <v>49599065</v>
      </c>
      <c r="Z202" s="90">
        <v>23490693</v>
      </c>
      <c r="AA202" s="105">
        <v>0.47361160941239516</v>
      </c>
      <c r="AB202" s="54">
        <v>55090081</v>
      </c>
      <c r="AC202" s="54">
        <v>24578976</v>
      </c>
      <c r="AD202" s="54">
        <v>0.44615973608751819</v>
      </c>
      <c r="AE202" s="54">
        <v>53255413</v>
      </c>
      <c r="AF202" s="54">
        <v>26490532</v>
      </c>
      <c r="AG202" s="54">
        <v>0.49742421488685101</v>
      </c>
    </row>
    <row r="203" spans="1:33" x14ac:dyDescent="0.2">
      <c r="A203" s="55" t="s">
        <v>479</v>
      </c>
      <c r="B203" s="55" t="s">
        <v>480</v>
      </c>
      <c r="C203" s="55" t="s">
        <v>362</v>
      </c>
      <c r="D203" s="14" t="s">
        <v>1417</v>
      </c>
      <c r="E203" s="14" t="s">
        <v>1417</v>
      </c>
      <c r="F203" s="15" t="s">
        <v>1417</v>
      </c>
      <c r="G203" s="10">
        <v>9946507</v>
      </c>
      <c r="H203" s="10">
        <v>122309</v>
      </c>
      <c r="I203" s="11">
        <f t="shared" si="3"/>
        <v>1.2296678622957788E-2</v>
      </c>
      <c r="J203" s="64">
        <v>8923868</v>
      </c>
      <c r="K203" s="65">
        <v>117134</v>
      </c>
      <c r="L203" s="60">
        <v>1.3125922525971922E-2</v>
      </c>
      <c r="M203" s="64">
        <v>7855051</v>
      </c>
      <c r="N203" s="65">
        <v>1297055</v>
      </c>
      <c r="O203" s="60">
        <v>0.16512368920329099</v>
      </c>
      <c r="P203" s="64">
        <v>8152488</v>
      </c>
      <c r="Q203" s="65">
        <v>2717921</v>
      </c>
      <c r="R203" s="60">
        <v>0.333385464658151</v>
      </c>
      <c r="S203" s="58">
        <v>8441013</v>
      </c>
      <c r="T203" s="59">
        <v>4425629</v>
      </c>
      <c r="U203" s="60">
        <v>0.52430069708457983</v>
      </c>
      <c r="V203" s="62">
        <v>8861130</v>
      </c>
      <c r="W203" s="62">
        <v>6028907</v>
      </c>
      <c r="X203" s="105">
        <v>0.68037676910281197</v>
      </c>
      <c r="Y203" s="90">
        <v>9001760</v>
      </c>
      <c r="Z203" s="90">
        <v>7533805</v>
      </c>
      <c r="AA203" s="105">
        <v>0.8369257789587814</v>
      </c>
      <c r="AB203" s="54">
        <v>9712877</v>
      </c>
      <c r="AC203" s="54">
        <v>8646984</v>
      </c>
      <c r="AD203" s="54">
        <v>0.89025980664637261</v>
      </c>
      <c r="AE203" s="54">
        <v>10204709</v>
      </c>
      <c r="AF203" s="54">
        <v>9384811</v>
      </c>
      <c r="AG203" s="54">
        <v>0.91965493577523905</v>
      </c>
    </row>
    <row r="204" spans="1:33" x14ac:dyDescent="0.2">
      <c r="A204" s="55" t="s">
        <v>481</v>
      </c>
      <c r="B204" s="55" t="s">
        <v>482</v>
      </c>
      <c r="C204" s="55" t="s">
        <v>291</v>
      </c>
      <c r="D204" s="10">
        <v>95965467</v>
      </c>
      <c r="E204" s="10">
        <v>57251281</v>
      </c>
      <c r="F204" s="11">
        <v>0.59658211218833546</v>
      </c>
      <c r="G204" s="10">
        <v>96150016</v>
      </c>
      <c r="H204" s="10">
        <v>57517782</v>
      </c>
      <c r="I204" s="11">
        <f t="shared" si="3"/>
        <v>0.59820876160852643</v>
      </c>
      <c r="J204" s="64">
        <v>96235920</v>
      </c>
      <c r="K204" s="65">
        <v>55453912</v>
      </c>
      <c r="L204" s="60">
        <v>0.57622883430635874</v>
      </c>
      <c r="M204" s="64">
        <v>98524380</v>
      </c>
      <c r="N204" s="65">
        <v>52449340</v>
      </c>
      <c r="O204" s="60">
        <v>0.53234884604196442</v>
      </c>
      <c r="P204" s="64">
        <v>98576401</v>
      </c>
      <c r="Q204" s="65">
        <v>50723515</v>
      </c>
      <c r="R204" s="60">
        <v>0.51456042709451322</v>
      </c>
      <c r="S204" s="58">
        <v>93996449</v>
      </c>
      <c r="T204" s="59">
        <v>56110989</v>
      </c>
      <c r="U204" s="60">
        <v>0.59694796555559237</v>
      </c>
      <c r="V204" s="62">
        <v>95295617</v>
      </c>
      <c r="W204" s="62">
        <v>63556378</v>
      </c>
      <c r="X204" s="105">
        <v>0.66693915209132859</v>
      </c>
      <c r="Y204" s="90">
        <v>95623523</v>
      </c>
      <c r="Z204" s="90">
        <v>73751655</v>
      </c>
      <c r="AA204" s="105">
        <v>0.77127105011598451</v>
      </c>
      <c r="AB204" s="54">
        <v>99195363</v>
      </c>
      <c r="AC204" s="54">
        <v>90910468</v>
      </c>
      <c r="AD204" s="54">
        <v>0.91647900920529923</v>
      </c>
      <c r="AE204" s="54">
        <v>102691927</v>
      </c>
      <c r="AF204" s="54">
        <v>77535858</v>
      </c>
      <c r="AG204" s="54">
        <v>0.75503362596360701</v>
      </c>
    </row>
    <row r="205" spans="1:33" x14ac:dyDescent="0.2">
      <c r="A205" s="55" t="s">
        <v>483</v>
      </c>
      <c r="B205" s="55" t="s">
        <v>484</v>
      </c>
      <c r="C205" s="55" t="s">
        <v>485</v>
      </c>
      <c r="D205" s="10">
        <v>57559059</v>
      </c>
      <c r="E205" s="10">
        <v>12879233</v>
      </c>
      <c r="F205" s="11">
        <v>0.22375683730340346</v>
      </c>
      <c r="G205" s="10">
        <v>56023960</v>
      </c>
      <c r="H205" s="10">
        <v>14425455</v>
      </c>
      <c r="I205" s="11">
        <f t="shared" si="3"/>
        <v>0.25748724295819148</v>
      </c>
      <c r="J205" s="64">
        <v>56430064</v>
      </c>
      <c r="K205" s="65">
        <v>14972636</v>
      </c>
      <c r="L205" s="60">
        <v>0.26533083499604043</v>
      </c>
      <c r="M205" s="64">
        <v>58408950</v>
      </c>
      <c r="N205" s="65">
        <v>17436347</v>
      </c>
      <c r="O205" s="60">
        <v>0.29852183612271749</v>
      </c>
      <c r="P205" s="64">
        <v>63102406</v>
      </c>
      <c r="Q205" s="65">
        <v>21207350</v>
      </c>
      <c r="R205" s="60">
        <v>0.33607831054809545</v>
      </c>
      <c r="S205" s="58">
        <v>61794801</v>
      </c>
      <c r="T205" s="59">
        <v>27714596</v>
      </c>
      <c r="U205" s="60">
        <v>0.44849397605471697</v>
      </c>
      <c r="V205" s="62">
        <v>64984743</v>
      </c>
      <c r="W205" s="62">
        <v>33316506</v>
      </c>
      <c r="X205" s="105">
        <v>0.51268196905849117</v>
      </c>
      <c r="Y205" s="90">
        <v>68681645</v>
      </c>
      <c r="Z205" s="90">
        <v>38323671</v>
      </c>
      <c r="AA205" s="105">
        <v>0.55798999863791843</v>
      </c>
      <c r="AB205" s="54">
        <v>69296638</v>
      </c>
      <c r="AC205" s="54">
        <v>43179512</v>
      </c>
      <c r="AD205" s="54">
        <v>0.62311121067662767</v>
      </c>
      <c r="AE205" s="54">
        <v>74072872</v>
      </c>
      <c r="AF205" s="54">
        <v>43182286</v>
      </c>
      <c r="AG205" s="54">
        <v>0.58297032144237604</v>
      </c>
    </row>
    <row r="206" spans="1:33" x14ac:dyDescent="0.2">
      <c r="A206" s="55" t="s">
        <v>486</v>
      </c>
      <c r="B206" s="55" t="s">
        <v>487</v>
      </c>
      <c r="C206" s="55" t="s">
        <v>296</v>
      </c>
      <c r="D206" s="10">
        <v>13278277</v>
      </c>
      <c r="E206" s="10">
        <v>5637947</v>
      </c>
      <c r="F206" s="11">
        <v>0.42459929100741006</v>
      </c>
      <c r="G206" s="10">
        <v>13971273</v>
      </c>
      <c r="H206" s="10">
        <v>4807544</v>
      </c>
      <c r="I206" s="11">
        <f t="shared" si="3"/>
        <v>0.34410207287481964</v>
      </c>
      <c r="J206" s="64">
        <v>12636197</v>
      </c>
      <c r="K206" s="65">
        <v>5337034</v>
      </c>
      <c r="L206" s="60">
        <v>0.42236077832594726</v>
      </c>
      <c r="M206" s="64">
        <v>12600919</v>
      </c>
      <c r="N206" s="65">
        <v>6436091</v>
      </c>
      <c r="O206" s="60">
        <v>0.51076361970107098</v>
      </c>
      <c r="P206" s="64">
        <v>12874555</v>
      </c>
      <c r="Q206" s="65">
        <v>6829875</v>
      </c>
      <c r="R206" s="60">
        <v>0.53049406367831742</v>
      </c>
      <c r="S206" s="58">
        <v>13231571</v>
      </c>
      <c r="T206" s="59">
        <v>7201277</v>
      </c>
      <c r="U206" s="60">
        <v>0.5442495830616032</v>
      </c>
      <c r="V206" s="62">
        <v>13457919</v>
      </c>
      <c r="W206" s="62">
        <v>7675692</v>
      </c>
      <c r="X206" s="105">
        <v>0.57034761466464468</v>
      </c>
      <c r="Y206" s="90">
        <v>13884691</v>
      </c>
      <c r="Z206" s="90">
        <v>8308402</v>
      </c>
      <c r="AA206" s="105">
        <v>0.59838580491276327</v>
      </c>
      <c r="AB206" s="54">
        <v>14135203</v>
      </c>
      <c r="AC206" s="54">
        <v>8556439</v>
      </c>
      <c r="AD206" s="54">
        <v>0.60532834229547328</v>
      </c>
      <c r="AE206" s="54">
        <v>14548022</v>
      </c>
      <c r="AF206" s="54">
        <v>8400940</v>
      </c>
      <c r="AG206" s="54">
        <v>0.57746269561593999</v>
      </c>
    </row>
    <row r="207" spans="1:33" x14ac:dyDescent="0.2">
      <c r="A207" s="55" t="s">
        <v>488</v>
      </c>
      <c r="B207" s="55" t="s">
        <v>489</v>
      </c>
      <c r="C207" s="55" t="s">
        <v>59</v>
      </c>
      <c r="D207" s="10">
        <v>9256174</v>
      </c>
      <c r="E207" s="10">
        <v>945603</v>
      </c>
      <c r="F207" s="11">
        <v>0.10215916425080168</v>
      </c>
      <c r="G207" s="10">
        <v>9189512</v>
      </c>
      <c r="H207" s="10">
        <v>337294</v>
      </c>
      <c r="I207" s="11">
        <f t="shared" si="3"/>
        <v>3.6704234131257459E-2</v>
      </c>
      <c r="J207" s="64">
        <v>8220570</v>
      </c>
      <c r="K207" s="65">
        <v>569800</v>
      </c>
      <c r="L207" s="60">
        <v>6.9313928352900109E-2</v>
      </c>
      <c r="M207" s="64">
        <v>8513184</v>
      </c>
      <c r="N207" s="65">
        <v>1439725</v>
      </c>
      <c r="O207" s="60">
        <v>0.16911710119269124</v>
      </c>
      <c r="P207" s="64">
        <v>8789121</v>
      </c>
      <c r="Q207" s="65">
        <v>2899824</v>
      </c>
      <c r="R207" s="60">
        <v>0.32993333463039137</v>
      </c>
      <c r="S207" s="58">
        <v>9320808</v>
      </c>
      <c r="T207" s="59">
        <v>5049952</v>
      </c>
      <c r="U207" s="60">
        <v>0.54179337242007342</v>
      </c>
      <c r="V207" s="62">
        <v>10126609</v>
      </c>
      <c r="W207" s="62">
        <v>6862826</v>
      </c>
      <c r="X207" s="105">
        <v>0.67770227921311077</v>
      </c>
      <c r="Y207" s="90">
        <v>13436649</v>
      </c>
      <c r="Z207" s="90">
        <v>5797591</v>
      </c>
      <c r="AA207" s="105">
        <v>0.43147595803090488</v>
      </c>
      <c r="AB207" s="54">
        <v>11750458</v>
      </c>
      <c r="AC207" s="54">
        <v>6306840</v>
      </c>
      <c r="AD207" s="54">
        <v>0.53673141931999591</v>
      </c>
      <c r="AE207" s="54">
        <v>12072652</v>
      </c>
      <c r="AF207" s="54">
        <v>6420065</v>
      </c>
      <c r="AG207" s="54">
        <v>0.53178580812235798</v>
      </c>
    </row>
    <row r="208" spans="1:33" x14ac:dyDescent="0.2">
      <c r="A208" s="55" t="s">
        <v>490</v>
      </c>
      <c r="B208" s="55" t="s">
        <v>491</v>
      </c>
      <c r="C208" s="55" t="s">
        <v>492</v>
      </c>
      <c r="D208" s="10">
        <v>11296804</v>
      </c>
      <c r="E208" s="10">
        <v>3072725</v>
      </c>
      <c r="F208" s="11">
        <v>0.2719994964947608</v>
      </c>
      <c r="G208" s="10">
        <v>11513038</v>
      </c>
      <c r="H208" s="10">
        <v>3098350</v>
      </c>
      <c r="I208" s="11">
        <f t="shared" si="3"/>
        <v>0.26911663107513412</v>
      </c>
      <c r="J208" s="64">
        <v>11306396</v>
      </c>
      <c r="K208" s="65">
        <v>2947713</v>
      </c>
      <c r="L208" s="60">
        <v>0.26071198992145683</v>
      </c>
      <c r="M208" s="64">
        <v>12011084</v>
      </c>
      <c r="N208" s="65">
        <v>2799113</v>
      </c>
      <c r="O208" s="60">
        <v>0.23304416154278831</v>
      </c>
      <c r="P208" s="64">
        <v>12988689</v>
      </c>
      <c r="Q208" s="65">
        <v>2515133</v>
      </c>
      <c r="R208" s="60">
        <v>0.19364025114466904</v>
      </c>
      <c r="S208" s="58">
        <v>12925706</v>
      </c>
      <c r="T208" s="59">
        <v>3375900</v>
      </c>
      <c r="U208" s="60">
        <v>0.26117722312421465</v>
      </c>
      <c r="V208" s="62">
        <v>13218405</v>
      </c>
      <c r="W208" s="62">
        <v>3667813</v>
      </c>
      <c r="X208" s="105">
        <v>0.27747772896956935</v>
      </c>
      <c r="Y208" s="90">
        <v>13038844</v>
      </c>
      <c r="Z208" s="90">
        <v>4157106</v>
      </c>
      <c r="AA208" s="105">
        <v>0.31882473630331032</v>
      </c>
      <c r="AB208" s="54">
        <v>12368340</v>
      </c>
      <c r="AC208" s="54">
        <v>5576190</v>
      </c>
      <c r="AD208" s="54">
        <v>0.45084384808308958</v>
      </c>
      <c r="AE208" s="54">
        <v>12840557</v>
      </c>
      <c r="AF208" s="54">
        <v>6855063</v>
      </c>
      <c r="AG208" s="54">
        <v>0.53386025232394496</v>
      </c>
    </row>
    <row r="209" spans="1:33" x14ac:dyDescent="0.2">
      <c r="A209" s="55" t="s">
        <v>493</v>
      </c>
      <c r="B209" s="55" t="s">
        <v>494</v>
      </c>
      <c r="C209" s="55" t="s">
        <v>88</v>
      </c>
      <c r="D209" s="10">
        <v>10965399</v>
      </c>
      <c r="E209" s="10">
        <v>799077</v>
      </c>
      <c r="F209" s="11">
        <v>7.2872587673280295E-2</v>
      </c>
      <c r="G209" s="10">
        <v>10083217</v>
      </c>
      <c r="H209" s="10">
        <v>1231565</v>
      </c>
      <c r="I209" s="11">
        <f t="shared" si="3"/>
        <v>0.12214008683934899</v>
      </c>
      <c r="J209" s="64">
        <v>9990399</v>
      </c>
      <c r="K209" s="65">
        <v>741928</v>
      </c>
      <c r="L209" s="60">
        <v>7.4264100963334898E-2</v>
      </c>
      <c r="M209" s="64">
        <v>10470942</v>
      </c>
      <c r="N209" s="65">
        <v>556348</v>
      </c>
      <c r="O209" s="60">
        <v>5.3132564386279668E-2</v>
      </c>
      <c r="P209" s="64">
        <v>10579812</v>
      </c>
      <c r="Q209" s="65">
        <v>710204</v>
      </c>
      <c r="R209" s="60">
        <v>6.7128224962787614E-2</v>
      </c>
      <c r="S209" s="58">
        <v>10653626</v>
      </c>
      <c r="T209" s="59">
        <v>1814773</v>
      </c>
      <c r="U209" s="60">
        <v>0.17034322398777654</v>
      </c>
      <c r="V209" s="62">
        <v>11580941</v>
      </c>
      <c r="W209" s="62">
        <v>2383382</v>
      </c>
      <c r="X209" s="105">
        <v>0.20580210191900641</v>
      </c>
      <c r="Y209" s="90">
        <v>12318967</v>
      </c>
      <c r="Z209" s="90">
        <v>2966200</v>
      </c>
      <c r="AA209" s="105">
        <v>0.24078317605688854</v>
      </c>
      <c r="AB209" s="54">
        <v>12654665</v>
      </c>
      <c r="AC209" s="54">
        <v>2947673</v>
      </c>
      <c r="AD209" s="54">
        <v>0.23293172912913934</v>
      </c>
      <c r="AE209" s="54">
        <v>12795845</v>
      </c>
      <c r="AF209" s="54">
        <v>2848508</v>
      </c>
      <c r="AG209" s="54">
        <v>0.22261194942577101</v>
      </c>
    </row>
    <row r="210" spans="1:33" x14ac:dyDescent="0.2">
      <c r="A210" s="55" t="s">
        <v>495</v>
      </c>
      <c r="B210" s="55" t="s">
        <v>496</v>
      </c>
      <c r="C210" s="55" t="s">
        <v>485</v>
      </c>
      <c r="D210" s="10">
        <v>28422221</v>
      </c>
      <c r="E210" s="10">
        <v>17727545</v>
      </c>
      <c r="F210" s="11">
        <v>0.62372131298254274</v>
      </c>
      <c r="G210" s="10">
        <v>28090257</v>
      </c>
      <c r="H210" s="10">
        <v>19669531</v>
      </c>
      <c r="I210" s="11">
        <f t="shared" si="3"/>
        <v>0.70022609618701603</v>
      </c>
      <c r="J210" s="64">
        <v>29128028</v>
      </c>
      <c r="K210" s="65">
        <v>21325877</v>
      </c>
      <c r="L210" s="60">
        <v>0.73214283507280342</v>
      </c>
      <c r="M210" s="64">
        <v>30571945</v>
      </c>
      <c r="N210" s="65">
        <v>21929128</v>
      </c>
      <c r="O210" s="60">
        <v>0.71729580829744399</v>
      </c>
      <c r="P210" s="64">
        <v>30625417</v>
      </c>
      <c r="Q210" s="65">
        <v>22721308</v>
      </c>
      <c r="R210" s="60">
        <v>0.74191015913350666</v>
      </c>
      <c r="S210" s="58">
        <v>27452167</v>
      </c>
      <c r="T210" s="59">
        <v>24295207</v>
      </c>
      <c r="U210" s="60">
        <v>0.88500142812041027</v>
      </c>
      <c r="V210" s="62">
        <v>27680152</v>
      </c>
      <c r="W210" s="62">
        <v>23345356</v>
      </c>
      <c r="X210" s="105">
        <v>0.84339695822479588</v>
      </c>
      <c r="Y210" s="90">
        <v>28760260</v>
      </c>
      <c r="Z210" s="90">
        <v>21144767</v>
      </c>
      <c r="AA210" s="105">
        <v>0.73520778323978986</v>
      </c>
      <c r="AB210" s="54">
        <v>28968918</v>
      </c>
      <c r="AC210" s="54">
        <v>18605993</v>
      </c>
      <c r="AD210" s="54">
        <v>0.64227435073688288</v>
      </c>
      <c r="AE210" s="54">
        <v>26979450</v>
      </c>
      <c r="AF210" s="54">
        <v>14179228</v>
      </c>
      <c r="AG210" s="54">
        <v>0.52555659956003598</v>
      </c>
    </row>
    <row r="211" spans="1:33" x14ac:dyDescent="0.2">
      <c r="A211" s="55" t="s">
        <v>497</v>
      </c>
      <c r="B211" s="55" t="s">
        <v>498</v>
      </c>
      <c r="C211" s="55" t="s">
        <v>158</v>
      </c>
      <c r="D211" s="10">
        <v>10905002</v>
      </c>
      <c r="E211" s="10">
        <v>1696711</v>
      </c>
      <c r="F211" s="11">
        <v>0.15559015945159846</v>
      </c>
      <c r="G211" s="10">
        <v>11807387</v>
      </c>
      <c r="H211" s="10">
        <v>925800</v>
      </c>
      <c r="I211" s="11">
        <f t="shared" si="3"/>
        <v>7.8408542042367205E-2</v>
      </c>
      <c r="J211" s="64">
        <v>11945813</v>
      </c>
      <c r="K211" s="65">
        <v>500002</v>
      </c>
      <c r="L211" s="60">
        <v>4.1855836852627781E-2</v>
      </c>
      <c r="M211" s="64">
        <v>11510357</v>
      </c>
      <c r="N211" s="65">
        <v>210364</v>
      </c>
      <c r="O211" s="60">
        <v>1.8276062158628096E-2</v>
      </c>
      <c r="P211" s="64">
        <v>11281606</v>
      </c>
      <c r="Q211" s="65">
        <v>153758</v>
      </c>
      <c r="R211" s="60">
        <v>1.3629087915319858E-2</v>
      </c>
      <c r="S211" s="58">
        <v>11412142</v>
      </c>
      <c r="T211" s="59">
        <v>496766</v>
      </c>
      <c r="U211" s="60">
        <v>4.3529602067692463E-2</v>
      </c>
      <c r="V211" s="62">
        <v>11717297</v>
      </c>
      <c r="W211" s="62">
        <v>856196</v>
      </c>
      <c r="X211" s="105">
        <v>7.3071118705960933E-2</v>
      </c>
      <c r="Y211" s="90">
        <v>12079159</v>
      </c>
      <c r="Z211" s="90">
        <v>808546</v>
      </c>
      <c r="AA211" s="105">
        <v>6.6937276014000638E-2</v>
      </c>
      <c r="AB211" s="54">
        <v>11322491</v>
      </c>
      <c r="AC211" s="54">
        <v>1438679</v>
      </c>
      <c r="AD211" s="54">
        <v>0.1270638236762564</v>
      </c>
      <c r="AE211" s="54">
        <v>11275088</v>
      </c>
      <c r="AF211" s="54">
        <v>2194848</v>
      </c>
      <c r="AG211" s="54">
        <v>0.19466349176166101</v>
      </c>
    </row>
    <row r="212" spans="1:33" x14ac:dyDescent="0.2">
      <c r="A212" s="55" t="s">
        <v>499</v>
      </c>
      <c r="B212" s="55" t="s">
        <v>500</v>
      </c>
      <c r="C212" s="55" t="s">
        <v>501</v>
      </c>
      <c r="D212" s="10">
        <v>13992055</v>
      </c>
      <c r="E212" s="10">
        <v>4432573</v>
      </c>
      <c r="F212" s="11">
        <v>0.31679213668042328</v>
      </c>
      <c r="G212" s="10">
        <v>14449083</v>
      </c>
      <c r="H212" s="10">
        <v>5032144</v>
      </c>
      <c r="I212" s="11">
        <f t="shared" si="3"/>
        <v>0.34826736063458147</v>
      </c>
      <c r="J212" s="64">
        <v>14663269</v>
      </c>
      <c r="K212" s="65">
        <v>5449399</v>
      </c>
      <c r="L212" s="60">
        <v>0.37163602468180867</v>
      </c>
      <c r="M212" s="64">
        <v>15106875</v>
      </c>
      <c r="N212" s="65">
        <v>6316895</v>
      </c>
      <c r="O212" s="60">
        <v>0.41814703570394274</v>
      </c>
      <c r="P212" s="64">
        <v>16057760</v>
      </c>
      <c r="Q212" s="65">
        <v>6861965</v>
      </c>
      <c r="R212" s="60">
        <v>0.42733015065613139</v>
      </c>
      <c r="S212" s="58">
        <v>16210864</v>
      </c>
      <c r="T212" s="59">
        <v>7312905</v>
      </c>
      <c r="U212" s="60">
        <v>0.45111136580999012</v>
      </c>
      <c r="V212" s="62">
        <v>16891500</v>
      </c>
      <c r="W212" s="62">
        <v>7292630</v>
      </c>
      <c r="X212" s="105">
        <v>0.43173371222212353</v>
      </c>
      <c r="Y212" s="90">
        <v>16621877</v>
      </c>
      <c r="Z212" s="90">
        <v>7974759</v>
      </c>
      <c r="AA212" s="105">
        <v>0.47977487741005426</v>
      </c>
      <c r="AB212" s="54">
        <v>17189213</v>
      </c>
      <c r="AC212" s="54">
        <v>8206610</v>
      </c>
      <c r="AD212" s="54">
        <v>0.4774279078396434</v>
      </c>
      <c r="AE212" s="54">
        <v>17663927</v>
      </c>
      <c r="AF212" s="54">
        <v>8075705</v>
      </c>
      <c r="AG212" s="54">
        <v>0.45718627573585402</v>
      </c>
    </row>
    <row r="213" spans="1:33" x14ac:dyDescent="0.2">
      <c r="A213" s="55" t="s">
        <v>502</v>
      </c>
      <c r="B213" s="55" t="s">
        <v>503</v>
      </c>
      <c r="C213" s="55" t="s">
        <v>49</v>
      </c>
      <c r="D213" s="10">
        <v>39400557</v>
      </c>
      <c r="E213" s="10">
        <v>681851</v>
      </c>
      <c r="F213" s="11">
        <v>1.7305618293670316E-2</v>
      </c>
      <c r="G213" s="10">
        <v>39362173</v>
      </c>
      <c r="H213" s="10">
        <v>1079679</v>
      </c>
      <c r="I213" s="11">
        <f t="shared" si="3"/>
        <v>2.7429354573488614E-2</v>
      </c>
      <c r="J213" s="64">
        <v>39650587</v>
      </c>
      <c r="K213" s="65">
        <v>2473228</v>
      </c>
      <c r="L213" s="60">
        <v>6.2375570883729921E-2</v>
      </c>
      <c r="M213" s="64">
        <v>43650832</v>
      </c>
      <c r="N213" s="65">
        <v>3780713</v>
      </c>
      <c r="O213" s="60">
        <v>8.6612621725056696E-2</v>
      </c>
      <c r="P213" s="64">
        <v>46180247</v>
      </c>
      <c r="Q213" s="65">
        <v>5245545</v>
      </c>
      <c r="R213" s="60">
        <v>0.11358850029537521</v>
      </c>
      <c r="S213" s="58">
        <v>47227633</v>
      </c>
      <c r="T213" s="59">
        <v>7382868</v>
      </c>
      <c r="U213" s="60">
        <v>0.15632517513634445</v>
      </c>
      <c r="V213" s="62">
        <v>50965436</v>
      </c>
      <c r="W213" s="62">
        <v>8426549</v>
      </c>
      <c r="X213" s="105">
        <v>0.16533850509980921</v>
      </c>
      <c r="Y213" s="90" t="e">
        <v>#N/A</v>
      </c>
      <c r="Z213" s="90" t="e">
        <v>#N/A</v>
      </c>
      <c r="AA213" s="105" t="e">
        <v>#N/A</v>
      </c>
      <c r="AB213" s="54">
        <v>58495575</v>
      </c>
      <c r="AC213" s="54">
        <v>2440993</v>
      </c>
      <c r="AD213" s="54">
        <v>4.1729532533016388E-2</v>
      </c>
      <c r="AE213" s="54">
        <v>58691716</v>
      </c>
      <c r="AF213" s="54">
        <v>3069761</v>
      </c>
      <c r="AG213" s="54">
        <v>5.2303139339119002E-2</v>
      </c>
    </row>
    <row r="214" spans="1:33" x14ac:dyDescent="0.2">
      <c r="A214" s="55" t="s">
        <v>504</v>
      </c>
      <c r="B214" s="55" t="s">
        <v>505</v>
      </c>
      <c r="C214" s="55" t="s">
        <v>288</v>
      </c>
      <c r="D214" s="10">
        <v>9496760</v>
      </c>
      <c r="E214" s="10">
        <v>3421498</v>
      </c>
      <c r="F214" s="11">
        <v>0.36028055884322652</v>
      </c>
      <c r="G214" s="10">
        <v>10211312</v>
      </c>
      <c r="H214" s="10">
        <v>2300095</v>
      </c>
      <c r="I214" s="11">
        <f t="shared" si="3"/>
        <v>0.22524970346611678</v>
      </c>
      <c r="J214" s="64">
        <v>10569997</v>
      </c>
      <c r="K214" s="65">
        <v>1271250</v>
      </c>
      <c r="L214" s="60">
        <v>0.12026966516641395</v>
      </c>
      <c r="M214" s="64">
        <v>9736678</v>
      </c>
      <c r="N214" s="65">
        <v>1489119</v>
      </c>
      <c r="O214" s="60">
        <v>0.15293912359020193</v>
      </c>
      <c r="P214" s="64">
        <v>10862605</v>
      </c>
      <c r="Q214" s="65">
        <v>1133972</v>
      </c>
      <c r="R214" s="60">
        <v>0.10439227054652175</v>
      </c>
      <c r="S214" s="58">
        <v>9834665</v>
      </c>
      <c r="T214" s="59">
        <v>2033464</v>
      </c>
      <c r="U214" s="60">
        <v>0.20676494827225941</v>
      </c>
      <c r="V214" s="62">
        <v>10258078</v>
      </c>
      <c r="W214" s="62">
        <v>3010505</v>
      </c>
      <c r="X214" s="105">
        <v>0.29347651675099373</v>
      </c>
      <c r="Y214" s="90">
        <v>10559111</v>
      </c>
      <c r="Z214" s="90">
        <v>4057338</v>
      </c>
      <c r="AA214" s="105">
        <v>0.38424996195228933</v>
      </c>
      <c r="AB214" s="54">
        <v>10784379</v>
      </c>
      <c r="AC214" s="54">
        <v>5089686</v>
      </c>
      <c r="AD214" s="54">
        <v>0.47194984523448219</v>
      </c>
      <c r="AE214" s="54">
        <v>11081944</v>
      </c>
      <c r="AF214" s="54">
        <v>5822751</v>
      </c>
      <c r="AG214" s="54">
        <v>0.52542685651542698</v>
      </c>
    </row>
    <row r="215" spans="1:33" x14ac:dyDescent="0.2">
      <c r="A215" s="55" t="s">
        <v>506</v>
      </c>
      <c r="B215" s="55" t="s">
        <v>507</v>
      </c>
      <c r="C215" s="55" t="s">
        <v>49</v>
      </c>
      <c r="D215" s="10">
        <v>23895160</v>
      </c>
      <c r="E215" s="10">
        <v>10591993</v>
      </c>
      <c r="F215" s="11">
        <v>0.4432693901191706</v>
      </c>
      <c r="G215" s="10">
        <v>23647666</v>
      </c>
      <c r="H215" s="10">
        <v>9400327</v>
      </c>
      <c r="I215" s="11">
        <f t="shared" si="3"/>
        <v>0.39751605930158179</v>
      </c>
      <c r="J215" s="64">
        <v>23397964</v>
      </c>
      <c r="K215" s="65">
        <v>7447008</v>
      </c>
      <c r="L215" s="60">
        <v>0.31827589785162502</v>
      </c>
      <c r="M215" s="64">
        <v>22761307</v>
      </c>
      <c r="N215" s="65">
        <v>7286977</v>
      </c>
      <c r="O215" s="60">
        <v>0.32014756446103909</v>
      </c>
      <c r="P215" s="64">
        <v>21908893</v>
      </c>
      <c r="Q215" s="65">
        <v>7732450</v>
      </c>
      <c r="R215" s="60">
        <v>0.35293659063467969</v>
      </c>
      <c r="S215" s="58">
        <v>20844231</v>
      </c>
      <c r="T215" s="59">
        <v>10377378</v>
      </c>
      <c r="U215" s="60">
        <v>0.49785372269190453</v>
      </c>
      <c r="V215" s="62">
        <v>20767966</v>
      </c>
      <c r="W215" s="62">
        <v>14633498</v>
      </c>
      <c r="X215" s="105">
        <v>0.70461873830109312</v>
      </c>
      <c r="Y215" s="90">
        <v>21067463</v>
      </c>
      <c r="Z215" s="90">
        <v>20022499</v>
      </c>
      <c r="AA215" s="105">
        <v>0.95039915342440617</v>
      </c>
      <c r="AB215" s="54">
        <v>21861519</v>
      </c>
      <c r="AC215" s="54">
        <v>25397982</v>
      </c>
      <c r="AD215" s="54">
        <v>1.1617665725789685</v>
      </c>
      <c r="AE215" s="54">
        <v>22933329</v>
      </c>
      <c r="AF215" s="54">
        <v>29171481</v>
      </c>
      <c r="AG215" s="54">
        <v>1.27201249325817</v>
      </c>
    </row>
    <row r="216" spans="1:33" x14ac:dyDescent="0.2">
      <c r="A216" s="55" t="s">
        <v>508</v>
      </c>
      <c r="B216" s="55" t="s">
        <v>509</v>
      </c>
      <c r="C216" s="55" t="s">
        <v>296</v>
      </c>
      <c r="D216" s="10">
        <v>22111064</v>
      </c>
      <c r="E216" s="10">
        <v>1296917</v>
      </c>
      <c r="F216" s="11">
        <v>5.8654662661190793E-2</v>
      </c>
      <c r="G216" s="10">
        <v>21594159</v>
      </c>
      <c r="H216" s="10">
        <v>667537</v>
      </c>
      <c r="I216" s="11">
        <f t="shared" si="3"/>
        <v>3.0912850090619413E-2</v>
      </c>
      <c r="J216" s="64">
        <v>20122441</v>
      </c>
      <c r="K216" s="65">
        <v>1212197</v>
      </c>
      <c r="L216" s="60">
        <v>6.0241051272059885E-2</v>
      </c>
      <c r="M216" s="64">
        <v>20631749</v>
      </c>
      <c r="N216" s="65">
        <v>2470563</v>
      </c>
      <c r="O216" s="60">
        <v>0.11974568903489471</v>
      </c>
      <c r="P216" s="64">
        <v>21108570</v>
      </c>
      <c r="Q216" s="65">
        <v>5033472</v>
      </c>
      <c r="R216" s="60">
        <v>0.23845632366380101</v>
      </c>
      <c r="S216" s="58">
        <v>21416251</v>
      </c>
      <c r="T216" s="59">
        <v>8438448</v>
      </c>
      <c r="U216" s="60">
        <v>0.39402078356291209</v>
      </c>
      <c r="V216" s="62">
        <v>22090137</v>
      </c>
      <c r="W216" s="62">
        <v>12148800</v>
      </c>
      <c r="X216" s="105">
        <v>0.54996490062510706</v>
      </c>
      <c r="Y216" s="90">
        <v>25365585</v>
      </c>
      <c r="Z216" s="90">
        <v>13772274</v>
      </c>
      <c r="AA216" s="105">
        <v>0.54295116789145603</v>
      </c>
      <c r="AB216" s="54">
        <v>25756753</v>
      </c>
      <c r="AC216" s="54">
        <v>15106719</v>
      </c>
      <c r="AD216" s="54">
        <v>0.58651488407719721</v>
      </c>
      <c r="AE216" s="54">
        <v>27444387</v>
      </c>
      <c r="AF216" s="54">
        <v>14768787</v>
      </c>
      <c r="AG216" s="54">
        <v>0.53813506565112901</v>
      </c>
    </row>
    <row r="217" spans="1:33" x14ac:dyDescent="0.2">
      <c r="A217" s="55" t="s">
        <v>510</v>
      </c>
      <c r="B217" s="55" t="s">
        <v>511</v>
      </c>
      <c r="C217" s="55" t="s">
        <v>433</v>
      </c>
      <c r="D217" s="10">
        <v>14266216</v>
      </c>
      <c r="E217" s="10">
        <v>3977006</v>
      </c>
      <c r="F217" s="11">
        <v>0.27877090883805489</v>
      </c>
      <c r="G217" s="10">
        <v>15202704</v>
      </c>
      <c r="H217" s="10">
        <v>3543780</v>
      </c>
      <c r="I217" s="11">
        <f t="shared" si="3"/>
        <v>0.23310195344196663</v>
      </c>
      <c r="J217" s="64">
        <v>15863800</v>
      </c>
      <c r="K217" s="65">
        <v>2744198</v>
      </c>
      <c r="L217" s="60">
        <v>0.17298490903818758</v>
      </c>
      <c r="M217" s="64">
        <v>15951770</v>
      </c>
      <c r="N217" s="65">
        <v>2692896</v>
      </c>
      <c r="O217" s="60">
        <v>0.1688148713277586</v>
      </c>
      <c r="P217" s="64">
        <v>16234515</v>
      </c>
      <c r="Q217" s="65">
        <v>2910811</v>
      </c>
      <c r="R217" s="60">
        <v>0.17929768767345375</v>
      </c>
      <c r="S217" s="58">
        <v>16843369</v>
      </c>
      <c r="T217" s="59">
        <v>3614157</v>
      </c>
      <c r="U217" s="60">
        <v>0.21457447141364652</v>
      </c>
      <c r="V217" s="62">
        <v>17061279</v>
      </c>
      <c r="W217" s="62">
        <v>4580006</v>
      </c>
      <c r="X217" s="105">
        <v>0.26844447007753641</v>
      </c>
      <c r="Y217" s="90">
        <v>17764980</v>
      </c>
      <c r="Z217" s="90">
        <v>5208745</v>
      </c>
      <c r="AA217" s="105">
        <v>0.29320297574216236</v>
      </c>
      <c r="AB217" s="54">
        <v>18394581</v>
      </c>
      <c r="AC217" s="54">
        <v>5534464</v>
      </c>
      <c r="AD217" s="54">
        <v>0.30087469782540849</v>
      </c>
      <c r="AE217" s="54">
        <v>18951676</v>
      </c>
      <c r="AF217" s="54">
        <v>5205266</v>
      </c>
      <c r="AG217" s="54">
        <v>0.27465992981306803</v>
      </c>
    </row>
    <row r="218" spans="1:33" x14ac:dyDescent="0.2">
      <c r="A218" s="55" t="s">
        <v>512</v>
      </c>
      <c r="B218" s="55" t="s">
        <v>513</v>
      </c>
      <c r="C218" s="55" t="s">
        <v>165</v>
      </c>
      <c r="D218" s="10">
        <v>11982450</v>
      </c>
      <c r="E218" s="10">
        <v>3431789</v>
      </c>
      <c r="F218" s="11">
        <v>0.28640127853652636</v>
      </c>
      <c r="G218" s="10">
        <v>10748635</v>
      </c>
      <c r="H218" s="10">
        <v>3252449</v>
      </c>
      <c r="I218" s="11">
        <f t="shared" si="3"/>
        <v>0.30259181747263725</v>
      </c>
      <c r="J218" s="64">
        <v>10198373</v>
      </c>
      <c r="K218" s="65">
        <v>3582529</v>
      </c>
      <c r="L218" s="60">
        <v>0.35128436663377582</v>
      </c>
      <c r="M218" s="64">
        <v>10610729</v>
      </c>
      <c r="N218" s="65">
        <v>4547232</v>
      </c>
      <c r="O218" s="60">
        <v>0.42855038518088623</v>
      </c>
      <c r="P218" s="64">
        <v>11139591</v>
      </c>
      <c r="Q218" s="65">
        <v>6145048</v>
      </c>
      <c r="R218" s="60">
        <v>0.55164036094323388</v>
      </c>
      <c r="S218" s="58">
        <v>11139591</v>
      </c>
      <c r="T218" s="59">
        <v>6145048</v>
      </c>
      <c r="U218" s="60">
        <v>0.55164036094323388</v>
      </c>
      <c r="V218" s="62">
        <v>13231979</v>
      </c>
      <c r="W218" s="62">
        <v>9131234</v>
      </c>
      <c r="X218" s="105">
        <v>0.69008830803011401</v>
      </c>
      <c r="Y218" s="90">
        <v>13197033</v>
      </c>
      <c r="Z218" s="90">
        <v>10560543</v>
      </c>
      <c r="AA218" s="105">
        <v>0.80022100422117604</v>
      </c>
      <c r="AB218" s="54">
        <v>14375623</v>
      </c>
      <c r="AC218" s="54">
        <v>11101535</v>
      </c>
      <c r="AD218" s="54">
        <v>0.77224722712886951</v>
      </c>
      <c r="AE218" s="54">
        <v>14624000</v>
      </c>
      <c r="AF218" s="54">
        <v>11654387</v>
      </c>
      <c r="AG218" s="54">
        <v>0.79693565371991204</v>
      </c>
    </row>
    <row r="219" spans="1:33" x14ac:dyDescent="0.2">
      <c r="A219" s="55" t="s">
        <v>514</v>
      </c>
      <c r="B219" s="55" t="s">
        <v>515</v>
      </c>
      <c r="C219" s="55" t="s">
        <v>516</v>
      </c>
      <c r="D219" s="10">
        <v>15879040</v>
      </c>
      <c r="E219" s="10">
        <v>4170812</v>
      </c>
      <c r="F219" s="11">
        <v>0.26266147071863288</v>
      </c>
      <c r="G219" s="10">
        <v>16174170</v>
      </c>
      <c r="H219" s="10">
        <v>2620270</v>
      </c>
      <c r="I219" s="11">
        <f t="shared" si="3"/>
        <v>0.16200336709704424</v>
      </c>
      <c r="J219" s="64">
        <v>15711000</v>
      </c>
      <c r="K219" s="65">
        <v>1964053</v>
      </c>
      <c r="L219" s="60">
        <v>0.12501132964165235</v>
      </c>
      <c r="M219" s="64">
        <v>15471067</v>
      </c>
      <c r="N219" s="65">
        <v>2216488</v>
      </c>
      <c r="O219" s="60">
        <v>0.14326665381256509</v>
      </c>
      <c r="P219" s="64">
        <v>15926844</v>
      </c>
      <c r="Q219" s="65">
        <v>3227343</v>
      </c>
      <c r="R219" s="60">
        <v>0.20263543737855411</v>
      </c>
      <c r="S219" s="58">
        <v>16170149</v>
      </c>
      <c r="T219" s="59">
        <v>4981220</v>
      </c>
      <c r="U219" s="60">
        <v>0.30805034635116846</v>
      </c>
      <c r="V219" s="62">
        <v>18008865</v>
      </c>
      <c r="W219" s="62">
        <v>5606031</v>
      </c>
      <c r="X219" s="105">
        <v>0.31129285493561087</v>
      </c>
      <c r="Y219" s="90">
        <v>19047601</v>
      </c>
      <c r="Z219" s="90">
        <v>5321495</v>
      </c>
      <c r="AA219" s="105">
        <v>0.27937875221136771</v>
      </c>
      <c r="AB219" s="54">
        <v>19195676</v>
      </c>
      <c r="AC219" s="54">
        <v>5438950</v>
      </c>
      <c r="AD219" s="54">
        <v>0.28334245691581794</v>
      </c>
      <c r="AE219" s="54">
        <v>19894157</v>
      </c>
      <c r="AF219" s="54">
        <v>4536491</v>
      </c>
      <c r="AG219" s="54">
        <v>0.22803132598179501</v>
      </c>
    </row>
    <row r="220" spans="1:33" x14ac:dyDescent="0.2">
      <c r="A220" s="55" t="s">
        <v>517</v>
      </c>
      <c r="B220" s="55" t="s">
        <v>518</v>
      </c>
      <c r="C220" s="55" t="s">
        <v>127</v>
      </c>
      <c r="D220" s="10">
        <v>13010787</v>
      </c>
      <c r="E220" s="10">
        <v>3872523</v>
      </c>
      <c r="F220" s="11">
        <v>0.2976394125889541</v>
      </c>
      <c r="G220" s="10">
        <v>12844274</v>
      </c>
      <c r="H220" s="10">
        <v>4102313</v>
      </c>
      <c r="I220" s="11">
        <f t="shared" si="3"/>
        <v>0.31938846835562679</v>
      </c>
      <c r="J220" s="64">
        <v>13317066</v>
      </c>
      <c r="K220" s="65">
        <v>3537899</v>
      </c>
      <c r="L220" s="60">
        <v>0.26566655147612844</v>
      </c>
      <c r="M220" s="64">
        <v>13646638</v>
      </c>
      <c r="N220" s="65">
        <v>2747812</v>
      </c>
      <c r="O220" s="60">
        <v>0.20135450211253497</v>
      </c>
      <c r="P220" s="64">
        <v>13544989</v>
      </c>
      <c r="Q220" s="65">
        <v>2435350</v>
      </c>
      <c r="R220" s="60">
        <v>0.17979711906742782</v>
      </c>
      <c r="S220" s="58">
        <v>11900077</v>
      </c>
      <c r="T220" s="59">
        <v>3785950</v>
      </c>
      <c r="U220" s="60">
        <v>0.31814500023823378</v>
      </c>
      <c r="V220" s="62">
        <v>12968236</v>
      </c>
      <c r="W220" s="62">
        <v>4234854</v>
      </c>
      <c r="X220" s="105">
        <v>0.32655590166619425</v>
      </c>
      <c r="Y220" s="90">
        <v>13193800</v>
      </c>
      <c r="Z220" s="90">
        <v>4261511</v>
      </c>
      <c r="AA220" s="105">
        <v>0.32299345146962966</v>
      </c>
      <c r="AB220" s="54">
        <v>14111747</v>
      </c>
      <c r="AC220" s="54">
        <v>3908591</v>
      </c>
      <c r="AD220" s="54">
        <v>0.27697428248961664</v>
      </c>
      <c r="AE220" s="54">
        <v>13219819</v>
      </c>
      <c r="AF220" s="54">
        <v>4446867</v>
      </c>
      <c r="AG220" s="54">
        <v>0.33637881123788499</v>
      </c>
    </row>
    <row r="221" spans="1:33" x14ac:dyDescent="0.2">
      <c r="A221" s="55" t="s">
        <v>519</v>
      </c>
      <c r="B221" s="55" t="s">
        <v>520</v>
      </c>
      <c r="C221" s="55" t="s">
        <v>186</v>
      </c>
      <c r="D221" s="10">
        <v>7987724</v>
      </c>
      <c r="E221" s="10">
        <v>1887730</v>
      </c>
      <c r="F221" s="11">
        <v>0.23632889669197382</v>
      </c>
      <c r="G221" s="10">
        <v>7652186</v>
      </c>
      <c r="H221" s="10">
        <v>2270749</v>
      </c>
      <c r="I221" s="11">
        <f t="shared" si="3"/>
        <v>0.2967451392321096</v>
      </c>
      <c r="J221" s="64">
        <v>7189989</v>
      </c>
      <c r="K221" s="65">
        <v>2869784</v>
      </c>
      <c r="L221" s="60">
        <v>0.39913607656423394</v>
      </c>
      <c r="M221" s="64">
        <v>7578033</v>
      </c>
      <c r="N221" s="65">
        <v>3172355</v>
      </c>
      <c r="O221" s="60">
        <v>0.4186251234324263</v>
      </c>
      <c r="P221" s="64">
        <v>7510891</v>
      </c>
      <c r="Q221" s="65">
        <v>3554239</v>
      </c>
      <c r="R221" s="60">
        <v>0.47321136733311669</v>
      </c>
      <c r="S221" s="58">
        <v>7974336</v>
      </c>
      <c r="T221" s="59">
        <v>3821586</v>
      </c>
      <c r="U221" s="60">
        <v>0.47923563792646812</v>
      </c>
      <c r="V221" s="62">
        <v>8352895</v>
      </c>
      <c r="W221" s="62">
        <v>3766890</v>
      </c>
      <c r="X221" s="105">
        <v>0.45096819725376652</v>
      </c>
      <c r="Y221" s="90">
        <v>8583232</v>
      </c>
      <c r="Z221" s="90">
        <v>3436579</v>
      </c>
      <c r="AA221" s="105">
        <v>0.40038286277243818</v>
      </c>
      <c r="AB221" s="54">
        <v>8619904</v>
      </c>
      <c r="AC221" s="54">
        <v>3218853</v>
      </c>
      <c r="AD221" s="54">
        <v>0.37342098009444191</v>
      </c>
      <c r="AE221" s="54">
        <v>8518569</v>
      </c>
      <c r="AF221" s="54">
        <v>2905276</v>
      </c>
      <c r="AG221" s="54">
        <v>0.341052118025927</v>
      </c>
    </row>
    <row r="222" spans="1:33" x14ac:dyDescent="0.2">
      <c r="A222" s="55" t="s">
        <v>521</v>
      </c>
      <c r="B222" s="55" t="s">
        <v>522</v>
      </c>
      <c r="C222" s="55" t="s">
        <v>132</v>
      </c>
      <c r="D222" s="10">
        <v>8376081</v>
      </c>
      <c r="E222" s="10">
        <v>2185054</v>
      </c>
      <c r="F222" s="11">
        <v>0.26086829867094169</v>
      </c>
      <c r="G222" s="10">
        <v>7636263</v>
      </c>
      <c r="H222" s="10">
        <v>1685553</v>
      </c>
      <c r="I222" s="11">
        <f t="shared" si="3"/>
        <v>0.22073008747865283</v>
      </c>
      <c r="J222" s="64">
        <v>7233356</v>
      </c>
      <c r="K222" s="65">
        <v>1994156</v>
      </c>
      <c r="L222" s="60">
        <v>0.27568890567531862</v>
      </c>
      <c r="M222" s="64">
        <v>7396161</v>
      </c>
      <c r="N222" s="65">
        <v>2753084</v>
      </c>
      <c r="O222" s="60">
        <v>0.37223148603714817</v>
      </c>
      <c r="P222" s="64">
        <v>7726836</v>
      </c>
      <c r="Q222" s="65">
        <v>3460432</v>
      </c>
      <c r="R222" s="60">
        <v>0.44784592296251663</v>
      </c>
      <c r="S222" s="58">
        <v>8014641</v>
      </c>
      <c r="T222" s="59">
        <v>4108375</v>
      </c>
      <c r="U222" s="60">
        <v>0.51260873693531628</v>
      </c>
      <c r="V222" s="62">
        <v>8438957</v>
      </c>
      <c r="W222" s="62">
        <v>4844366</v>
      </c>
      <c r="X222" s="105">
        <v>0.57404795403033815</v>
      </c>
      <c r="Y222" s="90">
        <v>8816778</v>
      </c>
      <c r="Z222" s="90">
        <v>5483602</v>
      </c>
      <c r="AA222" s="105">
        <v>0.621950785196134</v>
      </c>
      <c r="AB222" s="54">
        <v>9847157</v>
      </c>
      <c r="AC222" s="54">
        <v>5014974</v>
      </c>
      <c r="AD222" s="54">
        <v>0.50928140985261028</v>
      </c>
      <c r="AE222" s="54">
        <v>9753985</v>
      </c>
      <c r="AF222" s="54">
        <v>5017296</v>
      </c>
      <c r="AG222" s="54">
        <v>0.51438422347378998</v>
      </c>
    </row>
    <row r="223" spans="1:33" x14ac:dyDescent="0.2">
      <c r="A223" s="55" t="s">
        <v>523</v>
      </c>
      <c r="B223" s="55" t="s">
        <v>524</v>
      </c>
      <c r="C223" s="55" t="s">
        <v>114</v>
      </c>
      <c r="D223" s="10">
        <v>8074818</v>
      </c>
      <c r="E223" s="10">
        <v>3630361</v>
      </c>
      <c r="F223" s="11">
        <v>0.44959044278149674</v>
      </c>
      <c r="G223" s="10">
        <v>8221356</v>
      </c>
      <c r="H223" s="10">
        <v>3849852</v>
      </c>
      <c r="I223" s="11">
        <f t="shared" si="3"/>
        <v>0.46827457660269184</v>
      </c>
      <c r="J223" s="64">
        <v>8312556</v>
      </c>
      <c r="K223" s="65">
        <v>3852043</v>
      </c>
      <c r="L223" s="60">
        <v>0.46340054731661356</v>
      </c>
      <c r="M223" s="64">
        <v>8378200</v>
      </c>
      <c r="N223" s="65">
        <v>4276692</v>
      </c>
      <c r="O223" s="60">
        <v>0.51045475161729248</v>
      </c>
      <c r="P223" s="64">
        <v>8516101</v>
      </c>
      <c r="Q223" s="65">
        <v>5025641</v>
      </c>
      <c r="R223" s="60">
        <v>0.59013402964572637</v>
      </c>
      <c r="S223" s="58">
        <v>9859353</v>
      </c>
      <c r="T223" s="59">
        <v>6301859</v>
      </c>
      <c r="U223" s="60">
        <v>0.63917571467417789</v>
      </c>
      <c r="V223" s="62">
        <v>10573381</v>
      </c>
      <c r="W223" s="62">
        <v>6603930</v>
      </c>
      <c r="X223" s="105">
        <v>0.62458072777288554</v>
      </c>
      <c r="Y223" s="90">
        <v>10726867</v>
      </c>
      <c r="Z223" s="90">
        <v>7023105</v>
      </c>
      <c r="AA223" s="105">
        <v>0.65472099169310105</v>
      </c>
      <c r="AB223" s="54">
        <v>11001791</v>
      </c>
      <c r="AC223" s="54">
        <v>7196915</v>
      </c>
      <c r="AD223" s="54">
        <v>0.6541584911038576</v>
      </c>
      <c r="AE223" s="54">
        <v>11279177</v>
      </c>
      <c r="AF223" s="54">
        <v>7298094</v>
      </c>
      <c r="AG223" s="54">
        <v>0.64704135771608196</v>
      </c>
    </row>
    <row r="224" spans="1:33" x14ac:dyDescent="0.2">
      <c r="A224" s="55" t="s">
        <v>525</v>
      </c>
      <c r="B224" s="55" t="s">
        <v>526</v>
      </c>
      <c r="C224" s="55" t="s">
        <v>114</v>
      </c>
      <c r="D224" s="10">
        <v>16384526</v>
      </c>
      <c r="E224" s="10">
        <v>11536586</v>
      </c>
      <c r="F224" s="11">
        <v>0.70411472385591134</v>
      </c>
      <c r="G224" s="10">
        <v>16517878</v>
      </c>
      <c r="H224" s="10">
        <v>11058486</v>
      </c>
      <c r="I224" s="11">
        <f t="shared" si="3"/>
        <v>0.66948587463837672</v>
      </c>
      <c r="J224" s="64">
        <v>15243951</v>
      </c>
      <c r="K224" s="65">
        <v>10144323</v>
      </c>
      <c r="L224" s="60">
        <v>0.66546546889320224</v>
      </c>
      <c r="M224" s="64">
        <v>14952618</v>
      </c>
      <c r="N224" s="65">
        <v>10222439</v>
      </c>
      <c r="O224" s="60">
        <v>0.6836554642136915</v>
      </c>
      <c r="P224" s="64">
        <v>15135245</v>
      </c>
      <c r="Q224" s="65">
        <v>10672915</v>
      </c>
      <c r="R224" s="60">
        <v>0.70516962229550961</v>
      </c>
      <c r="S224" s="58">
        <v>15204272</v>
      </c>
      <c r="T224" s="59">
        <v>11322193</v>
      </c>
      <c r="U224" s="60">
        <v>0.74467182644456764</v>
      </c>
      <c r="V224" s="62">
        <v>15710302</v>
      </c>
      <c r="W224" s="62">
        <v>12073561</v>
      </c>
      <c r="X224" s="105">
        <v>0.76851234304725646</v>
      </c>
      <c r="Y224" s="90">
        <v>15681993</v>
      </c>
      <c r="Z224" s="90">
        <v>13313000</v>
      </c>
      <c r="AA224" s="105">
        <v>0.84893546375132289</v>
      </c>
      <c r="AB224" s="54">
        <v>16351295</v>
      </c>
      <c r="AC224" s="54">
        <v>13965604</v>
      </c>
      <c r="AD224" s="54">
        <v>0.85409773354342877</v>
      </c>
      <c r="AE224" s="54">
        <v>16864360</v>
      </c>
      <c r="AF224" s="54">
        <v>14090443</v>
      </c>
      <c r="AG224" s="54">
        <v>0.83551602313992301</v>
      </c>
    </row>
    <row r="225" spans="1:33" x14ac:dyDescent="0.2">
      <c r="A225" s="55" t="s">
        <v>527</v>
      </c>
      <c r="B225" s="55" t="s">
        <v>528</v>
      </c>
      <c r="C225" s="55" t="s">
        <v>114</v>
      </c>
      <c r="D225" s="10">
        <v>21430531</v>
      </c>
      <c r="E225" s="10">
        <v>2845754</v>
      </c>
      <c r="F225" s="11">
        <v>0.13278971015697186</v>
      </c>
      <c r="G225" s="10">
        <v>20592064</v>
      </c>
      <c r="H225" s="10">
        <v>2153237</v>
      </c>
      <c r="I225" s="11">
        <f t="shared" si="3"/>
        <v>0.10456635138663127</v>
      </c>
      <c r="J225" s="64">
        <v>20054566</v>
      </c>
      <c r="K225" s="65">
        <v>1957737</v>
      </c>
      <c r="L225" s="60">
        <v>9.7620511957227096E-2</v>
      </c>
      <c r="M225" s="64">
        <v>20230010</v>
      </c>
      <c r="N225" s="65">
        <v>2131206</v>
      </c>
      <c r="O225" s="60">
        <v>0.10534873685183546</v>
      </c>
      <c r="P225" s="64">
        <v>20457476</v>
      </c>
      <c r="Q225" s="65">
        <v>3217360</v>
      </c>
      <c r="R225" s="60">
        <v>0.1572706232186219</v>
      </c>
      <c r="S225" s="58">
        <v>21231132</v>
      </c>
      <c r="T225" s="59">
        <v>4325121</v>
      </c>
      <c r="U225" s="60">
        <v>0.20371598650510014</v>
      </c>
      <c r="V225" s="62">
        <v>22723070</v>
      </c>
      <c r="W225" s="62">
        <v>4869161</v>
      </c>
      <c r="X225" s="105">
        <v>0.21428270915857761</v>
      </c>
      <c r="Y225" s="90">
        <v>23137874</v>
      </c>
      <c r="Z225" s="90">
        <v>6538680</v>
      </c>
      <c r="AA225" s="105">
        <v>0.28259640449247841</v>
      </c>
      <c r="AB225" s="54">
        <v>24024323</v>
      </c>
      <c r="AC225" s="54">
        <v>5360049</v>
      </c>
      <c r="AD225" s="54">
        <v>0.22310926305810991</v>
      </c>
      <c r="AE225" s="54">
        <v>24128273</v>
      </c>
      <c r="AF225" s="54">
        <v>4986762</v>
      </c>
      <c r="AG225" s="54">
        <v>0.206677121068715</v>
      </c>
    </row>
    <row r="226" spans="1:33" x14ac:dyDescent="0.2">
      <c r="A226" s="55" t="s">
        <v>529</v>
      </c>
      <c r="B226" s="55" t="s">
        <v>530</v>
      </c>
      <c r="C226" s="55" t="s">
        <v>114</v>
      </c>
      <c r="D226" s="10">
        <v>7244997</v>
      </c>
      <c r="E226" s="10">
        <v>2489885</v>
      </c>
      <c r="F226" s="11">
        <v>0.34366956949740629</v>
      </c>
      <c r="G226" s="10">
        <v>7336600</v>
      </c>
      <c r="H226" s="10">
        <v>2707838</v>
      </c>
      <c r="I226" s="11">
        <f t="shared" si="3"/>
        <v>0.36908622522694434</v>
      </c>
      <c r="J226" s="64">
        <v>7314604</v>
      </c>
      <c r="K226" s="65">
        <v>2548554</v>
      </c>
      <c r="L226" s="60">
        <v>0.34841995547537502</v>
      </c>
      <c r="M226" s="64">
        <v>7387820</v>
      </c>
      <c r="N226" s="65">
        <v>2780543</v>
      </c>
      <c r="O226" s="60">
        <v>0.37636853632059253</v>
      </c>
      <c r="P226" s="64">
        <v>7680858</v>
      </c>
      <c r="Q226" s="65">
        <v>2908572</v>
      </c>
      <c r="R226" s="60">
        <v>0.37867800706639804</v>
      </c>
      <c r="S226" s="58">
        <v>8219547</v>
      </c>
      <c r="T226" s="59">
        <v>3358687</v>
      </c>
      <c r="U226" s="60">
        <v>0.40862191067220616</v>
      </c>
      <c r="V226" s="62">
        <v>8808960</v>
      </c>
      <c r="W226" s="62">
        <v>3561770</v>
      </c>
      <c r="X226" s="105">
        <v>0.40433490446091253</v>
      </c>
      <c r="Y226" s="90">
        <v>9213593</v>
      </c>
      <c r="Z226" s="90">
        <v>3312958</v>
      </c>
      <c r="AA226" s="105">
        <v>0.35957286153186929</v>
      </c>
      <c r="AB226" s="54">
        <v>9003016</v>
      </c>
      <c r="AC226" s="54">
        <v>2866753</v>
      </c>
      <c r="AD226" s="54">
        <v>0.31842140456042728</v>
      </c>
      <c r="AE226" s="54">
        <v>9078752</v>
      </c>
      <c r="AF226" s="54">
        <v>1816314</v>
      </c>
      <c r="AG226" s="54">
        <v>0.20006207901702799</v>
      </c>
    </row>
    <row r="227" spans="1:33" x14ac:dyDescent="0.2">
      <c r="A227" s="55" t="s">
        <v>531</v>
      </c>
      <c r="B227" s="55" t="s">
        <v>532</v>
      </c>
      <c r="C227" s="55" t="s">
        <v>114</v>
      </c>
      <c r="D227" s="10">
        <v>21447697</v>
      </c>
      <c r="E227" s="10">
        <v>17950928</v>
      </c>
      <c r="F227" s="11">
        <v>0.83696296157111882</v>
      </c>
      <c r="G227" s="10">
        <v>21145993</v>
      </c>
      <c r="H227" s="10">
        <v>17603674</v>
      </c>
      <c r="I227" s="11">
        <f t="shared" si="3"/>
        <v>0.83248273088901525</v>
      </c>
      <c r="J227" s="64">
        <v>21845258</v>
      </c>
      <c r="K227" s="65">
        <v>16352663</v>
      </c>
      <c r="L227" s="60">
        <v>0.74856808740826042</v>
      </c>
      <c r="M227" s="64">
        <v>21510265</v>
      </c>
      <c r="N227" s="65">
        <v>15951550</v>
      </c>
      <c r="O227" s="60">
        <v>0.741578497521997</v>
      </c>
      <c r="P227" s="64">
        <v>24531256</v>
      </c>
      <c r="Q227" s="65">
        <v>14555771</v>
      </c>
      <c r="R227" s="60">
        <v>0.59335612493710066</v>
      </c>
      <c r="S227" s="58">
        <v>22680321</v>
      </c>
      <c r="T227" s="59">
        <v>13925542</v>
      </c>
      <c r="U227" s="60">
        <v>0.61399227991526217</v>
      </c>
      <c r="V227" s="62">
        <v>23907325</v>
      </c>
      <c r="W227" s="62">
        <v>12418231</v>
      </c>
      <c r="X227" s="105">
        <v>0.5194320569114278</v>
      </c>
      <c r="Y227" s="90">
        <v>24484832</v>
      </c>
      <c r="Z227" s="90">
        <v>10803485</v>
      </c>
      <c r="AA227" s="105">
        <v>0.44123173889859646</v>
      </c>
      <c r="AB227" s="54">
        <v>24428886</v>
      </c>
      <c r="AC227" s="54">
        <v>8953063</v>
      </c>
      <c r="AD227" s="54">
        <v>0.36649493554474816</v>
      </c>
      <c r="AE227" s="54">
        <v>24329032</v>
      </c>
      <c r="AF227" s="54">
        <v>7462377</v>
      </c>
      <c r="AG227" s="54">
        <v>0.306727246690292</v>
      </c>
    </row>
    <row r="228" spans="1:33" x14ac:dyDescent="0.2">
      <c r="A228" s="55" t="s">
        <v>533</v>
      </c>
      <c r="B228" s="55" t="s">
        <v>534</v>
      </c>
      <c r="C228" s="55" t="s">
        <v>114</v>
      </c>
      <c r="D228" s="10">
        <v>8281226</v>
      </c>
      <c r="E228" s="10">
        <v>2619498</v>
      </c>
      <c r="F228" s="11">
        <v>0.31631765634701914</v>
      </c>
      <c r="G228" s="10">
        <v>8026152</v>
      </c>
      <c r="H228" s="10">
        <v>2846082</v>
      </c>
      <c r="I228" s="11">
        <f t="shared" si="3"/>
        <v>0.35460105913767892</v>
      </c>
      <c r="J228" s="64">
        <v>8120501</v>
      </c>
      <c r="K228" s="65">
        <v>3767718</v>
      </c>
      <c r="L228" s="60">
        <v>0.46397605270906317</v>
      </c>
      <c r="M228" s="64">
        <v>8199729</v>
      </c>
      <c r="N228" s="65">
        <v>4463298</v>
      </c>
      <c r="O228" s="60">
        <v>0.54432262334523496</v>
      </c>
      <c r="P228" s="64">
        <v>9205704</v>
      </c>
      <c r="Q228" s="65">
        <v>4549325</v>
      </c>
      <c r="R228" s="60">
        <v>0.49418545284532284</v>
      </c>
      <c r="S228" s="58">
        <v>8689887</v>
      </c>
      <c r="T228" s="59">
        <v>6202537</v>
      </c>
      <c r="U228" s="60">
        <v>0.7137649776113314</v>
      </c>
      <c r="V228" s="62">
        <v>9881991</v>
      </c>
      <c r="W228" s="62">
        <v>7194192</v>
      </c>
      <c r="X228" s="105">
        <v>0.72801037766579635</v>
      </c>
      <c r="Y228" s="90">
        <v>9982734</v>
      </c>
      <c r="Z228" s="90">
        <v>8249432</v>
      </c>
      <c r="AA228" s="105">
        <v>0.82637001046006031</v>
      </c>
      <c r="AB228" s="54">
        <v>11981743</v>
      </c>
      <c r="AC228" s="54">
        <v>7273264</v>
      </c>
      <c r="AD228" s="54">
        <v>0.60702887718422938</v>
      </c>
      <c r="AE228" s="54">
        <v>10781711</v>
      </c>
      <c r="AF228" s="54">
        <v>7495858</v>
      </c>
      <c r="AG228" s="54">
        <v>0.69523826042081804</v>
      </c>
    </row>
    <row r="229" spans="1:33" x14ac:dyDescent="0.2">
      <c r="A229" s="55" t="s">
        <v>535</v>
      </c>
      <c r="B229" s="55" t="s">
        <v>536</v>
      </c>
      <c r="C229" s="55" t="s">
        <v>14</v>
      </c>
      <c r="D229" s="10">
        <v>9398413</v>
      </c>
      <c r="E229" s="10">
        <v>1541165</v>
      </c>
      <c r="F229" s="11">
        <v>0.16398140835053748</v>
      </c>
      <c r="G229" s="10">
        <v>9958637</v>
      </c>
      <c r="H229" s="10">
        <v>599152</v>
      </c>
      <c r="I229" s="11">
        <f t="shared" si="3"/>
        <v>6.0164056587261892E-2</v>
      </c>
      <c r="J229" s="64">
        <v>10439953</v>
      </c>
      <c r="K229" s="65">
        <v>325623</v>
      </c>
      <c r="L229" s="60">
        <v>3.1190082943859998E-2</v>
      </c>
      <c r="M229" s="64">
        <v>8928571</v>
      </c>
      <c r="N229" s="65">
        <v>990323</v>
      </c>
      <c r="O229" s="60">
        <v>0.11091618132397671</v>
      </c>
      <c r="P229" s="64">
        <v>9273239</v>
      </c>
      <c r="Q229" s="65">
        <v>1873287</v>
      </c>
      <c r="R229" s="60">
        <v>0.20200999887957163</v>
      </c>
      <c r="S229" s="58">
        <v>10189243</v>
      </c>
      <c r="T229" s="59">
        <v>2814559</v>
      </c>
      <c r="U229" s="60">
        <v>0.27622846957325486</v>
      </c>
      <c r="V229" s="62">
        <v>10159602</v>
      </c>
      <c r="W229" s="62">
        <v>3930598</v>
      </c>
      <c r="X229" s="105">
        <v>0.3868850374256787</v>
      </c>
      <c r="Y229" s="90">
        <v>9855238</v>
      </c>
      <c r="Z229" s="90">
        <v>5431433</v>
      </c>
      <c r="AA229" s="105">
        <v>0.55112144425127019</v>
      </c>
      <c r="AB229" s="54">
        <v>12369278</v>
      </c>
      <c r="AC229" s="54">
        <v>6361228</v>
      </c>
      <c r="AD229" s="54">
        <v>0.51427641936740365</v>
      </c>
      <c r="AE229" s="54">
        <v>17688186</v>
      </c>
      <c r="AF229" s="54">
        <v>6794549</v>
      </c>
      <c r="AG229" s="54">
        <v>0.384129214832996</v>
      </c>
    </row>
    <row r="230" spans="1:33" x14ac:dyDescent="0.2">
      <c r="A230" s="55" t="s">
        <v>537</v>
      </c>
      <c r="B230" s="55" t="s">
        <v>538</v>
      </c>
      <c r="C230" s="55" t="s">
        <v>14</v>
      </c>
      <c r="D230" s="10">
        <v>8077670</v>
      </c>
      <c r="E230" s="10">
        <v>1787554</v>
      </c>
      <c r="F230" s="11">
        <v>0.22129574493634921</v>
      </c>
      <c r="G230" s="10">
        <v>7914669</v>
      </c>
      <c r="H230" s="10">
        <v>1760499</v>
      </c>
      <c r="I230" s="11">
        <f t="shared" si="3"/>
        <v>0.22243494958538379</v>
      </c>
      <c r="J230" s="64">
        <v>7749408</v>
      </c>
      <c r="K230" s="65">
        <v>1710887</v>
      </c>
      <c r="L230" s="60">
        <v>0.22077647737736869</v>
      </c>
      <c r="M230" s="64">
        <v>8233592</v>
      </c>
      <c r="N230" s="65">
        <v>1429864</v>
      </c>
      <c r="O230" s="60">
        <v>0.17366223636050948</v>
      </c>
      <c r="P230" s="64">
        <v>8484153</v>
      </c>
      <c r="Q230" s="65">
        <v>1314777</v>
      </c>
      <c r="R230" s="60">
        <v>0.15496856315533206</v>
      </c>
      <c r="S230" s="58">
        <v>8330998</v>
      </c>
      <c r="T230" s="59">
        <v>1994599</v>
      </c>
      <c r="U230" s="60">
        <v>0.23941897477349053</v>
      </c>
      <c r="V230" s="62">
        <v>8518261</v>
      </c>
      <c r="W230" s="62">
        <v>2721034</v>
      </c>
      <c r="X230" s="105">
        <v>0.31943538710541974</v>
      </c>
      <c r="Y230" s="90">
        <v>8661257</v>
      </c>
      <c r="Z230" s="90">
        <v>3410064</v>
      </c>
      <c r="AA230" s="105">
        <v>0.39371467674957572</v>
      </c>
      <c r="AB230" s="54">
        <v>9399274</v>
      </c>
      <c r="AC230" s="54">
        <v>3232581</v>
      </c>
      <c r="AD230" s="54">
        <v>0.34391815793432556</v>
      </c>
      <c r="AE230" s="54">
        <v>10338448</v>
      </c>
      <c r="AF230" s="54">
        <v>1966973</v>
      </c>
      <c r="AG230" s="54">
        <v>0.190258054206976</v>
      </c>
    </row>
    <row r="231" spans="1:33" x14ac:dyDescent="0.2">
      <c r="A231" s="55" t="s">
        <v>539</v>
      </c>
      <c r="B231" s="55" t="s">
        <v>540</v>
      </c>
      <c r="C231" s="55" t="s">
        <v>17</v>
      </c>
      <c r="D231" s="10">
        <v>17931655</v>
      </c>
      <c r="E231" s="10">
        <v>5008142</v>
      </c>
      <c r="F231" s="11">
        <v>0.27929056185834494</v>
      </c>
      <c r="G231" s="10">
        <v>16940458</v>
      </c>
      <c r="H231" s="10">
        <v>5363520</v>
      </c>
      <c r="I231" s="11">
        <f t="shared" si="3"/>
        <v>0.31661009401280649</v>
      </c>
      <c r="J231" s="64">
        <v>17363513</v>
      </c>
      <c r="K231" s="65">
        <v>4643287</v>
      </c>
      <c r="L231" s="60">
        <v>0.26741633447102553</v>
      </c>
      <c r="M231" s="64">
        <v>17316387</v>
      </c>
      <c r="N231" s="65">
        <v>4688729</v>
      </c>
      <c r="O231" s="60">
        <v>0.27076831904946452</v>
      </c>
      <c r="P231" s="64">
        <v>17064539</v>
      </c>
      <c r="Q231" s="65">
        <v>5026300</v>
      </c>
      <c r="R231" s="60">
        <v>0.29454648613712919</v>
      </c>
      <c r="S231" s="58">
        <v>16964082</v>
      </c>
      <c r="T231" s="59">
        <v>6257015</v>
      </c>
      <c r="U231" s="60">
        <v>0.36883899759503641</v>
      </c>
      <c r="V231" s="62">
        <v>16535737</v>
      </c>
      <c r="W231" s="62">
        <v>7792634</v>
      </c>
      <c r="X231" s="105">
        <v>0.47126015610915922</v>
      </c>
      <c r="Y231" s="90">
        <v>16595877</v>
      </c>
      <c r="Z231" s="90">
        <v>10506040</v>
      </c>
      <c r="AA231" s="105">
        <v>0.63305120904427048</v>
      </c>
      <c r="AB231" s="54">
        <v>17114752</v>
      </c>
      <c r="AC231" s="54">
        <v>12587270</v>
      </c>
      <c r="AD231" s="54">
        <v>0.73546318404146316</v>
      </c>
      <c r="AE231" s="54">
        <v>17212999</v>
      </c>
      <c r="AF231" s="54">
        <v>14071351</v>
      </c>
      <c r="AG231" s="54">
        <v>0.81748398405181999</v>
      </c>
    </row>
    <row r="232" spans="1:33" x14ac:dyDescent="0.2">
      <c r="A232" s="55" t="s">
        <v>541</v>
      </c>
      <c r="B232" s="55" t="s">
        <v>542</v>
      </c>
      <c r="C232" s="55" t="s">
        <v>17</v>
      </c>
      <c r="D232" s="10">
        <v>11300337</v>
      </c>
      <c r="E232" s="10">
        <v>1172694</v>
      </c>
      <c r="F232" s="11">
        <v>0.10377513520172009</v>
      </c>
      <c r="G232" s="10">
        <v>10937821</v>
      </c>
      <c r="H232" s="10">
        <v>1260785</v>
      </c>
      <c r="I232" s="11">
        <f t="shared" si="3"/>
        <v>0.11526838846603908</v>
      </c>
      <c r="J232" s="64">
        <v>10280342</v>
      </c>
      <c r="K232" s="65">
        <v>1592353</v>
      </c>
      <c r="L232" s="60">
        <v>0.15489299869595777</v>
      </c>
      <c r="M232" s="64">
        <v>10742254</v>
      </c>
      <c r="N232" s="65">
        <v>1948805</v>
      </c>
      <c r="O232" s="60">
        <v>0.18141490603368715</v>
      </c>
      <c r="P232" s="64">
        <v>11146298</v>
      </c>
      <c r="Q232" s="65">
        <v>1738448</v>
      </c>
      <c r="R232" s="60">
        <v>0.15596640247730681</v>
      </c>
      <c r="S232" s="58">
        <v>11511914</v>
      </c>
      <c r="T232" s="59">
        <v>1837127</v>
      </c>
      <c r="U232" s="60">
        <v>0.15958484401464432</v>
      </c>
      <c r="V232" s="62">
        <v>11870843</v>
      </c>
      <c r="W232" s="62">
        <v>1400811</v>
      </c>
      <c r="X232" s="105">
        <v>0.11800434055104596</v>
      </c>
      <c r="Y232" s="90">
        <v>11359790</v>
      </c>
      <c r="Z232" s="90">
        <v>1696535</v>
      </c>
      <c r="AA232" s="105">
        <v>0.1493456305090147</v>
      </c>
      <c r="AB232" s="54">
        <v>11800049</v>
      </c>
      <c r="AC232" s="54">
        <v>1769752</v>
      </c>
      <c r="AD232" s="54">
        <v>0.14997836025935146</v>
      </c>
      <c r="AE232" s="54">
        <v>11814881</v>
      </c>
      <c r="AF232" s="54">
        <v>1690961</v>
      </c>
      <c r="AG232" s="54">
        <v>0.14312128916067801</v>
      </c>
    </row>
    <row r="233" spans="1:33" x14ac:dyDescent="0.2">
      <c r="A233" s="55" t="s">
        <v>543</v>
      </c>
      <c r="B233" s="55" t="s">
        <v>544</v>
      </c>
      <c r="C233" s="55" t="s">
        <v>17</v>
      </c>
      <c r="D233" s="10">
        <v>17358402</v>
      </c>
      <c r="E233" s="10">
        <v>2613709</v>
      </c>
      <c r="F233" s="11">
        <v>0.15057313455466695</v>
      </c>
      <c r="G233" s="10">
        <v>16333826</v>
      </c>
      <c r="H233" s="10">
        <v>2685383</v>
      </c>
      <c r="I233" s="11">
        <f t="shared" si="3"/>
        <v>0.16440624505244517</v>
      </c>
      <c r="J233" s="64">
        <v>14763278</v>
      </c>
      <c r="K233" s="65">
        <v>2729839</v>
      </c>
      <c r="L233" s="60">
        <v>0.18490737626155926</v>
      </c>
      <c r="M233" s="64">
        <v>14619987</v>
      </c>
      <c r="N233" s="65">
        <v>3053178</v>
      </c>
      <c r="O233" s="60">
        <v>0.20883589020975191</v>
      </c>
      <c r="P233" s="64">
        <v>14943013</v>
      </c>
      <c r="Q233" s="65">
        <v>3392694</v>
      </c>
      <c r="R233" s="60">
        <v>0.22704216345123973</v>
      </c>
      <c r="S233" s="58">
        <v>14661853</v>
      </c>
      <c r="T233" s="59">
        <v>3856223</v>
      </c>
      <c r="U233" s="60">
        <v>0.26301061673446052</v>
      </c>
      <c r="V233" s="62">
        <v>14764128</v>
      </c>
      <c r="W233" s="62">
        <v>4658708</v>
      </c>
      <c r="X233" s="105">
        <v>0.31554237405690333</v>
      </c>
      <c r="Y233" s="90">
        <v>15120982</v>
      </c>
      <c r="Z233" s="90">
        <v>5383968</v>
      </c>
      <c r="AA233" s="105">
        <v>0.35605941465970925</v>
      </c>
      <c r="AB233" s="54">
        <v>16169467</v>
      </c>
      <c r="AC233" s="54">
        <v>5186586</v>
      </c>
      <c r="AD233" s="54">
        <v>0.32076419092849506</v>
      </c>
      <c r="AE233" s="54">
        <v>15188321</v>
      </c>
      <c r="AF233" s="54">
        <v>5632128</v>
      </c>
      <c r="AG233" s="54">
        <v>0.37081965807807199</v>
      </c>
    </row>
    <row r="234" spans="1:33" x14ac:dyDescent="0.2">
      <c r="A234" s="55" t="s">
        <v>545</v>
      </c>
      <c r="B234" s="55" t="s">
        <v>546</v>
      </c>
      <c r="C234" s="55" t="s">
        <v>17</v>
      </c>
      <c r="D234" s="10">
        <v>11700419</v>
      </c>
      <c r="E234" s="10">
        <v>1114063</v>
      </c>
      <c r="F234" s="11">
        <v>9.521564996945836E-2</v>
      </c>
      <c r="G234" s="10">
        <v>11944610</v>
      </c>
      <c r="H234" s="10">
        <v>1381460</v>
      </c>
      <c r="I234" s="11">
        <f t="shared" si="3"/>
        <v>0.11565551323986301</v>
      </c>
      <c r="J234" s="64">
        <v>11904361</v>
      </c>
      <c r="K234" s="65">
        <v>1122140</v>
      </c>
      <c r="L234" s="60">
        <v>9.4262934398578802E-2</v>
      </c>
      <c r="M234" s="64">
        <v>11732542</v>
      </c>
      <c r="N234" s="65">
        <v>1591879</v>
      </c>
      <c r="O234" s="60">
        <v>0.13568065641699811</v>
      </c>
      <c r="P234" s="64">
        <v>11907027</v>
      </c>
      <c r="Q234" s="65">
        <v>2709127</v>
      </c>
      <c r="R234" s="60">
        <v>0.22752337758199423</v>
      </c>
      <c r="S234" s="58">
        <v>12556154</v>
      </c>
      <c r="T234" s="59">
        <v>4117912</v>
      </c>
      <c r="U234" s="60">
        <v>0.32795966025902518</v>
      </c>
      <c r="V234" s="62">
        <v>13908975</v>
      </c>
      <c r="W234" s="62">
        <v>4263600</v>
      </c>
      <c r="X234" s="105">
        <v>0.30653588779906499</v>
      </c>
      <c r="Y234" s="90">
        <v>14307851</v>
      </c>
      <c r="Z234" s="90">
        <v>4516838</v>
      </c>
      <c r="AA234" s="105">
        <v>0.3156894770570367</v>
      </c>
      <c r="AB234" s="54">
        <v>14233809</v>
      </c>
      <c r="AC234" s="54">
        <v>4622369</v>
      </c>
      <c r="AD234" s="54">
        <v>0.32474575147102225</v>
      </c>
      <c r="AE234" s="54">
        <v>14448953</v>
      </c>
      <c r="AF234" s="54">
        <v>4672298</v>
      </c>
      <c r="AG234" s="54">
        <v>0.32336585218320002</v>
      </c>
    </row>
    <row r="235" spans="1:33" x14ac:dyDescent="0.2">
      <c r="A235" s="55" t="s">
        <v>547</v>
      </c>
      <c r="B235" s="55" t="s">
        <v>548</v>
      </c>
      <c r="C235" s="55" t="s">
        <v>20</v>
      </c>
      <c r="D235" s="10">
        <v>15443525</v>
      </c>
      <c r="E235" s="10">
        <v>4307593</v>
      </c>
      <c r="F235" s="11">
        <v>0.27892550437804842</v>
      </c>
      <c r="G235" s="10">
        <v>15816242</v>
      </c>
      <c r="H235" s="10">
        <v>4273360</v>
      </c>
      <c r="I235" s="11">
        <f t="shared" si="3"/>
        <v>0.27018807628259606</v>
      </c>
      <c r="J235" s="64">
        <v>15528337</v>
      </c>
      <c r="K235" s="65">
        <v>4433547</v>
      </c>
      <c r="L235" s="60">
        <v>0.2855133167189764</v>
      </c>
      <c r="M235" s="64">
        <v>15615499</v>
      </c>
      <c r="N235" s="65">
        <v>4619442</v>
      </c>
      <c r="O235" s="60">
        <v>0.29582416802690709</v>
      </c>
      <c r="P235" s="64">
        <v>16288985</v>
      </c>
      <c r="Q235" s="65">
        <v>4236465</v>
      </c>
      <c r="R235" s="60">
        <v>0.26008158273827375</v>
      </c>
      <c r="S235" s="58">
        <v>17371338</v>
      </c>
      <c r="T235" s="59">
        <v>3270497</v>
      </c>
      <c r="U235" s="60">
        <v>0.18826972337997222</v>
      </c>
      <c r="V235" s="62">
        <v>17008832</v>
      </c>
      <c r="W235" s="62">
        <v>3311065</v>
      </c>
      <c r="X235" s="105">
        <v>0.19466739397508306</v>
      </c>
      <c r="Y235" s="90">
        <v>17234864</v>
      </c>
      <c r="Z235" s="90">
        <v>3882257</v>
      </c>
      <c r="AA235" s="105">
        <v>0.22525602754973872</v>
      </c>
      <c r="AB235" s="54">
        <v>17700169</v>
      </c>
      <c r="AC235" s="54">
        <v>4380032</v>
      </c>
      <c r="AD235" s="54">
        <v>0.24745707230253</v>
      </c>
      <c r="AE235" s="54">
        <v>18811361</v>
      </c>
      <c r="AF235" s="54">
        <v>4042939</v>
      </c>
      <c r="AG235" s="54">
        <v>0.214920068781839</v>
      </c>
    </row>
    <row r="236" spans="1:33" x14ac:dyDescent="0.2">
      <c r="A236" s="55" t="s">
        <v>549</v>
      </c>
      <c r="B236" s="55" t="s">
        <v>550</v>
      </c>
      <c r="C236" s="55" t="s">
        <v>20</v>
      </c>
      <c r="D236" s="10">
        <v>10717778</v>
      </c>
      <c r="E236" s="10">
        <v>2829478</v>
      </c>
      <c r="F236" s="11">
        <v>0.26399856388143139</v>
      </c>
      <c r="G236" s="10">
        <v>11036934</v>
      </c>
      <c r="H236" s="10">
        <v>3003377</v>
      </c>
      <c r="I236" s="11">
        <f t="shared" si="3"/>
        <v>0.27212059073652156</v>
      </c>
      <c r="J236" s="64">
        <v>10583040</v>
      </c>
      <c r="K236" s="65">
        <v>3779877</v>
      </c>
      <c r="L236" s="60">
        <v>0.35716363162191583</v>
      </c>
      <c r="M236" s="64">
        <v>11217960</v>
      </c>
      <c r="N236" s="65">
        <v>4411449</v>
      </c>
      <c r="O236" s="60">
        <v>0.39324877250409163</v>
      </c>
      <c r="P236" s="64">
        <v>11598950</v>
      </c>
      <c r="Q236" s="65">
        <v>4656713</v>
      </c>
      <c r="R236" s="60">
        <v>0.40147711646312811</v>
      </c>
      <c r="S236" s="58">
        <v>12601473</v>
      </c>
      <c r="T236" s="59">
        <v>6202627</v>
      </c>
      <c r="U236" s="60">
        <v>0.49221444191484598</v>
      </c>
      <c r="V236" s="62">
        <v>13161443</v>
      </c>
      <c r="W236" s="62">
        <v>7150216</v>
      </c>
      <c r="X236" s="105">
        <v>0.54326991348896925</v>
      </c>
      <c r="Y236" s="90">
        <v>14706382</v>
      </c>
      <c r="Z236" s="90">
        <v>6783621</v>
      </c>
      <c r="AA236" s="105">
        <v>0.46127055587159371</v>
      </c>
      <c r="AB236" s="54">
        <v>14193359</v>
      </c>
      <c r="AC236" s="54">
        <v>7275320</v>
      </c>
      <c r="AD236" s="54">
        <v>0.51258620316726999</v>
      </c>
      <c r="AE236" s="54">
        <v>14392038</v>
      </c>
      <c r="AF236" s="54">
        <v>6867686</v>
      </c>
      <c r="AG236" s="54">
        <v>0.47718648324858498</v>
      </c>
    </row>
    <row r="237" spans="1:33" x14ac:dyDescent="0.2">
      <c r="A237" s="55" t="s">
        <v>551</v>
      </c>
      <c r="B237" s="55" t="s">
        <v>552</v>
      </c>
      <c r="C237" s="55" t="s">
        <v>20</v>
      </c>
      <c r="D237" s="10">
        <v>8028668</v>
      </c>
      <c r="E237" s="10">
        <v>1070352</v>
      </c>
      <c r="F237" s="11">
        <v>0.13331626117806838</v>
      </c>
      <c r="G237" s="10">
        <v>7927552</v>
      </c>
      <c r="H237" s="10">
        <v>2028044</v>
      </c>
      <c r="I237" s="11">
        <f t="shared" si="3"/>
        <v>0.25582222607937483</v>
      </c>
      <c r="J237" s="64">
        <v>7967852</v>
      </c>
      <c r="K237" s="65">
        <v>2635169</v>
      </c>
      <c r="L237" s="60">
        <v>0.33072514399112835</v>
      </c>
      <c r="M237" s="64">
        <v>8321676</v>
      </c>
      <c r="N237" s="65">
        <v>3228671</v>
      </c>
      <c r="O237" s="60">
        <v>0.38798326202558236</v>
      </c>
      <c r="P237" s="64">
        <v>8842971</v>
      </c>
      <c r="Q237" s="65">
        <v>4082761</v>
      </c>
      <c r="R237" s="60">
        <v>0.4616956224327774</v>
      </c>
      <c r="S237" s="58">
        <v>9472152</v>
      </c>
      <c r="T237" s="59">
        <v>5892148</v>
      </c>
      <c r="U237" s="60">
        <v>0.62204956170466863</v>
      </c>
      <c r="V237" s="62">
        <v>10489571</v>
      </c>
      <c r="W237" s="62">
        <v>7092049</v>
      </c>
      <c r="X237" s="105">
        <v>0.676104771110277</v>
      </c>
      <c r="Y237" s="90">
        <v>11371395</v>
      </c>
      <c r="Z237" s="90">
        <v>7284086</v>
      </c>
      <c r="AA237" s="105">
        <v>0.64056221774021571</v>
      </c>
      <c r="AB237" s="54">
        <v>11861412</v>
      </c>
      <c r="AC237" s="54">
        <v>7444423</v>
      </c>
      <c r="AD237" s="54">
        <v>0.62761693127260054</v>
      </c>
      <c r="AE237" s="54">
        <v>12514637</v>
      </c>
      <c r="AF237" s="54">
        <v>7017252</v>
      </c>
      <c r="AG237" s="54">
        <v>0.56072357512247495</v>
      </c>
    </row>
    <row r="238" spans="1:33" x14ac:dyDescent="0.2">
      <c r="A238" s="55" t="s">
        <v>553</v>
      </c>
      <c r="B238" s="55" t="s">
        <v>554</v>
      </c>
      <c r="C238" s="55" t="s">
        <v>314</v>
      </c>
      <c r="D238" s="10">
        <v>7809685</v>
      </c>
      <c r="E238" s="10">
        <v>468656</v>
      </c>
      <c r="F238" s="11">
        <v>6.0009590655705061E-2</v>
      </c>
      <c r="G238" s="10">
        <v>8014752</v>
      </c>
      <c r="H238" s="10">
        <v>471004</v>
      </c>
      <c r="I238" s="11">
        <f t="shared" si="3"/>
        <v>5.8767133405999337E-2</v>
      </c>
      <c r="J238" s="64">
        <v>7416616</v>
      </c>
      <c r="K238" s="65">
        <v>847575</v>
      </c>
      <c r="L238" s="60">
        <v>0.1142805559840229</v>
      </c>
      <c r="M238" s="64">
        <v>8251493</v>
      </c>
      <c r="N238" s="65">
        <v>1890300</v>
      </c>
      <c r="O238" s="60">
        <v>0.22908581513672738</v>
      </c>
      <c r="P238" s="64">
        <v>9075301</v>
      </c>
      <c r="Q238" s="65">
        <v>2155801</v>
      </c>
      <c r="R238" s="60">
        <v>0.23754595026655315</v>
      </c>
      <c r="S238" s="58">
        <v>8445837</v>
      </c>
      <c r="T238" s="59">
        <v>3741345</v>
      </c>
      <c r="U238" s="60">
        <v>0.4429809621000263</v>
      </c>
      <c r="V238" s="62">
        <v>8788432</v>
      </c>
      <c r="W238" s="62">
        <v>5019772</v>
      </c>
      <c r="X238" s="105">
        <v>0.57117947774984201</v>
      </c>
      <c r="Y238" s="90">
        <v>9260365</v>
      </c>
      <c r="Z238" s="90">
        <v>6182675</v>
      </c>
      <c r="AA238" s="105">
        <v>0.66764916933619789</v>
      </c>
      <c r="AB238" s="54">
        <v>9306527</v>
      </c>
      <c r="AC238" s="54">
        <v>6763177</v>
      </c>
      <c r="AD238" s="54">
        <v>0.72671330561873404</v>
      </c>
      <c r="AE238" s="54">
        <v>9866427</v>
      </c>
      <c r="AF238" s="54">
        <v>7292765</v>
      </c>
      <c r="AG238" s="54">
        <v>0.73914954217975803</v>
      </c>
    </row>
    <row r="239" spans="1:33" x14ac:dyDescent="0.2">
      <c r="A239" s="55" t="s">
        <v>555</v>
      </c>
      <c r="B239" s="55" t="s">
        <v>556</v>
      </c>
      <c r="C239" s="55" t="s">
        <v>314</v>
      </c>
      <c r="D239" s="10">
        <v>7974050</v>
      </c>
      <c r="E239" s="10">
        <v>5814797</v>
      </c>
      <c r="F239" s="11">
        <v>0.72921501620882734</v>
      </c>
      <c r="G239" s="10">
        <v>8218596</v>
      </c>
      <c r="H239" s="10">
        <v>6185295</v>
      </c>
      <c r="I239" s="11">
        <f t="shared" si="3"/>
        <v>0.75259752395664659</v>
      </c>
      <c r="J239" s="64">
        <v>8449154</v>
      </c>
      <c r="K239" s="65">
        <v>5855673</v>
      </c>
      <c r="L239" s="60">
        <v>0.6930484401160163</v>
      </c>
      <c r="M239" s="64">
        <v>8336751</v>
      </c>
      <c r="N239" s="65">
        <v>5560464</v>
      </c>
      <c r="O239" s="60">
        <v>0.66698213728585631</v>
      </c>
      <c r="P239" s="64">
        <v>8450782</v>
      </c>
      <c r="Q239" s="65">
        <v>5228786</v>
      </c>
      <c r="R239" s="60">
        <v>0.61873398225158338</v>
      </c>
      <c r="S239" s="58">
        <v>8323053</v>
      </c>
      <c r="T239" s="59">
        <v>5339844</v>
      </c>
      <c r="U239" s="60">
        <v>0.64157274980707202</v>
      </c>
      <c r="V239" s="62">
        <v>8541673</v>
      </c>
      <c r="W239" s="62">
        <v>5236245</v>
      </c>
      <c r="X239" s="105">
        <v>0.61302335034366218</v>
      </c>
      <c r="Y239" s="90">
        <v>8869979</v>
      </c>
      <c r="Z239" s="90">
        <v>6375386</v>
      </c>
      <c r="AA239" s="105">
        <v>0.71875998804506758</v>
      </c>
      <c r="AB239" s="54">
        <v>8868240</v>
      </c>
      <c r="AC239" s="54">
        <v>6806564</v>
      </c>
      <c r="AD239" s="54">
        <v>0.76752140221735088</v>
      </c>
      <c r="AE239" s="54">
        <v>9154108</v>
      </c>
      <c r="AF239" s="54">
        <v>5920493</v>
      </c>
      <c r="AG239" s="54">
        <v>0.64675804567741602</v>
      </c>
    </row>
    <row r="240" spans="1:33" x14ac:dyDescent="0.2">
      <c r="A240" s="55" t="s">
        <v>557</v>
      </c>
      <c r="B240" s="55" t="s">
        <v>558</v>
      </c>
      <c r="C240" s="55" t="s">
        <v>314</v>
      </c>
      <c r="D240" s="10">
        <v>3864779</v>
      </c>
      <c r="E240" s="10">
        <v>3062629</v>
      </c>
      <c r="F240" s="11">
        <v>0.79244608812043327</v>
      </c>
      <c r="G240" s="10">
        <v>3991946</v>
      </c>
      <c r="H240" s="10">
        <v>3114353</v>
      </c>
      <c r="I240" s="11">
        <f t="shared" si="3"/>
        <v>0.78015910034855185</v>
      </c>
      <c r="J240" s="64">
        <v>4407614</v>
      </c>
      <c r="K240" s="65">
        <v>2781998</v>
      </c>
      <c r="L240" s="60">
        <v>0.6311800443505261</v>
      </c>
      <c r="M240" s="64">
        <v>4310218</v>
      </c>
      <c r="N240" s="65">
        <v>2661611</v>
      </c>
      <c r="O240" s="60">
        <v>0.61751192167078328</v>
      </c>
      <c r="P240" s="64">
        <v>4324072</v>
      </c>
      <c r="Q240" s="65">
        <v>2665253</v>
      </c>
      <c r="R240" s="60">
        <v>0.61637572177336553</v>
      </c>
      <c r="S240" s="58">
        <v>4470046</v>
      </c>
      <c r="T240" s="59">
        <v>2938295</v>
      </c>
      <c r="U240" s="60">
        <v>0.65732992456900896</v>
      </c>
      <c r="V240" s="62">
        <v>4674171</v>
      </c>
      <c r="W240" s="62">
        <v>3350097</v>
      </c>
      <c r="X240" s="105">
        <v>0.71672538296095711</v>
      </c>
      <c r="Y240" s="90">
        <v>4670175</v>
      </c>
      <c r="Z240" s="90">
        <v>3714556</v>
      </c>
      <c r="AA240" s="105">
        <v>0.79537833164710103</v>
      </c>
      <c r="AB240" s="54">
        <v>4903444</v>
      </c>
      <c r="AC240" s="54">
        <v>3962316</v>
      </c>
      <c r="AD240" s="54">
        <v>0.80806796202832132</v>
      </c>
      <c r="AE240" s="54">
        <v>5265679</v>
      </c>
      <c r="AF240" s="54">
        <v>3917137</v>
      </c>
      <c r="AG240" s="54">
        <v>0.743899694607286</v>
      </c>
    </row>
    <row r="241" spans="1:33" x14ac:dyDescent="0.2">
      <c r="A241" s="55" t="s">
        <v>559</v>
      </c>
      <c r="B241" s="55" t="s">
        <v>560</v>
      </c>
      <c r="C241" s="55" t="s">
        <v>314</v>
      </c>
      <c r="D241" s="10">
        <v>5699403</v>
      </c>
      <c r="E241" s="10">
        <v>2199775</v>
      </c>
      <c r="F241" s="11">
        <v>0.38596586344218858</v>
      </c>
      <c r="G241" s="10">
        <v>5574064</v>
      </c>
      <c r="H241" s="10">
        <v>2213897</v>
      </c>
      <c r="I241" s="11">
        <f t="shared" si="3"/>
        <v>0.39717825270753976</v>
      </c>
      <c r="J241" s="64">
        <v>5373698</v>
      </c>
      <c r="K241" s="65">
        <v>2405682</v>
      </c>
      <c r="L241" s="60">
        <v>0.44767718617607466</v>
      </c>
      <c r="M241" s="64">
        <v>5533743</v>
      </c>
      <c r="N241" s="65">
        <v>2569203</v>
      </c>
      <c r="O241" s="60">
        <v>0.4642794217223315</v>
      </c>
      <c r="P241" s="64">
        <v>5613994</v>
      </c>
      <c r="Q241" s="65">
        <v>2858833</v>
      </c>
      <c r="R241" s="60">
        <v>0.50923335507661749</v>
      </c>
      <c r="S241" s="58">
        <v>5913686</v>
      </c>
      <c r="T241" s="59">
        <v>3543188</v>
      </c>
      <c r="U241" s="60">
        <v>0.59915051289500321</v>
      </c>
      <c r="V241" s="62">
        <v>6041656</v>
      </c>
      <c r="W241" s="62">
        <v>4120095</v>
      </c>
      <c r="X241" s="105">
        <v>0.68194796261157542</v>
      </c>
      <c r="Y241" s="90">
        <v>6254961</v>
      </c>
      <c r="Z241" s="90">
        <v>4561280</v>
      </c>
      <c r="AA241" s="105">
        <v>0.7292259695943748</v>
      </c>
      <c r="AB241" s="54">
        <v>6611777</v>
      </c>
      <c r="AC241" s="54">
        <v>4839781</v>
      </c>
      <c r="AD241" s="54">
        <v>0.73199398588306896</v>
      </c>
      <c r="AE241" s="54">
        <v>7100027</v>
      </c>
      <c r="AF241" s="54">
        <v>4668400</v>
      </c>
      <c r="AG241" s="54">
        <v>0.65751862633761804</v>
      </c>
    </row>
    <row r="242" spans="1:33" x14ac:dyDescent="0.2">
      <c r="A242" s="55" t="s">
        <v>561</v>
      </c>
      <c r="B242" s="55" t="s">
        <v>562</v>
      </c>
      <c r="C242" s="55" t="s">
        <v>32</v>
      </c>
      <c r="D242" s="10">
        <v>13688018</v>
      </c>
      <c r="E242" s="10">
        <v>1970428</v>
      </c>
      <c r="F242" s="11">
        <v>0.14395276218952957</v>
      </c>
      <c r="G242" s="10">
        <v>13498066</v>
      </c>
      <c r="H242" s="10">
        <v>1039323</v>
      </c>
      <c r="I242" s="11">
        <f t="shared" si="3"/>
        <v>7.6997919553808677E-2</v>
      </c>
      <c r="J242" s="64">
        <v>14681038</v>
      </c>
      <c r="K242" s="65">
        <v>256235</v>
      </c>
      <c r="L242" s="60">
        <v>1.7453466164994602E-2</v>
      </c>
      <c r="M242" s="64">
        <v>15569764</v>
      </c>
      <c r="N242" s="65">
        <v>1066624</v>
      </c>
      <c r="O242" s="60">
        <v>6.8506112231373581E-2</v>
      </c>
      <c r="P242" s="64">
        <v>15944404</v>
      </c>
      <c r="Q242" s="65">
        <v>1406726</v>
      </c>
      <c r="R242" s="60">
        <v>8.8226941565203693E-2</v>
      </c>
      <c r="S242" s="58">
        <v>15858951</v>
      </c>
      <c r="T242" s="59">
        <v>2026460</v>
      </c>
      <c r="U242" s="60">
        <v>0.12778020437795665</v>
      </c>
      <c r="V242" s="62">
        <v>15960170</v>
      </c>
      <c r="W242" s="62">
        <v>2440128</v>
      </c>
      <c r="X242" s="105">
        <v>0.15288859705128455</v>
      </c>
      <c r="Y242" s="90">
        <v>16653390</v>
      </c>
      <c r="Z242" s="90">
        <v>2907182</v>
      </c>
      <c r="AA242" s="105">
        <v>0.17456998244801808</v>
      </c>
      <c r="AB242" s="54">
        <v>18007376</v>
      </c>
      <c r="AC242" s="54">
        <v>3708847</v>
      </c>
      <c r="AD242" s="54">
        <v>0.20596265663581412</v>
      </c>
      <c r="AE242" s="54">
        <v>19736711</v>
      </c>
      <c r="AF242" s="54">
        <v>3206381</v>
      </c>
      <c r="AG242" s="54">
        <v>0.16245771648579099</v>
      </c>
    </row>
    <row r="243" spans="1:33" x14ac:dyDescent="0.2">
      <c r="A243" s="55" t="s">
        <v>563</v>
      </c>
      <c r="B243" s="55" t="s">
        <v>564</v>
      </c>
      <c r="C243" s="55" t="s">
        <v>32</v>
      </c>
      <c r="D243" s="10">
        <v>6233026</v>
      </c>
      <c r="E243" s="10">
        <v>1876412</v>
      </c>
      <c r="F243" s="11">
        <v>0.30104350599532231</v>
      </c>
      <c r="G243" s="10">
        <v>6411627</v>
      </c>
      <c r="H243" s="10">
        <v>1681942</v>
      </c>
      <c r="I243" s="11">
        <f t="shared" si="3"/>
        <v>0.26232686336868943</v>
      </c>
      <c r="J243" s="64">
        <v>6165114</v>
      </c>
      <c r="K243" s="65">
        <v>1401405</v>
      </c>
      <c r="L243" s="60">
        <v>0.22731209836509106</v>
      </c>
      <c r="M243" s="64">
        <v>5835028</v>
      </c>
      <c r="N243" s="65">
        <v>2218408</v>
      </c>
      <c r="O243" s="60">
        <v>0.38018806422179979</v>
      </c>
      <c r="P243" s="64">
        <v>6187322</v>
      </c>
      <c r="Q243" s="65">
        <v>2791486</v>
      </c>
      <c r="R243" s="60">
        <v>0.45116223141449563</v>
      </c>
      <c r="S243" s="58">
        <v>6062572</v>
      </c>
      <c r="T243" s="59">
        <v>4020134</v>
      </c>
      <c r="U243" s="60">
        <v>0.66310701134765904</v>
      </c>
      <c r="V243" s="62">
        <v>6393998</v>
      </c>
      <c r="W243" s="62">
        <v>6180233</v>
      </c>
      <c r="X243" s="105">
        <v>0.96656786567652975</v>
      </c>
      <c r="Y243" s="90">
        <v>6734711</v>
      </c>
      <c r="Z243" s="90">
        <v>7332776</v>
      </c>
      <c r="AA243" s="105">
        <v>1.0888033651332625</v>
      </c>
      <c r="AB243" s="54">
        <v>7168140</v>
      </c>
      <c r="AC243" s="54">
        <v>7887297</v>
      </c>
      <c r="AD243" s="54">
        <v>1.1003268630355991</v>
      </c>
      <c r="AE243" s="54">
        <v>7150477</v>
      </c>
      <c r="AF243" s="54">
        <v>8653209</v>
      </c>
      <c r="AG243" s="54">
        <v>1.2101582873422301</v>
      </c>
    </row>
    <row r="244" spans="1:33" x14ac:dyDescent="0.2">
      <c r="A244" s="55" t="s">
        <v>565</v>
      </c>
      <c r="B244" s="55" t="s">
        <v>566</v>
      </c>
      <c r="C244" s="55" t="s">
        <v>32</v>
      </c>
      <c r="D244" s="10">
        <v>13158317</v>
      </c>
      <c r="E244" s="10">
        <v>-312226</v>
      </c>
      <c r="F244" s="11">
        <v>-2.3728414507721618E-2</v>
      </c>
      <c r="G244" s="10">
        <v>12923922</v>
      </c>
      <c r="H244" s="10">
        <v>-298835</v>
      </c>
      <c r="I244" s="11">
        <f t="shared" si="3"/>
        <v>-2.3122624850258303E-2</v>
      </c>
      <c r="J244" s="64">
        <v>11953901</v>
      </c>
      <c r="K244" s="65">
        <v>577347</v>
      </c>
      <c r="L244" s="60">
        <v>4.8297789985043374E-2</v>
      </c>
      <c r="M244" s="64">
        <v>12637833</v>
      </c>
      <c r="N244" s="65">
        <v>1365709</v>
      </c>
      <c r="O244" s="60">
        <v>0.10806512477257771</v>
      </c>
      <c r="P244" s="64">
        <v>13162465</v>
      </c>
      <c r="Q244" s="65">
        <v>1712376</v>
      </c>
      <c r="R244" s="60">
        <v>0.13009538866770015</v>
      </c>
      <c r="S244" s="58">
        <v>13703679</v>
      </c>
      <c r="T244" s="59">
        <v>2092249</v>
      </c>
      <c r="U244" s="60">
        <v>0.15267790496260164</v>
      </c>
      <c r="V244" s="62">
        <v>15158288</v>
      </c>
      <c r="W244" s="62">
        <v>2318107</v>
      </c>
      <c r="X244" s="105">
        <v>0.15292670254055074</v>
      </c>
      <c r="Y244" s="90">
        <v>16427733</v>
      </c>
      <c r="Z244" s="90">
        <v>1568698</v>
      </c>
      <c r="AA244" s="105">
        <v>9.5490838571578932E-2</v>
      </c>
      <c r="AB244" s="54">
        <v>17533781</v>
      </c>
      <c r="AC244" s="54">
        <v>2354384</v>
      </c>
      <c r="AD244" s="54">
        <v>0.13427702786980172</v>
      </c>
      <c r="AE244" s="54">
        <v>18006813</v>
      </c>
      <c r="AF244" s="54">
        <v>2752397</v>
      </c>
      <c r="AG244" s="54">
        <v>0.15285308955005</v>
      </c>
    </row>
    <row r="245" spans="1:33" x14ac:dyDescent="0.2">
      <c r="A245" s="55" t="s">
        <v>567</v>
      </c>
      <c r="B245" s="55" t="s">
        <v>568</v>
      </c>
      <c r="C245" s="55" t="s">
        <v>457</v>
      </c>
      <c r="D245" s="10">
        <v>11092756</v>
      </c>
      <c r="E245" s="10">
        <v>1456389</v>
      </c>
      <c r="F245" s="11">
        <v>0.1312918989654149</v>
      </c>
      <c r="G245" s="10">
        <v>11561367</v>
      </c>
      <c r="H245" s="10">
        <v>1808421</v>
      </c>
      <c r="I245" s="11">
        <f t="shared" si="3"/>
        <v>0.15641930577932522</v>
      </c>
      <c r="J245" s="64">
        <v>11594054</v>
      </c>
      <c r="K245" s="65">
        <v>2170840</v>
      </c>
      <c r="L245" s="60">
        <v>0.18723735459572641</v>
      </c>
      <c r="M245" s="64">
        <v>11815836</v>
      </c>
      <c r="N245" s="65">
        <v>2773544</v>
      </c>
      <c r="O245" s="60">
        <v>0.23473108462236611</v>
      </c>
      <c r="P245" s="64">
        <v>12681806</v>
      </c>
      <c r="Q245" s="65">
        <v>2611121</v>
      </c>
      <c r="R245" s="60">
        <v>0.20589504365545411</v>
      </c>
      <c r="S245" s="58">
        <v>12638856</v>
      </c>
      <c r="T245" s="59">
        <v>2866519</v>
      </c>
      <c r="U245" s="60">
        <v>0.22680209348061248</v>
      </c>
      <c r="V245" s="62">
        <v>13367194</v>
      </c>
      <c r="W245" s="62">
        <v>2875248</v>
      </c>
      <c r="X245" s="105">
        <v>0.21509734952601123</v>
      </c>
      <c r="Y245" s="90">
        <v>13672428</v>
      </c>
      <c r="Z245" s="90">
        <v>2555360</v>
      </c>
      <c r="AA245" s="105">
        <v>0.1868987717470518</v>
      </c>
      <c r="AB245" s="54">
        <v>13209936</v>
      </c>
      <c r="AC245" s="54">
        <v>3236520</v>
      </c>
      <c r="AD245" s="54">
        <v>0.24500648602688158</v>
      </c>
      <c r="AE245" s="54">
        <v>13175733</v>
      </c>
      <c r="AF245" s="54">
        <v>3689587</v>
      </c>
      <c r="AG245" s="54">
        <v>0.28002897447906699</v>
      </c>
    </row>
    <row r="246" spans="1:33" x14ac:dyDescent="0.2">
      <c r="A246" s="55" t="s">
        <v>569</v>
      </c>
      <c r="B246" s="55" t="s">
        <v>570</v>
      </c>
      <c r="C246" s="55" t="s">
        <v>457</v>
      </c>
      <c r="D246" s="10">
        <v>7591194</v>
      </c>
      <c r="E246" s="10">
        <v>1101885</v>
      </c>
      <c r="F246" s="11">
        <v>0.14515305497396061</v>
      </c>
      <c r="G246" s="10">
        <v>7453129</v>
      </c>
      <c r="H246" s="10">
        <v>1434121</v>
      </c>
      <c r="I246" s="11">
        <f t="shared" si="3"/>
        <v>0.19241864725540106</v>
      </c>
      <c r="J246" s="64">
        <v>7638526</v>
      </c>
      <c r="K246" s="65">
        <v>1270134</v>
      </c>
      <c r="L246" s="60">
        <v>0.16627998647906678</v>
      </c>
      <c r="M246" s="64">
        <v>7724501</v>
      </c>
      <c r="N246" s="65">
        <v>1323356</v>
      </c>
      <c r="O246" s="60">
        <v>0.17131928651442987</v>
      </c>
      <c r="P246" s="64">
        <v>7844722</v>
      </c>
      <c r="Q246" s="65">
        <v>1259747</v>
      </c>
      <c r="R246" s="60">
        <v>0.16058529543813024</v>
      </c>
      <c r="S246" s="58">
        <v>7513766</v>
      </c>
      <c r="T246" s="59">
        <v>1740400</v>
      </c>
      <c r="U246" s="60">
        <v>0.23162818751608713</v>
      </c>
      <c r="V246" s="62">
        <v>7954642</v>
      </c>
      <c r="W246" s="62">
        <v>2181622</v>
      </c>
      <c r="X246" s="105">
        <v>0.27425772272341103</v>
      </c>
      <c r="Y246" s="90">
        <v>7974820</v>
      </c>
      <c r="Z246" s="90">
        <v>2541956</v>
      </c>
      <c r="AA246" s="105">
        <v>0.3187477585700994</v>
      </c>
      <c r="AB246" s="54">
        <v>8662367</v>
      </c>
      <c r="AC246" s="54">
        <v>2445989</v>
      </c>
      <c r="AD246" s="54">
        <v>0.28236958789670308</v>
      </c>
      <c r="AE246" s="54">
        <v>8620448</v>
      </c>
      <c r="AF246" s="54">
        <v>2476926</v>
      </c>
      <c r="AG246" s="54">
        <v>0.28733147047578</v>
      </c>
    </row>
    <row r="247" spans="1:33" x14ac:dyDescent="0.2">
      <c r="A247" s="55" t="s">
        <v>571</v>
      </c>
      <c r="B247" s="55" t="s">
        <v>572</v>
      </c>
      <c r="C247" s="55" t="s">
        <v>457</v>
      </c>
      <c r="D247" s="10">
        <v>26649565</v>
      </c>
      <c r="E247" s="10">
        <v>2308262</v>
      </c>
      <c r="F247" s="11">
        <v>8.6615372521089931E-2</v>
      </c>
      <c r="G247" s="10">
        <v>27593528</v>
      </c>
      <c r="H247" s="10">
        <v>2118664</v>
      </c>
      <c r="I247" s="11">
        <f t="shared" si="3"/>
        <v>7.6781193039179338E-2</v>
      </c>
      <c r="J247" s="64">
        <v>25817044</v>
      </c>
      <c r="K247" s="65">
        <v>2349015</v>
      </c>
      <c r="L247" s="60">
        <v>9.0986985186995079E-2</v>
      </c>
      <c r="M247" s="64">
        <v>26794473</v>
      </c>
      <c r="N247" s="65">
        <v>3365753</v>
      </c>
      <c r="O247" s="60">
        <v>0.12561370399037144</v>
      </c>
      <c r="P247" s="64">
        <v>26797410</v>
      </c>
      <c r="Q247" s="65">
        <v>6522570</v>
      </c>
      <c r="R247" s="60">
        <v>0.24340300051385563</v>
      </c>
      <c r="S247" s="58">
        <v>28146820</v>
      </c>
      <c r="T247" s="59">
        <v>10605005</v>
      </c>
      <c r="U247" s="60">
        <v>0.37677453438789887</v>
      </c>
      <c r="V247" s="62">
        <v>29813377</v>
      </c>
      <c r="W247" s="62">
        <v>14331401</v>
      </c>
      <c r="X247" s="105">
        <v>0.4807037122966647</v>
      </c>
      <c r="Y247" s="90">
        <v>30658805</v>
      </c>
      <c r="Z247" s="90">
        <v>17324308</v>
      </c>
      <c r="AA247" s="105">
        <v>0.56506794703837937</v>
      </c>
      <c r="AB247" s="54">
        <v>32285339</v>
      </c>
      <c r="AC247" s="54">
        <v>19486493</v>
      </c>
      <c r="AD247" s="54">
        <v>0.60357095832259966</v>
      </c>
      <c r="AE247" s="54">
        <v>33284175</v>
      </c>
      <c r="AF247" s="54">
        <v>20943100</v>
      </c>
      <c r="AG247" s="54">
        <v>0.629220943586554</v>
      </c>
    </row>
    <row r="248" spans="1:33" x14ac:dyDescent="0.2">
      <c r="A248" s="55" t="s">
        <v>573</v>
      </c>
      <c r="B248" s="55" t="s">
        <v>574</v>
      </c>
      <c r="C248" s="55" t="s">
        <v>457</v>
      </c>
      <c r="D248" s="10">
        <v>9943863</v>
      </c>
      <c r="E248" s="10">
        <v>1291113</v>
      </c>
      <c r="F248" s="11">
        <v>0.12984018384002274</v>
      </c>
      <c r="G248" s="10">
        <v>9947235</v>
      </c>
      <c r="H248" s="10">
        <v>1428895</v>
      </c>
      <c r="I248" s="11">
        <f t="shared" si="3"/>
        <v>0.14364745580053151</v>
      </c>
      <c r="J248" s="64">
        <v>9590773</v>
      </c>
      <c r="K248" s="65">
        <v>1872033</v>
      </c>
      <c r="L248" s="60">
        <v>0.19519104455918204</v>
      </c>
      <c r="M248" s="64">
        <v>9305568</v>
      </c>
      <c r="N248" s="65">
        <v>2794282</v>
      </c>
      <c r="O248" s="60">
        <v>0.30028064917692288</v>
      </c>
      <c r="P248" s="64">
        <v>9376989</v>
      </c>
      <c r="Q248" s="65">
        <v>3709736</v>
      </c>
      <c r="R248" s="60">
        <v>0.39562123833140894</v>
      </c>
      <c r="S248" s="58">
        <v>9697791</v>
      </c>
      <c r="T248" s="59">
        <v>4692492</v>
      </c>
      <c r="U248" s="60">
        <v>0.48387225503209957</v>
      </c>
      <c r="V248" s="62">
        <v>10090663</v>
      </c>
      <c r="W248" s="62">
        <v>5469123</v>
      </c>
      <c r="X248" s="105">
        <v>0.54199838008662071</v>
      </c>
      <c r="Y248" s="90">
        <v>10677261</v>
      </c>
      <c r="Z248" s="90">
        <v>5217438</v>
      </c>
      <c r="AA248" s="105">
        <v>0.48864947667758613</v>
      </c>
      <c r="AB248" s="54">
        <v>11244445</v>
      </c>
      <c r="AC248" s="54">
        <v>4798101</v>
      </c>
      <c r="AD248" s="54">
        <v>0.42670856587408273</v>
      </c>
      <c r="AE248" s="54">
        <v>11067979</v>
      </c>
      <c r="AF248" s="54">
        <v>4470719</v>
      </c>
      <c r="AG248" s="54">
        <v>0.40393273243471101</v>
      </c>
    </row>
    <row r="249" spans="1:33" x14ac:dyDescent="0.2">
      <c r="A249" s="55" t="s">
        <v>575</v>
      </c>
      <c r="B249" s="55" t="s">
        <v>576</v>
      </c>
      <c r="C249" s="55" t="s">
        <v>168</v>
      </c>
      <c r="D249" s="10">
        <v>29490614</v>
      </c>
      <c r="E249" s="10">
        <v>3522531</v>
      </c>
      <c r="F249" s="11">
        <v>0.11944583452891147</v>
      </c>
      <c r="G249" s="10">
        <v>28760444</v>
      </c>
      <c r="H249" s="10">
        <v>3755836</v>
      </c>
      <c r="I249" s="11">
        <f t="shared" si="3"/>
        <v>0.13059033441903747</v>
      </c>
      <c r="J249" s="64">
        <v>33016400</v>
      </c>
      <c r="K249" s="65">
        <v>6384543</v>
      </c>
      <c r="L249" s="60">
        <v>0.19337489853527337</v>
      </c>
      <c r="M249" s="64">
        <v>30287241</v>
      </c>
      <c r="N249" s="65">
        <v>7451066</v>
      </c>
      <c r="O249" s="60">
        <v>0.24601336252450332</v>
      </c>
      <c r="P249" s="64">
        <v>29953013</v>
      </c>
      <c r="Q249" s="65">
        <v>11782938</v>
      </c>
      <c r="R249" s="60">
        <v>0.39338072600576107</v>
      </c>
      <c r="S249" s="58">
        <v>31974180</v>
      </c>
      <c r="T249" s="59">
        <v>13168473</v>
      </c>
      <c r="U249" s="60">
        <v>0.41184709037104311</v>
      </c>
      <c r="V249" s="62">
        <v>34092445</v>
      </c>
      <c r="W249" s="62">
        <v>13571532</v>
      </c>
      <c r="X249" s="105">
        <v>0.39808033715387675</v>
      </c>
      <c r="Y249" s="90">
        <v>35319625</v>
      </c>
      <c r="Z249" s="90">
        <v>13181905</v>
      </c>
      <c r="AA249" s="105">
        <v>0.37321758087748669</v>
      </c>
      <c r="AB249" s="54">
        <v>36418009</v>
      </c>
      <c r="AC249" s="54">
        <v>13948168</v>
      </c>
      <c r="AD249" s="54">
        <v>0.38300193731074095</v>
      </c>
      <c r="AE249" s="54">
        <v>38454844</v>
      </c>
      <c r="AF249" s="54">
        <v>9967990</v>
      </c>
      <c r="AG249" s="54">
        <v>0.259212857553134</v>
      </c>
    </row>
    <row r="250" spans="1:33" x14ac:dyDescent="0.2">
      <c r="A250" s="55" t="s">
        <v>577</v>
      </c>
      <c r="B250" s="55" t="s">
        <v>578</v>
      </c>
      <c r="C250" s="55" t="s">
        <v>168</v>
      </c>
      <c r="D250" s="10">
        <v>77508626</v>
      </c>
      <c r="E250" s="10">
        <v>10476565</v>
      </c>
      <c r="F250" s="11">
        <v>0.13516643941024062</v>
      </c>
      <c r="G250" s="10">
        <v>72105075</v>
      </c>
      <c r="H250" s="10">
        <v>13293053</v>
      </c>
      <c r="I250" s="11">
        <f t="shared" si="3"/>
        <v>0.18435669056581663</v>
      </c>
      <c r="J250" s="64">
        <v>71875066</v>
      </c>
      <c r="K250" s="65">
        <v>23479127</v>
      </c>
      <c r="L250" s="60">
        <v>0.32666581481817353</v>
      </c>
      <c r="M250" s="64">
        <v>76091386</v>
      </c>
      <c r="N250" s="65">
        <v>30424884</v>
      </c>
      <c r="O250" s="60">
        <v>0.39984662652878999</v>
      </c>
      <c r="P250" s="64">
        <v>79430494</v>
      </c>
      <c r="Q250" s="65">
        <v>37754687</v>
      </c>
      <c r="R250" s="60">
        <v>0.47531728809341156</v>
      </c>
      <c r="S250" s="58">
        <v>88037775</v>
      </c>
      <c r="T250" s="59">
        <v>37225476</v>
      </c>
      <c r="U250" s="60">
        <v>0.42283526588444564</v>
      </c>
      <c r="V250" s="62">
        <v>87369162</v>
      </c>
      <c r="W250" s="62">
        <v>49263568</v>
      </c>
      <c r="X250" s="105">
        <v>0.56385533376181407</v>
      </c>
      <c r="Y250" s="90">
        <v>90633384</v>
      </c>
      <c r="Z250" s="90">
        <v>57555311</v>
      </c>
      <c r="AA250" s="105">
        <v>0.63503433789915642</v>
      </c>
      <c r="AB250" s="54">
        <v>96789495</v>
      </c>
      <c r="AC250" s="54">
        <v>59398662</v>
      </c>
      <c r="AD250" s="54">
        <v>0.61368914054154322</v>
      </c>
      <c r="AE250" s="54">
        <v>97256634</v>
      </c>
      <c r="AF250" s="54">
        <v>60517705</v>
      </c>
      <c r="AG250" s="54">
        <v>0.62224757850451595</v>
      </c>
    </row>
    <row r="251" spans="1:33" x14ac:dyDescent="0.2">
      <c r="A251" s="55" t="s">
        <v>579</v>
      </c>
      <c r="B251" s="55" t="s">
        <v>580</v>
      </c>
      <c r="C251" s="55" t="s">
        <v>168</v>
      </c>
      <c r="D251" s="10">
        <v>158876387</v>
      </c>
      <c r="E251" s="10">
        <v>27621829</v>
      </c>
      <c r="F251" s="11">
        <v>0.17385735867722119</v>
      </c>
      <c r="G251" s="10">
        <v>154474946</v>
      </c>
      <c r="H251" s="10">
        <v>23540527</v>
      </c>
      <c r="I251" s="11">
        <f t="shared" si="3"/>
        <v>0.1523905824831944</v>
      </c>
      <c r="J251" s="64">
        <v>144807099</v>
      </c>
      <c r="K251" s="65">
        <v>24681354</v>
      </c>
      <c r="L251" s="60">
        <v>0.17044298359985791</v>
      </c>
      <c r="M251" s="64">
        <v>145845222</v>
      </c>
      <c r="N251" s="65">
        <v>34828994</v>
      </c>
      <c r="O251" s="60">
        <v>0.23880791926114658</v>
      </c>
      <c r="P251" s="64">
        <v>150509804</v>
      </c>
      <c r="Q251" s="65">
        <v>51274402</v>
      </c>
      <c r="R251" s="60">
        <v>0.34067150868125506</v>
      </c>
      <c r="S251" s="58">
        <v>151863146</v>
      </c>
      <c r="T251" s="59">
        <v>68877687</v>
      </c>
      <c r="U251" s="60">
        <v>0.4535510346927753</v>
      </c>
      <c r="V251" s="62">
        <v>157859161</v>
      </c>
      <c r="W251" s="62">
        <v>84991478</v>
      </c>
      <c r="X251" s="105">
        <v>0.53840066969569156</v>
      </c>
      <c r="Y251" s="90">
        <v>165186549</v>
      </c>
      <c r="Z251" s="90">
        <v>99419381</v>
      </c>
      <c r="AA251" s="105">
        <v>0.60186123871381314</v>
      </c>
      <c r="AB251" s="54">
        <v>171526639</v>
      </c>
      <c r="AC251" s="54">
        <v>108226975</v>
      </c>
      <c r="AD251" s="54">
        <v>0.63096307157280684</v>
      </c>
      <c r="AE251" s="54">
        <v>184016639</v>
      </c>
      <c r="AF251" s="54">
        <v>109098757</v>
      </c>
      <c r="AG251" s="54">
        <v>0.59287441392731899</v>
      </c>
    </row>
    <row r="252" spans="1:33" x14ac:dyDescent="0.2">
      <c r="A252" s="55" t="s">
        <v>581</v>
      </c>
      <c r="B252" s="55" t="s">
        <v>582</v>
      </c>
      <c r="C252" s="55" t="s">
        <v>168</v>
      </c>
      <c r="D252" s="10">
        <v>12878915</v>
      </c>
      <c r="E252" s="10">
        <v>2030040</v>
      </c>
      <c r="F252" s="11">
        <v>0.15762507944186291</v>
      </c>
      <c r="G252" s="10">
        <v>13077473</v>
      </c>
      <c r="H252" s="10">
        <v>2128920</v>
      </c>
      <c r="I252" s="11">
        <f t="shared" si="3"/>
        <v>0.16279291878484475</v>
      </c>
      <c r="J252" s="64">
        <v>12450058</v>
      </c>
      <c r="K252" s="65">
        <v>1953177</v>
      </c>
      <c r="L252" s="60">
        <v>0.15688095589594844</v>
      </c>
      <c r="M252" s="64">
        <v>12980497</v>
      </c>
      <c r="N252" s="65">
        <v>1867697</v>
      </c>
      <c r="O252" s="60">
        <v>0.14388486049494098</v>
      </c>
      <c r="P252" s="64">
        <v>13061968</v>
      </c>
      <c r="Q252" s="65">
        <v>2056599</v>
      </c>
      <c r="R252" s="60">
        <v>0.15744939813051143</v>
      </c>
      <c r="S252" s="58">
        <v>13407238</v>
      </c>
      <c r="T252" s="59">
        <v>3127910</v>
      </c>
      <c r="U252" s="60">
        <v>0.23330010252670982</v>
      </c>
      <c r="V252" s="62">
        <v>13985061</v>
      </c>
      <c r="W252" s="62">
        <v>4269310</v>
      </c>
      <c r="X252" s="105">
        <v>0.30527646608048403</v>
      </c>
      <c r="Y252" s="90">
        <v>14678321</v>
      </c>
      <c r="Z252" s="90">
        <v>5387506</v>
      </c>
      <c r="AA252" s="105">
        <v>0.36703830090648654</v>
      </c>
      <c r="AB252" s="54">
        <v>15572110</v>
      </c>
      <c r="AC252" s="54">
        <v>6238335</v>
      </c>
      <c r="AD252" s="54">
        <v>0.40060948708941818</v>
      </c>
      <c r="AE252" s="54">
        <v>16179368</v>
      </c>
      <c r="AF252" s="54">
        <v>6624553</v>
      </c>
      <c r="AG252" s="54">
        <v>0.40944448509978898</v>
      </c>
    </row>
    <row r="253" spans="1:33" x14ac:dyDescent="0.2">
      <c r="A253" s="55" t="s">
        <v>583</v>
      </c>
      <c r="B253" s="55" t="s">
        <v>584</v>
      </c>
      <c r="C253" s="55" t="s">
        <v>168</v>
      </c>
      <c r="D253" s="10">
        <v>6086478</v>
      </c>
      <c r="E253" s="10">
        <v>3289908</v>
      </c>
      <c r="F253" s="11">
        <v>0.540527378888086</v>
      </c>
      <c r="G253" s="10">
        <v>5989025</v>
      </c>
      <c r="H253" s="10">
        <v>3621566</v>
      </c>
      <c r="I253" s="11">
        <f t="shared" si="3"/>
        <v>0.60470043120541328</v>
      </c>
      <c r="J253" s="64">
        <v>6060464</v>
      </c>
      <c r="K253" s="65">
        <v>3581974</v>
      </c>
      <c r="L253" s="60">
        <v>0.59103956396737944</v>
      </c>
      <c r="M253" s="64">
        <v>6337006</v>
      </c>
      <c r="N253" s="65">
        <v>3768355</v>
      </c>
      <c r="O253" s="60">
        <v>0.59465858167090269</v>
      </c>
      <c r="P253" s="64">
        <v>7238528</v>
      </c>
      <c r="Q253" s="65">
        <v>3578731</v>
      </c>
      <c r="R253" s="60">
        <v>0.49440038085091331</v>
      </c>
      <c r="S253" s="58">
        <v>7775633</v>
      </c>
      <c r="T253" s="59">
        <v>3932381</v>
      </c>
      <c r="U253" s="60">
        <v>0.50573130187600157</v>
      </c>
      <c r="V253" s="62">
        <v>8234878</v>
      </c>
      <c r="W253" s="62">
        <v>3810448</v>
      </c>
      <c r="X253" s="105">
        <v>0.46272063775565347</v>
      </c>
      <c r="Y253" s="90">
        <v>8158236</v>
      </c>
      <c r="Z253" s="90">
        <v>4023766</v>
      </c>
      <c r="AA253" s="105">
        <v>0.49321519995253876</v>
      </c>
      <c r="AB253" s="54">
        <v>8342375</v>
      </c>
      <c r="AC253" s="54">
        <v>4388459</v>
      </c>
      <c r="AD253" s="54">
        <v>0.52604432191072681</v>
      </c>
      <c r="AE253" s="54">
        <v>9262599</v>
      </c>
      <c r="AF253" s="54">
        <v>4140205</v>
      </c>
      <c r="AG253" s="54">
        <v>0.44698091755888397</v>
      </c>
    </row>
    <row r="254" spans="1:33" x14ac:dyDescent="0.2">
      <c r="A254" s="55" t="s">
        <v>585</v>
      </c>
      <c r="B254" s="55" t="s">
        <v>586</v>
      </c>
      <c r="C254" s="55" t="s">
        <v>168</v>
      </c>
      <c r="D254" s="10">
        <v>23009822</v>
      </c>
      <c r="E254" s="10">
        <v>4412876</v>
      </c>
      <c r="F254" s="11">
        <v>0.19178227454345367</v>
      </c>
      <c r="G254" s="10">
        <v>21553394</v>
      </c>
      <c r="H254" s="10">
        <v>5884045</v>
      </c>
      <c r="I254" s="11">
        <f t="shared" si="3"/>
        <v>0.27299853563666121</v>
      </c>
      <c r="J254" s="64">
        <v>21932464</v>
      </c>
      <c r="K254" s="65">
        <v>6905068</v>
      </c>
      <c r="L254" s="60">
        <v>0.31483320797882081</v>
      </c>
      <c r="M254" s="64">
        <v>22277542</v>
      </c>
      <c r="N254" s="65">
        <v>7800238</v>
      </c>
      <c r="O254" s="60">
        <v>0.35013907728240395</v>
      </c>
      <c r="P254" s="64">
        <v>22475919</v>
      </c>
      <c r="Q254" s="65">
        <v>8572840</v>
      </c>
      <c r="R254" s="60">
        <v>0.38142333579329951</v>
      </c>
      <c r="S254" s="58">
        <v>22173800</v>
      </c>
      <c r="T254" s="59">
        <v>9603237</v>
      </c>
      <c r="U254" s="60">
        <v>0.4330893667301049</v>
      </c>
      <c r="V254" s="62">
        <v>22975183</v>
      </c>
      <c r="W254" s="62">
        <v>10312180</v>
      </c>
      <c r="X254" s="105">
        <v>0.44883995048048148</v>
      </c>
      <c r="Y254" s="90">
        <v>24299680</v>
      </c>
      <c r="Z254" s="90">
        <v>10764513</v>
      </c>
      <c r="AA254" s="105">
        <v>0.44298990768602714</v>
      </c>
      <c r="AB254" s="54">
        <v>28078256</v>
      </c>
      <c r="AC254" s="54">
        <v>7440274</v>
      </c>
      <c r="AD254" s="54">
        <v>0.26498348045548126</v>
      </c>
      <c r="AE254" s="54">
        <v>29252335</v>
      </c>
      <c r="AF254" s="54">
        <v>4581313</v>
      </c>
      <c r="AG254" s="54">
        <v>0.156613583154986</v>
      </c>
    </row>
    <row r="255" spans="1:33" x14ac:dyDescent="0.2">
      <c r="A255" s="55" t="s">
        <v>587</v>
      </c>
      <c r="B255" s="55" t="s">
        <v>588</v>
      </c>
      <c r="C255" s="55" t="s">
        <v>168</v>
      </c>
      <c r="D255" s="10">
        <v>28821300</v>
      </c>
      <c r="E255" s="10">
        <v>18203996</v>
      </c>
      <c r="F255" s="11">
        <v>0.6316160617321217</v>
      </c>
      <c r="G255" s="10">
        <v>29507139</v>
      </c>
      <c r="H255" s="10">
        <v>20012656</v>
      </c>
      <c r="I255" s="11">
        <f t="shared" si="3"/>
        <v>0.67823098674527549</v>
      </c>
      <c r="J255" s="64">
        <v>30385656</v>
      </c>
      <c r="K255" s="65">
        <v>21222516</v>
      </c>
      <c r="L255" s="60">
        <v>0.69843863170174769</v>
      </c>
      <c r="M255" s="64">
        <v>31335100</v>
      </c>
      <c r="N255" s="65">
        <v>22591673</v>
      </c>
      <c r="O255" s="60">
        <v>0.72097018997865014</v>
      </c>
      <c r="P255" s="64">
        <v>32148188</v>
      </c>
      <c r="Q255" s="65">
        <v>23362499</v>
      </c>
      <c r="R255" s="60">
        <v>0.72671277771549669</v>
      </c>
      <c r="S255" s="58">
        <v>32217284</v>
      </c>
      <c r="T255" s="59">
        <v>24378713</v>
      </c>
      <c r="U255" s="60">
        <v>0.75669671596153165</v>
      </c>
      <c r="V255" s="62">
        <v>33254201</v>
      </c>
      <c r="W255" s="62">
        <v>25471979</v>
      </c>
      <c r="X255" s="105">
        <v>0.76597777826627078</v>
      </c>
      <c r="Y255" s="90">
        <v>34377074</v>
      </c>
      <c r="Z255" s="90">
        <v>26049438</v>
      </c>
      <c r="AA255" s="105">
        <v>0.75775611385657782</v>
      </c>
      <c r="AB255" s="54">
        <v>36351151</v>
      </c>
      <c r="AC255" s="54">
        <v>24737100</v>
      </c>
      <c r="AD255" s="54">
        <v>0.68050389931256927</v>
      </c>
      <c r="AE255" s="54">
        <v>36810778</v>
      </c>
      <c r="AF255" s="54">
        <v>23260575</v>
      </c>
      <c r="AG255" s="54">
        <v>0.631895772482722</v>
      </c>
    </row>
    <row r="256" spans="1:33" x14ac:dyDescent="0.2">
      <c r="A256" s="55" t="s">
        <v>589</v>
      </c>
      <c r="B256" s="55" t="s">
        <v>590</v>
      </c>
      <c r="C256" s="55" t="s">
        <v>436</v>
      </c>
      <c r="D256" s="10">
        <v>6793412</v>
      </c>
      <c r="E256" s="10">
        <v>2549439</v>
      </c>
      <c r="F256" s="11">
        <v>0.37528108114155301</v>
      </c>
      <c r="G256" s="10">
        <v>6733994</v>
      </c>
      <c r="H256" s="10">
        <v>2686975</v>
      </c>
      <c r="I256" s="11">
        <f t="shared" si="3"/>
        <v>0.39901654204028097</v>
      </c>
      <c r="J256" s="64">
        <v>6688057</v>
      </c>
      <c r="K256" s="65">
        <v>2841742</v>
      </c>
      <c r="L256" s="60">
        <v>0.42489799354281821</v>
      </c>
      <c r="M256" s="64">
        <v>7435547</v>
      </c>
      <c r="N256" s="65">
        <v>3628600</v>
      </c>
      <c r="O256" s="60">
        <v>0.48800713652943084</v>
      </c>
      <c r="P256" s="64">
        <v>7341337</v>
      </c>
      <c r="Q256" s="65">
        <v>3423004</v>
      </c>
      <c r="R256" s="60">
        <v>0.46626438753594884</v>
      </c>
      <c r="S256" s="58">
        <v>6446726</v>
      </c>
      <c r="T256" s="59">
        <v>4331304</v>
      </c>
      <c r="U256" s="60">
        <v>0.67186103457786173</v>
      </c>
      <c r="V256" s="62">
        <v>7346725</v>
      </c>
      <c r="W256" s="62">
        <v>4898285</v>
      </c>
      <c r="X256" s="105">
        <v>0.66673041389190424</v>
      </c>
      <c r="Y256" s="90">
        <v>7724948</v>
      </c>
      <c r="Z256" s="90">
        <v>5586583</v>
      </c>
      <c r="AA256" s="105">
        <v>0.72318713342795315</v>
      </c>
      <c r="AB256" s="54">
        <v>8320513</v>
      </c>
      <c r="AC256" s="54">
        <v>5462051</v>
      </c>
      <c r="AD256" s="54">
        <v>0.65645603822745069</v>
      </c>
      <c r="AE256" s="54">
        <v>8268251</v>
      </c>
      <c r="AF256" s="54">
        <v>5737959</v>
      </c>
      <c r="AG256" s="54">
        <v>0.69397494101231305</v>
      </c>
    </row>
    <row r="257" spans="1:33" x14ac:dyDescent="0.2">
      <c r="A257" s="55" t="s">
        <v>591</v>
      </c>
      <c r="B257" s="55" t="s">
        <v>592</v>
      </c>
      <c r="C257" s="55" t="s">
        <v>362</v>
      </c>
      <c r="D257" s="10">
        <v>17146354</v>
      </c>
      <c r="E257" s="10">
        <v>670622</v>
      </c>
      <c r="F257" s="11">
        <v>3.9111638544264277E-2</v>
      </c>
      <c r="G257" s="10">
        <v>16013134</v>
      </c>
      <c r="H257" s="10">
        <v>1140333</v>
      </c>
      <c r="I257" s="11">
        <f t="shared" si="3"/>
        <v>7.1212356057221524E-2</v>
      </c>
      <c r="J257" s="64">
        <v>15106373</v>
      </c>
      <c r="K257" s="65">
        <v>2263182</v>
      </c>
      <c r="L257" s="60">
        <v>0.14981637220264588</v>
      </c>
      <c r="M257" s="64">
        <v>14366021</v>
      </c>
      <c r="N257" s="65">
        <v>5114905</v>
      </c>
      <c r="O257" s="60">
        <v>0.35604187130173343</v>
      </c>
      <c r="P257" s="64">
        <v>16587298</v>
      </c>
      <c r="Q257" s="65">
        <v>5465378</v>
      </c>
      <c r="R257" s="60">
        <v>0.32949175929678237</v>
      </c>
      <c r="S257" s="58">
        <v>17292767</v>
      </c>
      <c r="T257" s="59">
        <v>5883597</v>
      </c>
      <c r="U257" s="60">
        <v>0.34023456165227922</v>
      </c>
      <c r="V257" s="62">
        <v>17876407</v>
      </c>
      <c r="W257" s="62">
        <v>6014560</v>
      </c>
      <c r="X257" s="105">
        <v>0.33645239784482417</v>
      </c>
      <c r="Y257" s="90">
        <v>18774819</v>
      </c>
      <c r="Z257" s="90">
        <v>5338490</v>
      </c>
      <c r="AA257" s="105">
        <v>0.28434308740872549</v>
      </c>
      <c r="AB257" s="54">
        <v>18017087</v>
      </c>
      <c r="AC257" s="54">
        <v>5669744</v>
      </c>
      <c r="AD257" s="54">
        <v>0.3146870523520256</v>
      </c>
      <c r="AE257" s="54">
        <v>17344465</v>
      </c>
      <c r="AF257" s="54">
        <v>6624261</v>
      </c>
      <c r="AG257" s="54">
        <v>0.38192362808538599</v>
      </c>
    </row>
    <row r="258" spans="1:33" x14ac:dyDescent="0.2">
      <c r="A258" s="55" t="s">
        <v>593</v>
      </c>
      <c r="B258" s="55" t="s">
        <v>594</v>
      </c>
      <c r="C258" s="55" t="s">
        <v>362</v>
      </c>
      <c r="D258" s="10">
        <v>10128792</v>
      </c>
      <c r="E258" s="10">
        <v>748321</v>
      </c>
      <c r="F258" s="11">
        <v>7.3880577269234082E-2</v>
      </c>
      <c r="G258" s="10">
        <v>9955174</v>
      </c>
      <c r="H258" s="10">
        <v>597844</v>
      </c>
      <c r="I258" s="11">
        <f t="shared" si="3"/>
        <v>6.0053596250552725E-2</v>
      </c>
      <c r="J258" s="64">
        <v>9802146</v>
      </c>
      <c r="K258" s="65">
        <v>477251</v>
      </c>
      <c r="L258" s="60">
        <v>4.8688419862344429E-2</v>
      </c>
      <c r="M258" s="64">
        <v>10037451</v>
      </c>
      <c r="N258" s="65">
        <v>616443</v>
      </c>
      <c r="O258" s="60">
        <v>6.1414297315125127E-2</v>
      </c>
      <c r="P258" s="64">
        <v>9878179</v>
      </c>
      <c r="Q258" s="65">
        <v>1042306</v>
      </c>
      <c r="R258" s="60">
        <v>0.10551600654331127</v>
      </c>
      <c r="S258" s="58">
        <v>9162970</v>
      </c>
      <c r="T258" s="59">
        <v>2427755</v>
      </c>
      <c r="U258" s="60">
        <v>0.26495284825771559</v>
      </c>
      <c r="V258" s="62">
        <v>9988665</v>
      </c>
      <c r="W258" s="62">
        <v>3456943</v>
      </c>
      <c r="X258" s="105">
        <v>0.34608658914880014</v>
      </c>
      <c r="Y258" s="90">
        <v>10833633</v>
      </c>
      <c r="Z258" s="90">
        <v>3806659</v>
      </c>
      <c r="AA258" s="105">
        <v>0.35137418814168803</v>
      </c>
      <c r="AB258" s="54">
        <v>11617719</v>
      </c>
      <c r="AC258" s="54">
        <v>2474655</v>
      </c>
      <c r="AD258" s="54">
        <v>0.21300695945563841</v>
      </c>
      <c r="AE258" s="54">
        <v>11585245</v>
      </c>
      <c r="AF258" s="54">
        <v>3409912</v>
      </c>
      <c r="AG258" s="54">
        <v>0.29433231666658799</v>
      </c>
    </row>
    <row r="259" spans="1:33" x14ac:dyDescent="0.2">
      <c r="A259" s="55" t="s">
        <v>595</v>
      </c>
      <c r="B259" s="55" t="s">
        <v>596</v>
      </c>
      <c r="C259" s="55" t="s">
        <v>362</v>
      </c>
      <c r="D259" s="10">
        <v>12330437</v>
      </c>
      <c r="E259" s="10">
        <v>1621270</v>
      </c>
      <c r="F259" s="11">
        <v>0.13148520202487551</v>
      </c>
      <c r="G259" s="10">
        <v>12028187</v>
      </c>
      <c r="H259" s="10">
        <v>859333</v>
      </c>
      <c r="I259" s="11">
        <f t="shared" si="3"/>
        <v>7.1443269047945457E-2</v>
      </c>
      <c r="J259" s="64">
        <v>11797466</v>
      </c>
      <c r="K259" s="65">
        <v>1151551</v>
      </c>
      <c r="L259" s="60">
        <v>9.7610029136765475E-2</v>
      </c>
      <c r="M259" s="64">
        <v>11586547</v>
      </c>
      <c r="N259" s="65">
        <v>2899540</v>
      </c>
      <c r="O259" s="60">
        <v>0.25025057076970386</v>
      </c>
      <c r="P259" s="64">
        <v>12373263</v>
      </c>
      <c r="Q259" s="65">
        <v>3574603</v>
      </c>
      <c r="R259" s="60">
        <v>0.28889735876462014</v>
      </c>
      <c r="S259" s="58">
        <v>12352132</v>
      </c>
      <c r="T259" s="59">
        <v>4984277</v>
      </c>
      <c r="U259" s="60">
        <v>0.40351552266442747</v>
      </c>
      <c r="V259" s="62">
        <v>13450213</v>
      </c>
      <c r="W259" s="62">
        <v>6290584</v>
      </c>
      <c r="X259" s="105">
        <v>0.46769400603544348</v>
      </c>
      <c r="Y259" s="90">
        <v>12840410</v>
      </c>
      <c r="Z259" s="90">
        <v>7886625</v>
      </c>
      <c r="AA259" s="105">
        <v>0.61420351842347709</v>
      </c>
      <c r="AB259" s="54">
        <v>13513882</v>
      </c>
      <c r="AC259" s="54">
        <v>8112358</v>
      </c>
      <c r="AD259" s="54">
        <v>0.60029812307078012</v>
      </c>
      <c r="AE259" s="54">
        <v>13497068</v>
      </c>
      <c r="AF259" s="54">
        <v>8443621</v>
      </c>
      <c r="AG259" s="54">
        <v>0.62558927613019399</v>
      </c>
    </row>
    <row r="260" spans="1:33" x14ac:dyDescent="0.2">
      <c r="A260" s="55" t="s">
        <v>597</v>
      </c>
      <c r="B260" s="55" t="s">
        <v>598</v>
      </c>
      <c r="C260" s="55" t="s">
        <v>334</v>
      </c>
      <c r="D260" s="10">
        <v>14695141</v>
      </c>
      <c r="E260" s="10">
        <v>1661636</v>
      </c>
      <c r="F260" s="11">
        <v>0.11307383848851807</v>
      </c>
      <c r="G260" s="10">
        <v>15174202</v>
      </c>
      <c r="H260" s="10">
        <v>1968914</v>
      </c>
      <c r="I260" s="11">
        <f t="shared" ref="I260:I323" si="4">H260/G260</f>
        <v>0.12975403912508876</v>
      </c>
      <c r="J260" s="64">
        <v>15237074</v>
      </c>
      <c r="K260" s="65">
        <v>1351934</v>
      </c>
      <c r="L260" s="60">
        <v>8.8726615096835521E-2</v>
      </c>
      <c r="M260" s="64">
        <v>15229965</v>
      </c>
      <c r="N260" s="65">
        <v>1098432</v>
      </c>
      <c r="O260" s="60">
        <v>7.2123081044506668E-2</v>
      </c>
      <c r="P260" s="64">
        <v>14051383</v>
      </c>
      <c r="Q260" s="65">
        <v>2681649</v>
      </c>
      <c r="R260" s="60">
        <v>0.19084591175117779</v>
      </c>
      <c r="S260" s="58">
        <v>14567434</v>
      </c>
      <c r="T260" s="59">
        <v>4502755</v>
      </c>
      <c r="U260" s="60">
        <v>0.30909733313361848</v>
      </c>
      <c r="V260" s="62">
        <v>15385150</v>
      </c>
      <c r="W260" s="62">
        <v>5689907</v>
      </c>
      <c r="X260" s="105">
        <v>0.36983110336915792</v>
      </c>
      <c r="Y260" s="90">
        <v>16377812</v>
      </c>
      <c r="Z260" s="90">
        <v>6448352</v>
      </c>
      <c r="AA260" s="105">
        <v>0.39372487607013684</v>
      </c>
      <c r="AB260" s="54">
        <v>17009633</v>
      </c>
      <c r="AC260" s="54">
        <v>7237402</v>
      </c>
      <c r="AD260" s="54">
        <v>0.42548842764567585</v>
      </c>
      <c r="AE260" s="54">
        <v>17340672</v>
      </c>
      <c r="AF260" s="54">
        <v>7106587</v>
      </c>
      <c r="AG260" s="54">
        <v>0.40982189156221899</v>
      </c>
    </row>
    <row r="261" spans="1:33" x14ac:dyDescent="0.2">
      <c r="A261" s="55" t="s">
        <v>599</v>
      </c>
      <c r="B261" s="55" t="s">
        <v>600</v>
      </c>
      <c r="C261" s="55" t="s">
        <v>334</v>
      </c>
      <c r="D261" s="10">
        <v>27520581</v>
      </c>
      <c r="E261" s="10">
        <v>2237081</v>
      </c>
      <c r="F261" s="11">
        <v>8.1287564386812908E-2</v>
      </c>
      <c r="G261" s="10">
        <v>27607934</v>
      </c>
      <c r="H261" s="10">
        <v>2067607</v>
      </c>
      <c r="I261" s="11">
        <f t="shared" si="4"/>
        <v>7.4891768431495087E-2</v>
      </c>
      <c r="J261" s="64">
        <v>27565477</v>
      </c>
      <c r="K261" s="65">
        <v>1457461</v>
      </c>
      <c r="L261" s="60">
        <v>5.2872692897714048E-2</v>
      </c>
      <c r="M261" s="64">
        <v>27836730</v>
      </c>
      <c r="N261" s="65">
        <v>2123417</v>
      </c>
      <c r="O261" s="60">
        <v>7.6281122100189211E-2</v>
      </c>
      <c r="P261" s="64">
        <v>28025626</v>
      </c>
      <c r="Q261" s="65">
        <v>3595358</v>
      </c>
      <c r="R261" s="60">
        <v>0.12828823163486161</v>
      </c>
      <c r="S261" s="58">
        <v>27248387</v>
      </c>
      <c r="T261" s="59">
        <v>6335274</v>
      </c>
      <c r="U261" s="60">
        <v>0.23250088161181798</v>
      </c>
      <c r="V261" s="62">
        <v>28294545</v>
      </c>
      <c r="W261" s="62">
        <v>8603101</v>
      </c>
      <c r="X261" s="105">
        <v>0.30405511026948834</v>
      </c>
      <c r="Y261" s="90">
        <v>28196883</v>
      </c>
      <c r="Z261" s="90">
        <v>11249469</v>
      </c>
      <c r="AA261" s="105">
        <v>0.39896143839728671</v>
      </c>
      <c r="AB261" s="54">
        <v>30392581</v>
      </c>
      <c r="AC261" s="54">
        <v>11892981</v>
      </c>
      <c r="AD261" s="54">
        <v>0.39131197840683551</v>
      </c>
      <c r="AE261" s="54">
        <v>31432956</v>
      </c>
      <c r="AF261" s="54">
        <v>11659019</v>
      </c>
      <c r="AG261" s="54">
        <v>0.37091704006457399</v>
      </c>
    </row>
    <row r="262" spans="1:33" x14ac:dyDescent="0.2">
      <c r="A262" s="55" t="s">
        <v>601</v>
      </c>
      <c r="B262" s="55" t="s">
        <v>602</v>
      </c>
      <c r="C262" s="55" t="s">
        <v>334</v>
      </c>
      <c r="D262" s="10">
        <v>29277018</v>
      </c>
      <c r="E262" s="10">
        <v>6195977</v>
      </c>
      <c r="F262" s="11">
        <v>0.21163278992416509</v>
      </c>
      <c r="G262" s="10">
        <v>29874667</v>
      </c>
      <c r="H262" s="10">
        <v>4747115</v>
      </c>
      <c r="I262" s="11">
        <f t="shared" si="4"/>
        <v>0.15890101804314671</v>
      </c>
      <c r="J262" s="64">
        <v>28257323</v>
      </c>
      <c r="K262" s="65">
        <v>3742188</v>
      </c>
      <c r="L262" s="60">
        <v>0.13243250254102273</v>
      </c>
      <c r="M262" s="64">
        <v>28009285</v>
      </c>
      <c r="N262" s="65">
        <v>4963902</v>
      </c>
      <c r="O262" s="60">
        <v>0.17722344572523005</v>
      </c>
      <c r="P262" s="64">
        <v>28196915</v>
      </c>
      <c r="Q262" s="65">
        <v>6583175</v>
      </c>
      <c r="R262" s="60">
        <v>0.23347146310154851</v>
      </c>
      <c r="S262" s="58">
        <v>29001342</v>
      </c>
      <c r="T262" s="59">
        <v>6833056</v>
      </c>
      <c r="U262" s="60">
        <v>0.23561171755431179</v>
      </c>
      <c r="V262" s="62">
        <v>31091106</v>
      </c>
      <c r="W262" s="62">
        <v>8107762</v>
      </c>
      <c r="X262" s="105">
        <v>0.26077431918954574</v>
      </c>
      <c r="Y262" s="90">
        <v>31510113</v>
      </c>
      <c r="Z262" s="90">
        <v>11076721</v>
      </c>
      <c r="AA262" s="105">
        <v>0.35152907893411872</v>
      </c>
      <c r="AB262" s="54">
        <v>33109826</v>
      </c>
      <c r="AC262" s="54">
        <v>13465168</v>
      </c>
      <c r="AD262" s="54">
        <v>0.40668193182289752</v>
      </c>
      <c r="AE262" s="54">
        <v>33817540</v>
      </c>
      <c r="AF262" s="54">
        <v>15413109</v>
      </c>
      <c r="AG262" s="54">
        <v>0.455772625684778</v>
      </c>
    </row>
    <row r="263" spans="1:33" x14ac:dyDescent="0.2">
      <c r="A263" s="55" t="s">
        <v>603</v>
      </c>
      <c r="B263" s="55" t="s">
        <v>604</v>
      </c>
      <c r="C263" s="55" t="s">
        <v>334</v>
      </c>
      <c r="D263" s="10">
        <v>15017125</v>
      </c>
      <c r="E263" s="10">
        <v>2829378</v>
      </c>
      <c r="F263" s="11">
        <v>0.18841009847091236</v>
      </c>
      <c r="G263" s="10">
        <v>15017124</v>
      </c>
      <c r="H263" s="10">
        <v>2829379</v>
      </c>
      <c r="I263" s="11">
        <f t="shared" si="4"/>
        <v>0.18841017760790948</v>
      </c>
      <c r="J263" s="64">
        <v>14958841</v>
      </c>
      <c r="K263" s="65">
        <v>3623958</v>
      </c>
      <c r="L263" s="60">
        <v>0.24226195064176428</v>
      </c>
      <c r="M263" s="64">
        <v>15869564</v>
      </c>
      <c r="N263" s="65">
        <v>4544051</v>
      </c>
      <c r="O263" s="60">
        <v>0.28633748223958766</v>
      </c>
      <c r="P263" s="64">
        <v>16436301</v>
      </c>
      <c r="Q263" s="65">
        <v>5328915</v>
      </c>
      <c r="R263" s="60">
        <v>0.32421619681946684</v>
      </c>
      <c r="S263" s="58">
        <v>16739474</v>
      </c>
      <c r="T263" s="59">
        <v>6172509</v>
      </c>
      <c r="U263" s="60">
        <v>0.3687397226460043</v>
      </c>
      <c r="V263" s="62">
        <v>16918640</v>
      </c>
      <c r="W263" s="62">
        <v>6781664</v>
      </c>
      <c r="X263" s="105">
        <v>0.40083978381241048</v>
      </c>
      <c r="Y263" s="90">
        <v>17668904</v>
      </c>
      <c r="Z263" s="90">
        <v>7170944</v>
      </c>
      <c r="AA263" s="105">
        <v>0.40585109297101846</v>
      </c>
      <c r="AB263" s="54">
        <v>18111903</v>
      </c>
      <c r="AC263" s="54">
        <v>7432751</v>
      </c>
      <c r="AD263" s="54">
        <v>0.41037935108199286</v>
      </c>
      <c r="AE263" s="54">
        <v>18011201</v>
      </c>
      <c r="AF263" s="54">
        <v>7814625</v>
      </c>
      <c r="AG263" s="54">
        <v>0.43387584203851798</v>
      </c>
    </row>
    <row r="264" spans="1:33" x14ac:dyDescent="0.2">
      <c r="A264" s="55" t="s">
        <v>605</v>
      </c>
      <c r="B264" s="55" t="s">
        <v>606</v>
      </c>
      <c r="C264" s="55" t="s">
        <v>334</v>
      </c>
      <c r="D264" s="10">
        <v>7466000</v>
      </c>
      <c r="E264" s="10">
        <v>5332645</v>
      </c>
      <c r="F264" s="11">
        <v>0.71425729975890706</v>
      </c>
      <c r="G264" s="10">
        <v>7325522</v>
      </c>
      <c r="H264" s="10">
        <v>5639524</v>
      </c>
      <c r="I264" s="11">
        <f t="shared" si="4"/>
        <v>0.76984602598968377</v>
      </c>
      <c r="J264" s="64">
        <v>7615295</v>
      </c>
      <c r="K264" s="65">
        <v>5366323</v>
      </c>
      <c r="L264" s="60">
        <v>0.70467696917847567</v>
      </c>
      <c r="M264" s="64">
        <v>7689034</v>
      </c>
      <c r="N264" s="65">
        <v>5516282</v>
      </c>
      <c r="O264" s="60">
        <v>0.71742198044643835</v>
      </c>
      <c r="P264" s="64">
        <v>7629814</v>
      </c>
      <c r="Q264" s="65">
        <v>5988696</v>
      </c>
      <c r="R264" s="60">
        <v>0.78490720743651154</v>
      </c>
      <c r="S264" s="58">
        <v>8215550</v>
      </c>
      <c r="T264" s="59">
        <v>6590286</v>
      </c>
      <c r="U264" s="60">
        <v>0.802172222188411</v>
      </c>
      <c r="V264" s="62">
        <v>9215381</v>
      </c>
      <c r="W264" s="62">
        <v>6701477</v>
      </c>
      <c r="X264" s="105">
        <v>0.7272056358820107</v>
      </c>
      <c r="Y264" s="90">
        <v>9765199</v>
      </c>
      <c r="Z264" s="90">
        <v>6792758</v>
      </c>
      <c r="AA264" s="105">
        <v>0.69560876332371724</v>
      </c>
      <c r="AB264" s="54">
        <v>10470337</v>
      </c>
      <c r="AC264" s="54">
        <v>6224989</v>
      </c>
      <c r="AD264" s="54">
        <v>0.59453568686471125</v>
      </c>
      <c r="AE264" s="54">
        <v>10388800</v>
      </c>
      <c r="AF264" s="54">
        <v>5311109</v>
      </c>
      <c r="AG264" s="54">
        <v>0.51123411751116599</v>
      </c>
    </row>
    <row r="265" spans="1:33" x14ac:dyDescent="0.2">
      <c r="A265" s="55" t="s">
        <v>607</v>
      </c>
      <c r="B265" s="55" t="s">
        <v>608</v>
      </c>
      <c r="C265" s="55" t="s">
        <v>334</v>
      </c>
      <c r="D265" s="10">
        <v>18552491</v>
      </c>
      <c r="E265" s="10">
        <v>1682037</v>
      </c>
      <c r="F265" s="11">
        <v>9.066367422035132E-2</v>
      </c>
      <c r="G265" s="10">
        <v>18037492</v>
      </c>
      <c r="H265" s="10">
        <v>1177260</v>
      </c>
      <c r="I265" s="11">
        <f t="shared" si="4"/>
        <v>6.5267388614780819E-2</v>
      </c>
      <c r="J265" s="64">
        <v>17595497</v>
      </c>
      <c r="K265" s="65">
        <v>1163932</v>
      </c>
      <c r="L265" s="60">
        <v>6.6149424480592967E-2</v>
      </c>
      <c r="M265" s="64">
        <v>17499849</v>
      </c>
      <c r="N265" s="65">
        <v>2136096</v>
      </c>
      <c r="O265" s="60">
        <v>0.12206368180662587</v>
      </c>
      <c r="P265" s="64">
        <v>18739526</v>
      </c>
      <c r="Q265" s="65">
        <v>3959782</v>
      </c>
      <c r="R265" s="60">
        <v>0.21130641191244645</v>
      </c>
      <c r="S265" s="58">
        <v>19700817</v>
      </c>
      <c r="T265" s="59">
        <v>5943280</v>
      </c>
      <c r="U265" s="60">
        <v>0.30167682893557157</v>
      </c>
      <c r="V265" s="62">
        <v>21138576</v>
      </c>
      <c r="W265" s="62">
        <v>7248112</v>
      </c>
      <c r="X265" s="105">
        <v>0.34288553779592346</v>
      </c>
      <c r="Y265" s="90">
        <v>22151802</v>
      </c>
      <c r="Z265" s="90">
        <v>7720293</v>
      </c>
      <c r="AA265" s="105">
        <v>0.34851760592659686</v>
      </c>
      <c r="AB265" s="54">
        <v>22466125</v>
      </c>
      <c r="AC265" s="54">
        <v>7952810</v>
      </c>
      <c r="AD265" s="54">
        <v>0.35399117560326937</v>
      </c>
      <c r="AE265" s="54">
        <v>22634585</v>
      </c>
      <c r="AF265" s="54">
        <v>6887209</v>
      </c>
      <c r="AG265" s="54">
        <v>0.30427812129093601</v>
      </c>
    </row>
    <row r="266" spans="1:33" x14ac:dyDescent="0.2">
      <c r="A266" s="55" t="s">
        <v>609</v>
      </c>
      <c r="B266" s="55" t="s">
        <v>610</v>
      </c>
      <c r="C266" s="55" t="s">
        <v>485</v>
      </c>
      <c r="D266" s="10">
        <v>17645966</v>
      </c>
      <c r="E266" s="10">
        <v>963698</v>
      </c>
      <c r="F266" s="11">
        <v>5.4612935330375229E-2</v>
      </c>
      <c r="G266" s="10">
        <v>18105320</v>
      </c>
      <c r="H266" s="10">
        <v>876393</v>
      </c>
      <c r="I266" s="11">
        <f t="shared" si="4"/>
        <v>4.8405275355530859E-2</v>
      </c>
      <c r="J266" s="64">
        <v>18550199</v>
      </c>
      <c r="K266" s="65">
        <v>-249477</v>
      </c>
      <c r="L266" s="60">
        <v>-1.3448750603699723E-2</v>
      </c>
      <c r="M266" s="64">
        <v>18448061</v>
      </c>
      <c r="N266" s="65">
        <v>139494</v>
      </c>
      <c r="O266" s="60">
        <v>7.5614450754472248E-3</v>
      </c>
      <c r="P266" s="64">
        <v>19588770</v>
      </c>
      <c r="Q266" s="65">
        <v>719125</v>
      </c>
      <c r="R266" s="60">
        <v>3.6711084973686456E-2</v>
      </c>
      <c r="S266" s="58">
        <v>20594878</v>
      </c>
      <c r="T266" s="59">
        <v>130709</v>
      </c>
      <c r="U266" s="60">
        <v>6.3466751296123239E-3</v>
      </c>
      <c r="V266" s="62">
        <v>21986980</v>
      </c>
      <c r="W266" s="62">
        <v>758527</v>
      </c>
      <c r="X266" s="105">
        <v>3.4498917086384757E-2</v>
      </c>
      <c r="Y266" s="90">
        <v>21670060</v>
      </c>
      <c r="Z266" s="90">
        <v>1505431</v>
      </c>
      <c r="AA266" s="105">
        <v>6.9470550612227192E-2</v>
      </c>
      <c r="AB266" s="54">
        <v>21853261</v>
      </c>
      <c r="AC266" s="54">
        <v>3045393</v>
      </c>
      <c r="AD266" s="54">
        <v>0.13935645577106318</v>
      </c>
      <c r="AE266" s="54">
        <v>22711657</v>
      </c>
      <c r="AF266" s="54">
        <v>3709396</v>
      </c>
      <c r="AG266" s="54">
        <v>0.16332564374321101</v>
      </c>
    </row>
    <row r="267" spans="1:33" x14ac:dyDescent="0.2">
      <c r="A267" s="55" t="s">
        <v>611</v>
      </c>
      <c r="B267" s="55" t="s">
        <v>612</v>
      </c>
      <c r="C267" s="55" t="s">
        <v>485</v>
      </c>
      <c r="D267" s="10">
        <v>14206483</v>
      </c>
      <c r="E267" s="10">
        <v>1361760</v>
      </c>
      <c r="F267" s="11">
        <v>9.5854829094576044E-2</v>
      </c>
      <c r="G267" s="10">
        <v>14038119</v>
      </c>
      <c r="H267" s="10">
        <v>1889481</v>
      </c>
      <c r="I267" s="11">
        <f t="shared" si="4"/>
        <v>0.13459645127669884</v>
      </c>
      <c r="J267" s="64">
        <v>14456951</v>
      </c>
      <c r="K267" s="65">
        <v>2145472</v>
      </c>
      <c r="L267" s="60">
        <v>0.1484041828736917</v>
      </c>
      <c r="M267" s="64">
        <v>14753797</v>
      </c>
      <c r="N267" s="65">
        <v>1878415</v>
      </c>
      <c r="O267" s="60">
        <v>0.12731739497296865</v>
      </c>
      <c r="P267" s="64">
        <v>15272429</v>
      </c>
      <c r="Q267" s="65">
        <v>1564808</v>
      </c>
      <c r="R267" s="60">
        <v>0.10245966767958128</v>
      </c>
      <c r="S267" s="58">
        <v>14579494</v>
      </c>
      <c r="T267" s="59">
        <v>1823731</v>
      </c>
      <c r="U267" s="60">
        <v>0.12508877194229101</v>
      </c>
      <c r="V267" s="62">
        <v>15295063</v>
      </c>
      <c r="W267" s="62">
        <v>2241384</v>
      </c>
      <c r="X267" s="105">
        <v>0.14654297272263606</v>
      </c>
      <c r="Y267" s="90">
        <v>19575524</v>
      </c>
      <c r="Z267" s="90">
        <v>2983435</v>
      </c>
      <c r="AA267" s="105">
        <v>0.152406392799498</v>
      </c>
      <c r="AB267" s="54">
        <v>17085286</v>
      </c>
      <c r="AC267" s="54">
        <v>2781568</v>
      </c>
      <c r="AD267" s="54">
        <v>0.16280488368763624</v>
      </c>
      <c r="AE267" s="54">
        <v>16842054</v>
      </c>
      <c r="AF267" s="54">
        <v>2791864</v>
      </c>
      <c r="AG267" s="54">
        <v>0.16576742955461399</v>
      </c>
    </row>
    <row r="268" spans="1:33" x14ac:dyDescent="0.2">
      <c r="A268" s="55" t="s">
        <v>613</v>
      </c>
      <c r="B268" s="55" t="s">
        <v>614</v>
      </c>
      <c r="C268" s="55" t="s">
        <v>485</v>
      </c>
      <c r="D268" s="10">
        <v>16196243</v>
      </c>
      <c r="E268" s="10">
        <v>116555</v>
      </c>
      <c r="F268" s="11">
        <v>7.1964220344187231E-3</v>
      </c>
      <c r="G268" s="10">
        <v>15264291</v>
      </c>
      <c r="H268" s="10">
        <v>230120</v>
      </c>
      <c r="I268" s="11">
        <f t="shared" si="4"/>
        <v>1.5075708396806638E-2</v>
      </c>
      <c r="J268" s="64">
        <v>15225058</v>
      </c>
      <c r="K268" s="65">
        <v>103546</v>
      </c>
      <c r="L268" s="60">
        <v>6.801024994453223E-3</v>
      </c>
      <c r="M268" s="64">
        <v>15552072</v>
      </c>
      <c r="N268" s="65">
        <v>897572</v>
      </c>
      <c r="O268" s="60">
        <v>5.7713981776833338E-2</v>
      </c>
      <c r="P268" s="64">
        <v>15807968</v>
      </c>
      <c r="Q268" s="65">
        <v>1533221</v>
      </c>
      <c r="R268" s="60">
        <v>9.6990391174880924E-2</v>
      </c>
      <c r="S268" s="58">
        <v>15550783</v>
      </c>
      <c r="T268" s="59">
        <v>2892044</v>
      </c>
      <c r="U268" s="60">
        <v>0.18597417249022125</v>
      </c>
      <c r="V268" s="62">
        <v>16703707</v>
      </c>
      <c r="W268" s="62">
        <v>3197171</v>
      </c>
      <c r="X268" s="105">
        <v>0.19140487797109948</v>
      </c>
      <c r="Y268" s="90">
        <v>17661010</v>
      </c>
      <c r="Z268" s="90">
        <v>3641088</v>
      </c>
      <c r="AA268" s="105">
        <v>0.20616533256025563</v>
      </c>
      <c r="AB268" s="54">
        <v>18191044</v>
      </c>
      <c r="AC268" s="54">
        <v>3757201</v>
      </c>
      <c r="AD268" s="54">
        <v>0.20654125183799238</v>
      </c>
      <c r="AE268" s="54">
        <v>18279273</v>
      </c>
      <c r="AF268" s="54">
        <v>4028234</v>
      </c>
      <c r="AG268" s="54">
        <v>0.220371674519003</v>
      </c>
    </row>
    <row r="269" spans="1:33" x14ac:dyDescent="0.2">
      <c r="A269" s="55" t="s">
        <v>615</v>
      </c>
      <c r="B269" s="55" t="s">
        <v>616</v>
      </c>
      <c r="C269" s="55" t="s">
        <v>485</v>
      </c>
      <c r="D269" s="10">
        <v>8925464</v>
      </c>
      <c r="E269" s="10">
        <v>1350615</v>
      </c>
      <c r="F269" s="11">
        <v>0.1513215447398589</v>
      </c>
      <c r="G269" s="10">
        <v>8927811</v>
      </c>
      <c r="H269" s="10">
        <v>1913592</v>
      </c>
      <c r="I269" s="11">
        <f t="shared" si="4"/>
        <v>0.21434055895672521</v>
      </c>
      <c r="J269" s="64">
        <v>9066121</v>
      </c>
      <c r="K269" s="65">
        <v>1957124</v>
      </c>
      <c r="L269" s="60">
        <v>0.2158722567236859</v>
      </c>
      <c r="M269" s="64">
        <v>9547215</v>
      </c>
      <c r="N269" s="65">
        <v>2251827</v>
      </c>
      <c r="O269" s="60">
        <v>0.23586218598826988</v>
      </c>
      <c r="P269" s="64">
        <v>9670219</v>
      </c>
      <c r="Q269" s="65">
        <v>2747822</v>
      </c>
      <c r="R269" s="60">
        <v>0.2841530269376526</v>
      </c>
      <c r="S269" s="58">
        <v>9907491</v>
      </c>
      <c r="T269" s="59">
        <v>3126858</v>
      </c>
      <c r="U269" s="60">
        <v>0.31560543431227944</v>
      </c>
      <c r="V269" s="62">
        <v>10108546</v>
      </c>
      <c r="W269" s="62">
        <v>3933310</v>
      </c>
      <c r="X269" s="105">
        <v>0.38910739487162643</v>
      </c>
      <c r="Y269" s="90">
        <v>10665916</v>
      </c>
      <c r="Z269" s="90">
        <v>4649325</v>
      </c>
      <c r="AA269" s="105">
        <v>0.43590489555702483</v>
      </c>
      <c r="AB269" s="54">
        <v>10789197</v>
      </c>
      <c r="AC269" s="54">
        <v>4482529</v>
      </c>
      <c r="AD269" s="54">
        <v>0.41546456144975386</v>
      </c>
      <c r="AE269" s="54">
        <v>10656685</v>
      </c>
      <c r="AF269" s="54">
        <v>4923915</v>
      </c>
      <c r="AG269" s="54">
        <v>0.46204940842297598</v>
      </c>
    </row>
    <row r="270" spans="1:33" x14ac:dyDescent="0.2">
      <c r="A270" s="55" t="s">
        <v>617</v>
      </c>
      <c r="B270" s="55" t="s">
        <v>618</v>
      </c>
      <c r="C270" s="55" t="s">
        <v>485</v>
      </c>
      <c r="D270" s="10">
        <v>23393401</v>
      </c>
      <c r="E270" s="10">
        <v>3236607</v>
      </c>
      <c r="F270" s="11">
        <v>0.13835555591083143</v>
      </c>
      <c r="G270" s="10">
        <v>23117317</v>
      </c>
      <c r="H270" s="10">
        <v>2824447</v>
      </c>
      <c r="I270" s="11">
        <f t="shared" si="4"/>
        <v>0.12217884108263947</v>
      </c>
      <c r="J270" s="64">
        <v>23183709</v>
      </c>
      <c r="K270" s="65">
        <v>2782402</v>
      </c>
      <c r="L270" s="60">
        <v>0.12001539529330704</v>
      </c>
      <c r="M270" s="64">
        <v>23847297</v>
      </c>
      <c r="N270" s="65">
        <v>3811296</v>
      </c>
      <c r="O270" s="60">
        <v>0.1598208803287014</v>
      </c>
      <c r="P270" s="64">
        <v>24690319</v>
      </c>
      <c r="Q270" s="65">
        <v>5721347</v>
      </c>
      <c r="R270" s="60">
        <v>0.23172430457459864</v>
      </c>
      <c r="S270" s="58">
        <v>26920143</v>
      </c>
      <c r="T270" s="59">
        <v>6134344</v>
      </c>
      <c r="U270" s="60">
        <v>0.22787189503413857</v>
      </c>
      <c r="V270" s="62">
        <v>26920143</v>
      </c>
      <c r="W270" s="62">
        <v>6134344</v>
      </c>
      <c r="X270" s="105">
        <v>0.22787189503413857</v>
      </c>
      <c r="Y270" s="90">
        <v>28521652</v>
      </c>
      <c r="Z270" s="90">
        <v>9206717</v>
      </c>
      <c r="AA270" s="105">
        <v>0.32279746628982081</v>
      </c>
      <c r="AB270" s="54">
        <v>29971311</v>
      </c>
      <c r="AC270" s="54">
        <v>10014605</v>
      </c>
      <c r="AD270" s="54">
        <v>0.33413970446604757</v>
      </c>
      <c r="AE270" s="54">
        <v>30563682</v>
      </c>
      <c r="AF270" s="54">
        <v>10311755</v>
      </c>
      <c r="AG270" s="54">
        <v>0.337385888257835</v>
      </c>
    </row>
    <row r="271" spans="1:33" x14ac:dyDescent="0.2">
      <c r="A271" s="55" t="s">
        <v>619</v>
      </c>
      <c r="B271" s="55" t="s">
        <v>620</v>
      </c>
      <c r="C271" s="55" t="s">
        <v>485</v>
      </c>
      <c r="D271" s="10">
        <v>70620089</v>
      </c>
      <c r="E271" s="10">
        <v>1545959</v>
      </c>
      <c r="F271" s="11">
        <v>2.1891207188934583E-2</v>
      </c>
      <c r="G271" s="10">
        <v>65412464</v>
      </c>
      <c r="H271" s="10">
        <v>1830240</v>
      </c>
      <c r="I271" s="11">
        <f t="shared" si="4"/>
        <v>2.7979988645589014E-2</v>
      </c>
      <c r="J271" s="64">
        <v>64471638</v>
      </c>
      <c r="K271" s="65">
        <v>4607114</v>
      </c>
      <c r="L271" s="60">
        <v>7.1459546289176029E-2</v>
      </c>
      <c r="M271" s="64">
        <v>62368675</v>
      </c>
      <c r="N271" s="65">
        <v>7613526</v>
      </c>
      <c r="O271" s="60">
        <v>0.12207291561028032</v>
      </c>
      <c r="P271" s="64">
        <v>65717848</v>
      </c>
      <c r="Q271" s="65">
        <v>12107381</v>
      </c>
      <c r="R271" s="60">
        <v>0.18423276732981275</v>
      </c>
      <c r="S271" s="58">
        <v>64703641</v>
      </c>
      <c r="T271" s="59">
        <v>20636264</v>
      </c>
      <c r="U271" s="60">
        <v>0.31893512762287984</v>
      </c>
      <c r="V271" s="62">
        <v>75262925</v>
      </c>
      <c r="W271" s="62">
        <v>19032363</v>
      </c>
      <c r="X271" s="105">
        <v>0.25287833285777828</v>
      </c>
      <c r="Y271" s="90">
        <v>82842778</v>
      </c>
      <c r="Z271" s="90">
        <v>15999232</v>
      </c>
      <c r="AA271" s="105">
        <v>0.19312766165325843</v>
      </c>
      <c r="AB271" s="54">
        <v>83562051</v>
      </c>
      <c r="AC271" s="54">
        <v>14381779</v>
      </c>
      <c r="AD271" s="54">
        <v>0.17210897564015035</v>
      </c>
      <c r="AE271" s="54">
        <v>81786568</v>
      </c>
      <c r="AF271" s="54">
        <v>8272550</v>
      </c>
      <c r="AG271" s="54">
        <v>0.101148027143039</v>
      </c>
    </row>
    <row r="272" spans="1:33" x14ac:dyDescent="0.2">
      <c r="A272" s="55" t="s">
        <v>621</v>
      </c>
      <c r="B272" s="55" t="s">
        <v>622</v>
      </c>
      <c r="C272" s="55" t="s">
        <v>485</v>
      </c>
      <c r="D272" s="10">
        <v>9149247</v>
      </c>
      <c r="E272" s="10">
        <v>1321555</v>
      </c>
      <c r="F272" s="11">
        <v>0.14444412747846899</v>
      </c>
      <c r="G272" s="10">
        <v>8517171</v>
      </c>
      <c r="H272" s="10">
        <v>1243775</v>
      </c>
      <c r="I272" s="11">
        <f t="shared" si="4"/>
        <v>0.14603146983898763</v>
      </c>
      <c r="J272" s="64">
        <v>8626356</v>
      </c>
      <c r="K272" s="65">
        <v>1379172</v>
      </c>
      <c r="L272" s="60">
        <v>0.15987886426203601</v>
      </c>
      <c r="M272" s="64">
        <v>9045695</v>
      </c>
      <c r="N272" s="65">
        <v>1445136</v>
      </c>
      <c r="O272" s="60">
        <v>0.15975953202048046</v>
      </c>
      <c r="P272" s="64">
        <v>9574613</v>
      </c>
      <c r="Q272" s="65">
        <v>1458315</v>
      </c>
      <c r="R272" s="60">
        <v>0.15231059469453231</v>
      </c>
      <c r="S272" s="58">
        <v>9834538</v>
      </c>
      <c r="T272" s="59">
        <v>1981631</v>
      </c>
      <c r="U272" s="60">
        <v>0.20149711150640731</v>
      </c>
      <c r="V272" s="62">
        <v>10634272</v>
      </c>
      <c r="W272" s="62">
        <v>2022276</v>
      </c>
      <c r="X272" s="105">
        <v>0.19016590886522369</v>
      </c>
      <c r="Y272" s="90">
        <v>10752427</v>
      </c>
      <c r="Z272" s="90">
        <v>2233696</v>
      </c>
      <c r="AA272" s="105">
        <v>0.20773877376707603</v>
      </c>
      <c r="AB272" s="54">
        <v>10516531</v>
      </c>
      <c r="AC272" s="54">
        <v>2610059</v>
      </c>
      <c r="AD272" s="54">
        <v>0.24818630782336876</v>
      </c>
      <c r="AE272" s="54">
        <v>10311696</v>
      </c>
      <c r="AF272" s="54">
        <v>3203081</v>
      </c>
      <c r="AG272" s="54">
        <v>0.310626011472798</v>
      </c>
    </row>
    <row r="273" spans="1:33" x14ac:dyDescent="0.2">
      <c r="A273" s="55" t="s">
        <v>623</v>
      </c>
      <c r="B273" s="55" t="s">
        <v>624</v>
      </c>
      <c r="C273" s="55" t="s">
        <v>399</v>
      </c>
      <c r="D273" s="10">
        <v>14861144</v>
      </c>
      <c r="E273" s="10">
        <v>2047393</v>
      </c>
      <c r="F273" s="11">
        <v>0.13776819604197363</v>
      </c>
      <c r="G273" s="10">
        <v>13088777</v>
      </c>
      <c r="H273" s="10">
        <v>3349865</v>
      </c>
      <c r="I273" s="11">
        <f t="shared" si="4"/>
        <v>0.25593414877493903</v>
      </c>
      <c r="J273" s="64">
        <v>12982396</v>
      </c>
      <c r="K273" s="65">
        <v>4462478</v>
      </c>
      <c r="L273" s="60">
        <v>0.34373300583343785</v>
      </c>
      <c r="M273" s="64">
        <v>14035732</v>
      </c>
      <c r="N273" s="65">
        <v>4995016</v>
      </c>
      <c r="O273" s="60">
        <v>0.3558785533950064</v>
      </c>
      <c r="P273" s="64">
        <v>15727382</v>
      </c>
      <c r="Q273" s="65">
        <v>4911973</v>
      </c>
      <c r="R273" s="60">
        <v>0.31231981266812237</v>
      </c>
      <c r="S273" s="58">
        <v>15637974</v>
      </c>
      <c r="T273" s="59">
        <v>4877747</v>
      </c>
      <c r="U273" s="60">
        <v>0.31191681224179041</v>
      </c>
      <c r="V273" s="62">
        <v>16213004</v>
      </c>
      <c r="W273" s="62">
        <v>4876197</v>
      </c>
      <c r="X273" s="105">
        <v>0.30075839122719022</v>
      </c>
      <c r="Y273" s="90">
        <v>17375777</v>
      </c>
      <c r="Z273" s="90">
        <v>3796908</v>
      </c>
      <c r="AA273" s="105">
        <v>0.21851730716847942</v>
      </c>
      <c r="AB273" s="54">
        <v>17097290</v>
      </c>
      <c r="AC273" s="54">
        <v>3267052</v>
      </c>
      <c r="AD273" s="54">
        <v>0.19108595572748663</v>
      </c>
      <c r="AE273" s="54">
        <v>17864691</v>
      </c>
      <c r="AF273" s="54">
        <v>2677227</v>
      </c>
      <c r="AG273" s="54">
        <v>0.14986136619995299</v>
      </c>
    </row>
    <row r="274" spans="1:33" x14ac:dyDescent="0.2">
      <c r="A274" s="55" t="s">
        <v>625</v>
      </c>
      <c r="B274" s="55" t="s">
        <v>626</v>
      </c>
      <c r="C274" s="55" t="s">
        <v>399</v>
      </c>
      <c r="D274" s="10">
        <v>15137939</v>
      </c>
      <c r="E274" s="10">
        <v>3406079</v>
      </c>
      <c r="F274" s="11">
        <v>0.22500282237892491</v>
      </c>
      <c r="G274" s="10">
        <v>15634325</v>
      </c>
      <c r="H274" s="10">
        <v>3308092</v>
      </c>
      <c r="I274" s="11">
        <f t="shared" si="4"/>
        <v>0.21159161012707617</v>
      </c>
      <c r="J274" s="64">
        <v>16387698</v>
      </c>
      <c r="K274" s="65">
        <v>3247536</v>
      </c>
      <c r="L274" s="60">
        <v>0.19816913882596568</v>
      </c>
      <c r="M274" s="64">
        <v>16041691</v>
      </c>
      <c r="N274" s="65">
        <v>2817543</v>
      </c>
      <c r="O274" s="60">
        <v>0.17563877773234754</v>
      </c>
      <c r="P274" s="64">
        <v>16417829</v>
      </c>
      <c r="Q274" s="65">
        <v>2516955</v>
      </c>
      <c r="R274" s="60">
        <v>0.15330620144721935</v>
      </c>
      <c r="S274" s="58">
        <v>15258604</v>
      </c>
      <c r="T274" s="59">
        <v>3073058</v>
      </c>
      <c r="U274" s="60">
        <v>0.20139837169900995</v>
      </c>
      <c r="V274" s="62">
        <v>16132728</v>
      </c>
      <c r="W274" s="62">
        <v>3026423</v>
      </c>
      <c r="X274" s="105">
        <v>0.1875952411768177</v>
      </c>
      <c r="Y274" s="90">
        <v>16440751</v>
      </c>
      <c r="Z274" s="90">
        <v>3090289</v>
      </c>
      <c r="AA274" s="105">
        <v>0.18796519696697553</v>
      </c>
      <c r="AB274" s="54">
        <v>16153055</v>
      </c>
      <c r="AC274" s="54">
        <v>3620964</v>
      </c>
      <c r="AD274" s="54">
        <v>0.2241658930771919</v>
      </c>
      <c r="AE274" s="54">
        <v>17275276</v>
      </c>
      <c r="AF274" s="54">
        <v>3034527</v>
      </c>
      <c r="AG274" s="54">
        <v>0.17565722249531601</v>
      </c>
    </row>
    <row r="275" spans="1:33" x14ac:dyDescent="0.2">
      <c r="A275" s="55" t="s">
        <v>627</v>
      </c>
      <c r="B275" s="55" t="s">
        <v>628</v>
      </c>
      <c r="C275" s="55" t="s">
        <v>399</v>
      </c>
      <c r="D275" s="10">
        <v>11514543</v>
      </c>
      <c r="E275" s="10">
        <v>2146987</v>
      </c>
      <c r="F275" s="11">
        <v>0.1864587244148552</v>
      </c>
      <c r="G275" s="10">
        <v>11488604</v>
      </c>
      <c r="H275" s="10">
        <v>2805084</v>
      </c>
      <c r="I275" s="11">
        <f t="shared" si="4"/>
        <v>0.24416230205166789</v>
      </c>
      <c r="J275" s="64">
        <v>11275156</v>
      </c>
      <c r="K275" s="65">
        <v>3609145</v>
      </c>
      <c r="L275" s="60">
        <v>0.32009712326818363</v>
      </c>
      <c r="M275" s="64">
        <v>11728700</v>
      </c>
      <c r="N275" s="65">
        <v>4608025</v>
      </c>
      <c r="O275" s="60">
        <v>0.39288454815964258</v>
      </c>
      <c r="P275" s="64">
        <v>11826730</v>
      </c>
      <c r="Q275" s="65">
        <v>5902546</v>
      </c>
      <c r="R275" s="60">
        <v>0.49908520783005955</v>
      </c>
      <c r="S275" s="58">
        <v>12163890</v>
      </c>
      <c r="T275" s="59">
        <v>7853217</v>
      </c>
      <c r="U275" s="60">
        <v>0.64561723264514892</v>
      </c>
      <c r="V275" s="62">
        <v>13795451</v>
      </c>
      <c r="W275" s="62">
        <v>7904609</v>
      </c>
      <c r="X275" s="105">
        <v>0.57298663160776697</v>
      </c>
      <c r="Y275" s="90">
        <v>13938347</v>
      </c>
      <c r="Z275" s="90">
        <v>7958063</v>
      </c>
      <c r="AA275" s="105">
        <v>0.57094740143863543</v>
      </c>
      <c r="AB275" s="54">
        <v>14211647</v>
      </c>
      <c r="AC275" s="54">
        <v>7801617</v>
      </c>
      <c r="AD275" s="54">
        <v>0.54895938521411347</v>
      </c>
      <c r="AE275" s="54">
        <v>14137575</v>
      </c>
      <c r="AF275" s="54">
        <v>7620542</v>
      </c>
      <c r="AG275" s="54">
        <v>0.53902752063207404</v>
      </c>
    </row>
    <row r="276" spans="1:33" x14ac:dyDescent="0.2">
      <c r="A276" s="55" t="s">
        <v>629</v>
      </c>
      <c r="B276" s="55" t="s">
        <v>630</v>
      </c>
      <c r="C276" s="55" t="s">
        <v>119</v>
      </c>
      <c r="D276" s="10">
        <v>18311496</v>
      </c>
      <c r="E276" s="10">
        <v>600599</v>
      </c>
      <c r="F276" s="11">
        <v>3.2799013253750543E-2</v>
      </c>
      <c r="G276" s="10">
        <v>17763058</v>
      </c>
      <c r="H276" s="10">
        <v>905107</v>
      </c>
      <c r="I276" s="11">
        <f t="shared" si="4"/>
        <v>5.0954458404628304E-2</v>
      </c>
      <c r="J276" s="64">
        <v>17798654</v>
      </c>
      <c r="K276" s="65">
        <v>610260</v>
      </c>
      <c r="L276" s="60">
        <v>3.4286862366109255E-2</v>
      </c>
      <c r="M276" s="64">
        <v>18444951</v>
      </c>
      <c r="N276" s="65">
        <v>20956</v>
      </c>
      <c r="O276" s="60">
        <v>1.1361374719835256E-3</v>
      </c>
      <c r="P276" s="64">
        <v>17913999</v>
      </c>
      <c r="Q276" s="65">
        <v>240487</v>
      </c>
      <c r="R276" s="60">
        <v>1.3424529051274369E-2</v>
      </c>
      <c r="S276" s="58">
        <v>18811948</v>
      </c>
      <c r="T276" s="59">
        <v>451099</v>
      </c>
      <c r="U276" s="60">
        <v>2.3979387993205169E-2</v>
      </c>
      <c r="V276" s="62">
        <v>18658566</v>
      </c>
      <c r="W276" s="62">
        <v>277933</v>
      </c>
      <c r="X276" s="105">
        <v>1.4895732072872052E-2</v>
      </c>
      <c r="Y276" s="90">
        <v>18755122</v>
      </c>
      <c r="Z276" s="90">
        <v>626823</v>
      </c>
      <c r="AA276" s="105">
        <v>3.3421430156519376E-2</v>
      </c>
      <c r="AB276" s="54">
        <v>19069824</v>
      </c>
      <c r="AC276" s="54">
        <v>900469</v>
      </c>
      <c r="AD276" s="54">
        <v>4.7219575807306874E-2</v>
      </c>
      <c r="AE276" s="54">
        <v>18366959</v>
      </c>
      <c r="AF276" s="54">
        <v>1737674</v>
      </c>
      <c r="AG276" s="54">
        <v>9.4608693796289306E-2</v>
      </c>
    </row>
    <row r="277" spans="1:33" x14ac:dyDescent="0.2">
      <c r="A277" s="55" t="s">
        <v>631</v>
      </c>
      <c r="B277" s="55" t="s">
        <v>632</v>
      </c>
      <c r="C277" s="55" t="s">
        <v>119</v>
      </c>
      <c r="D277" s="10">
        <v>10156982</v>
      </c>
      <c r="E277" s="10">
        <v>1390822</v>
      </c>
      <c r="F277" s="11">
        <v>0.13693260458667741</v>
      </c>
      <c r="G277" s="10">
        <v>10550189</v>
      </c>
      <c r="H277" s="10">
        <v>1360791</v>
      </c>
      <c r="I277" s="11">
        <f t="shared" si="4"/>
        <v>0.12898261822608106</v>
      </c>
      <c r="J277" s="64">
        <v>10299377</v>
      </c>
      <c r="K277" s="65">
        <v>1539899</v>
      </c>
      <c r="L277" s="60">
        <v>0.14951380068910963</v>
      </c>
      <c r="M277" s="64">
        <v>10717401</v>
      </c>
      <c r="N277" s="65">
        <v>1618648</v>
      </c>
      <c r="O277" s="60">
        <v>0.15102989987964432</v>
      </c>
      <c r="P277" s="64">
        <v>11260977</v>
      </c>
      <c r="Q277" s="65">
        <v>1505487</v>
      </c>
      <c r="R277" s="60">
        <v>0.13369062027211315</v>
      </c>
      <c r="S277" s="58">
        <v>11646994</v>
      </c>
      <c r="T277" s="59">
        <v>2161739</v>
      </c>
      <c r="U277" s="60">
        <v>0.18560488654840898</v>
      </c>
      <c r="V277" s="62">
        <v>13050690</v>
      </c>
      <c r="W277" s="62">
        <v>2136612</v>
      </c>
      <c r="X277" s="105">
        <v>0.16371640120177555</v>
      </c>
      <c r="Y277" s="90">
        <v>13434843</v>
      </c>
      <c r="Z277" s="90">
        <v>1643819</v>
      </c>
      <c r="AA277" s="105">
        <v>0.12235490954378848</v>
      </c>
      <c r="AB277" s="54">
        <v>13107192</v>
      </c>
      <c r="AC277" s="54">
        <v>1692582</v>
      </c>
      <c r="AD277" s="54">
        <v>0.12913383736196127</v>
      </c>
      <c r="AE277" s="54">
        <v>12670524</v>
      </c>
      <c r="AF277" s="54">
        <v>2583364</v>
      </c>
      <c r="AG277" s="54">
        <v>0.203887700303476</v>
      </c>
    </row>
    <row r="278" spans="1:33" x14ac:dyDescent="0.2">
      <c r="A278" s="55" t="s">
        <v>633</v>
      </c>
      <c r="B278" s="55" t="s">
        <v>634</v>
      </c>
      <c r="C278" s="55" t="s">
        <v>119</v>
      </c>
      <c r="D278" s="10">
        <v>9300934</v>
      </c>
      <c r="E278" s="10">
        <v>994058</v>
      </c>
      <c r="F278" s="11">
        <v>0.1068772232982193</v>
      </c>
      <c r="G278" s="10">
        <v>9816065</v>
      </c>
      <c r="H278" s="10">
        <v>397998</v>
      </c>
      <c r="I278" s="11">
        <f t="shared" si="4"/>
        <v>4.0545575034395147E-2</v>
      </c>
      <c r="J278" s="64">
        <v>9146783</v>
      </c>
      <c r="K278" s="65">
        <v>165396</v>
      </c>
      <c r="L278" s="60">
        <v>1.808242307705343E-2</v>
      </c>
      <c r="M278" s="64">
        <v>9351109</v>
      </c>
      <c r="N278" s="65">
        <v>141819</v>
      </c>
      <c r="O278" s="60">
        <v>1.5166008652021916E-2</v>
      </c>
      <c r="P278" s="64">
        <v>9567474</v>
      </c>
      <c r="Q278" s="65">
        <v>188391</v>
      </c>
      <c r="R278" s="60">
        <v>1.9690777314890013E-2</v>
      </c>
      <c r="S278" s="66"/>
      <c r="T278" s="67"/>
      <c r="U278" s="60"/>
      <c r="V278" s="62">
        <v>11448098</v>
      </c>
      <c r="W278" s="62">
        <v>1308757</v>
      </c>
      <c r="X278" s="105">
        <v>0.11432091164838037</v>
      </c>
      <c r="Y278" s="90" t="e">
        <v>#N/A</v>
      </c>
      <c r="Z278" s="90" t="e">
        <v>#N/A</v>
      </c>
      <c r="AA278" s="105" t="e">
        <v>#N/A</v>
      </c>
      <c r="AB278" s="54">
        <v>12341585</v>
      </c>
      <c r="AC278" s="54">
        <v>1490365</v>
      </c>
      <c r="AD278" s="54">
        <v>0.12075961069830171</v>
      </c>
      <c r="AE278" s="54">
        <v>12700317</v>
      </c>
      <c r="AF278" s="54">
        <v>1653213</v>
      </c>
      <c r="AG278" s="54">
        <v>0.13017100281827601</v>
      </c>
    </row>
    <row r="279" spans="1:33" x14ac:dyDescent="0.2">
      <c r="A279" s="55" t="s">
        <v>635</v>
      </c>
      <c r="B279" s="55" t="s">
        <v>636</v>
      </c>
      <c r="C279" s="55" t="s">
        <v>119</v>
      </c>
      <c r="D279" s="10">
        <v>11562306</v>
      </c>
      <c r="E279" s="10">
        <v>4040154</v>
      </c>
      <c r="F279" s="11">
        <v>0.34942458710226143</v>
      </c>
      <c r="G279" s="10">
        <v>11585858</v>
      </c>
      <c r="H279" s="10">
        <v>4479765</v>
      </c>
      <c r="I279" s="11">
        <f t="shared" si="4"/>
        <v>0.38665802739857508</v>
      </c>
      <c r="J279" s="64">
        <v>11613481</v>
      </c>
      <c r="K279" s="65">
        <v>4487733</v>
      </c>
      <c r="L279" s="60">
        <v>0.38642444931024555</v>
      </c>
      <c r="M279" s="64">
        <v>11596799</v>
      </c>
      <c r="N279" s="65">
        <v>4817101</v>
      </c>
      <c r="O279" s="60">
        <v>0.41538195151955293</v>
      </c>
      <c r="P279" s="64">
        <v>12314131</v>
      </c>
      <c r="Q279" s="65">
        <v>4707806</v>
      </c>
      <c r="R279" s="60">
        <v>0.3823092348132402</v>
      </c>
      <c r="S279" s="58">
        <v>12078428</v>
      </c>
      <c r="T279" s="59">
        <v>5092764</v>
      </c>
      <c r="U279" s="60">
        <v>0.42164129305568571</v>
      </c>
      <c r="V279" s="62">
        <v>12523821</v>
      </c>
      <c r="W279" s="62">
        <v>4957864</v>
      </c>
      <c r="X279" s="105">
        <v>0.39587470948363124</v>
      </c>
      <c r="Y279" s="90">
        <v>12925677</v>
      </c>
      <c r="Z279" s="90">
        <v>4959993</v>
      </c>
      <c r="AA279" s="105">
        <v>0.3837317766798598</v>
      </c>
      <c r="AB279" s="54">
        <v>13417970</v>
      </c>
      <c r="AC279" s="54">
        <v>4725877</v>
      </c>
      <c r="AD279" s="54">
        <v>0.35220506529676249</v>
      </c>
      <c r="AE279" s="54">
        <v>14771716</v>
      </c>
      <c r="AF279" s="54">
        <v>4061947</v>
      </c>
      <c r="AG279" s="54">
        <v>0.27498139011066802</v>
      </c>
    </row>
    <row r="280" spans="1:33" x14ac:dyDescent="0.2">
      <c r="A280" s="55" t="s">
        <v>637</v>
      </c>
      <c r="B280" s="55" t="s">
        <v>638</v>
      </c>
      <c r="C280" s="55" t="s">
        <v>99</v>
      </c>
      <c r="D280" s="10">
        <v>11558589</v>
      </c>
      <c r="E280" s="10">
        <v>3043097</v>
      </c>
      <c r="F280" s="11">
        <v>0.26327582025799168</v>
      </c>
      <c r="G280" s="10">
        <v>10697006</v>
      </c>
      <c r="H280" s="10">
        <v>3381609</v>
      </c>
      <c r="I280" s="11">
        <f t="shared" si="4"/>
        <v>0.31612668068055677</v>
      </c>
      <c r="J280" s="64">
        <v>10084540</v>
      </c>
      <c r="K280" s="65">
        <v>3969506</v>
      </c>
      <c r="L280" s="60">
        <v>0.39362291190277393</v>
      </c>
      <c r="M280" s="64">
        <v>10164671</v>
      </c>
      <c r="N280" s="65">
        <v>4866397</v>
      </c>
      <c r="O280" s="60">
        <v>0.47875597744383463</v>
      </c>
      <c r="P280" s="64">
        <v>10599464</v>
      </c>
      <c r="Q280" s="65">
        <v>5730272</v>
      </c>
      <c r="R280" s="60">
        <v>0.54061903507573594</v>
      </c>
      <c r="S280" s="58">
        <v>11890239</v>
      </c>
      <c r="T280" s="59">
        <v>6157444</v>
      </c>
      <c r="U280" s="60">
        <v>0.51785704223439077</v>
      </c>
      <c r="V280" s="62">
        <v>12115819</v>
      </c>
      <c r="W280" s="62">
        <v>6664319</v>
      </c>
      <c r="X280" s="105">
        <v>0.5500510530901791</v>
      </c>
      <c r="Y280" s="90">
        <v>12779472</v>
      </c>
      <c r="Z280" s="90">
        <v>6544084</v>
      </c>
      <c r="AA280" s="105">
        <v>0.51207780728343077</v>
      </c>
      <c r="AB280" s="54">
        <v>13082935</v>
      </c>
      <c r="AC280" s="54">
        <v>6547447</v>
      </c>
      <c r="AD280" s="54">
        <v>0.500457045762285</v>
      </c>
      <c r="AE280" s="54">
        <v>13154763</v>
      </c>
      <c r="AF280" s="54">
        <v>6210653</v>
      </c>
      <c r="AG280" s="54">
        <v>0.47212199870115501</v>
      </c>
    </row>
    <row r="281" spans="1:33" x14ac:dyDescent="0.2">
      <c r="A281" s="55" t="s">
        <v>639</v>
      </c>
      <c r="B281" s="55" t="s">
        <v>640</v>
      </c>
      <c r="C281" s="55" t="s">
        <v>99</v>
      </c>
      <c r="D281" s="10">
        <v>19570861</v>
      </c>
      <c r="E281" s="10">
        <v>5799052</v>
      </c>
      <c r="F281" s="11">
        <v>0.29631052001237962</v>
      </c>
      <c r="G281" s="10">
        <v>20107723</v>
      </c>
      <c r="H281" s="10">
        <v>5737464</v>
      </c>
      <c r="I281" s="11">
        <f t="shared" si="4"/>
        <v>0.28533633569549371</v>
      </c>
      <c r="J281" s="64">
        <v>19823156</v>
      </c>
      <c r="K281" s="65">
        <v>5535812</v>
      </c>
      <c r="L281" s="60">
        <v>0.27925987163698857</v>
      </c>
      <c r="M281" s="64">
        <v>20027018</v>
      </c>
      <c r="N281" s="65">
        <v>6108893</v>
      </c>
      <c r="O281" s="60">
        <v>0.30503258148567103</v>
      </c>
      <c r="P281" s="64">
        <v>20017291</v>
      </c>
      <c r="Q281" s="65">
        <v>6983616</v>
      </c>
      <c r="R281" s="60">
        <v>0.34887917650795003</v>
      </c>
      <c r="S281" s="58">
        <v>20603534</v>
      </c>
      <c r="T281" s="59">
        <v>7516446</v>
      </c>
      <c r="U281" s="60">
        <v>0.3648134344331414</v>
      </c>
      <c r="V281" s="62">
        <v>21664716</v>
      </c>
      <c r="W281" s="62">
        <v>7972199</v>
      </c>
      <c r="X281" s="105">
        <v>0.36798077574614874</v>
      </c>
      <c r="Y281" s="90">
        <v>21428998</v>
      </c>
      <c r="Z281" s="90">
        <v>8304750</v>
      </c>
      <c r="AA281" s="105">
        <v>0.38754728522537546</v>
      </c>
      <c r="AB281" s="54">
        <v>22118229</v>
      </c>
      <c r="AC281" s="54">
        <v>6547453</v>
      </c>
      <c r="AD281" s="54">
        <v>0.29602067145610977</v>
      </c>
      <c r="AE281" s="54">
        <v>21046388</v>
      </c>
      <c r="AF281" s="54">
        <v>4948786</v>
      </c>
      <c r="AG281" s="54">
        <v>0.235137069600732</v>
      </c>
    </row>
    <row r="282" spans="1:33" x14ac:dyDescent="0.2">
      <c r="A282" s="55" t="s">
        <v>641</v>
      </c>
      <c r="B282" s="55" t="s">
        <v>642</v>
      </c>
      <c r="C282" s="55" t="s">
        <v>62</v>
      </c>
      <c r="D282" s="10">
        <v>8146241</v>
      </c>
      <c r="E282" s="10">
        <v>2790056</v>
      </c>
      <c r="F282" s="11">
        <v>0.34249612796871587</v>
      </c>
      <c r="G282" s="10">
        <v>8357121</v>
      </c>
      <c r="H282" s="10">
        <v>2691513</v>
      </c>
      <c r="I282" s="11">
        <f t="shared" si="4"/>
        <v>0.32206222693197811</v>
      </c>
      <c r="J282" s="64">
        <v>7770562</v>
      </c>
      <c r="K282" s="65">
        <v>2865596</v>
      </c>
      <c r="L282" s="60">
        <v>0.36877590063627314</v>
      </c>
      <c r="M282" s="64">
        <v>7898032</v>
      </c>
      <c r="N282" s="65">
        <v>3445409</v>
      </c>
      <c r="O282" s="60">
        <v>0.43623639407893006</v>
      </c>
      <c r="P282" s="64">
        <v>8247527</v>
      </c>
      <c r="Q282" s="65">
        <v>3894261</v>
      </c>
      <c r="R282" s="60">
        <v>0.47217317384956725</v>
      </c>
      <c r="S282" s="58">
        <v>9120052</v>
      </c>
      <c r="T282" s="59">
        <v>4538811</v>
      </c>
      <c r="U282" s="60">
        <v>0.49767380712302955</v>
      </c>
      <c r="V282" s="62">
        <v>9798438</v>
      </c>
      <c r="W282" s="62">
        <v>4854568</v>
      </c>
      <c r="X282" s="105">
        <v>0.49544304918804405</v>
      </c>
      <c r="Y282" s="90">
        <v>9711576</v>
      </c>
      <c r="Z282" s="90">
        <v>5432275</v>
      </c>
      <c r="AA282" s="105">
        <v>0.55936080817366818</v>
      </c>
      <c r="AB282" s="54">
        <v>11475265</v>
      </c>
      <c r="AC282" s="54">
        <v>6606603</v>
      </c>
      <c r="AD282" s="54">
        <v>0.57572552790719866</v>
      </c>
      <c r="AE282" s="54">
        <v>15021053</v>
      </c>
      <c r="AF282" s="54">
        <v>8827356</v>
      </c>
      <c r="AG282" s="54">
        <v>0.58766559175312105</v>
      </c>
    </row>
    <row r="283" spans="1:33" x14ac:dyDescent="0.2">
      <c r="A283" s="55" t="s">
        <v>643</v>
      </c>
      <c r="B283" s="55" t="s">
        <v>644</v>
      </c>
      <c r="C283" s="55" t="s">
        <v>62</v>
      </c>
      <c r="D283" s="10">
        <v>8580889</v>
      </c>
      <c r="E283" s="10">
        <v>1206210</v>
      </c>
      <c r="F283" s="11">
        <v>0.14056935126418721</v>
      </c>
      <c r="G283" s="10">
        <v>8588679</v>
      </c>
      <c r="H283" s="10">
        <v>1538006</v>
      </c>
      <c r="I283" s="11">
        <f t="shared" si="4"/>
        <v>0.17907363868180426</v>
      </c>
      <c r="J283" s="64">
        <v>9424156</v>
      </c>
      <c r="K283" s="65">
        <v>1032406</v>
      </c>
      <c r="L283" s="60">
        <v>0.10954890814625734</v>
      </c>
      <c r="M283" s="64">
        <v>9361705</v>
      </c>
      <c r="N283" s="65">
        <v>1162350</v>
      </c>
      <c r="O283" s="60">
        <v>0.12416007554179501</v>
      </c>
      <c r="P283" s="64">
        <v>9052871</v>
      </c>
      <c r="Q283" s="65">
        <v>1710565</v>
      </c>
      <c r="R283" s="60">
        <v>0.18895276426671714</v>
      </c>
      <c r="S283" s="58">
        <v>9419927</v>
      </c>
      <c r="T283" s="59">
        <v>2609669</v>
      </c>
      <c r="U283" s="60">
        <v>0.27703707258028643</v>
      </c>
      <c r="V283" s="62">
        <v>10201142</v>
      </c>
      <c r="W283" s="62">
        <v>3520755</v>
      </c>
      <c r="X283" s="105">
        <v>0.34513341741542269</v>
      </c>
      <c r="Y283" s="90">
        <v>10234446</v>
      </c>
      <c r="Z283" s="90">
        <v>5176104</v>
      </c>
      <c r="AA283" s="105">
        <v>0.50575321810286555</v>
      </c>
      <c r="AB283" s="54">
        <v>10582378</v>
      </c>
      <c r="AC283" s="54">
        <v>6180229</v>
      </c>
      <c r="AD283" s="54">
        <v>0.58401136304146384</v>
      </c>
      <c r="AE283" s="54">
        <v>10919919</v>
      </c>
      <c r="AF283" s="54">
        <v>6827445</v>
      </c>
      <c r="AG283" s="54">
        <v>0.62522853878311702</v>
      </c>
    </row>
    <row r="284" spans="1:33" x14ac:dyDescent="0.2">
      <c r="A284" s="55" t="s">
        <v>645</v>
      </c>
      <c r="B284" s="55" t="s">
        <v>646</v>
      </c>
      <c r="C284" s="55" t="s">
        <v>62</v>
      </c>
      <c r="D284" s="10">
        <v>11392971</v>
      </c>
      <c r="E284" s="10">
        <v>887603</v>
      </c>
      <c r="F284" s="11">
        <v>7.7907948681691541E-2</v>
      </c>
      <c r="G284" s="10">
        <v>12832719</v>
      </c>
      <c r="H284" s="10">
        <v>692283</v>
      </c>
      <c r="I284" s="11">
        <f t="shared" si="4"/>
        <v>5.3946712306254037E-2</v>
      </c>
      <c r="J284" s="64">
        <v>11743739</v>
      </c>
      <c r="K284" s="65">
        <v>253027</v>
      </c>
      <c r="L284" s="60">
        <v>2.1545693411612776E-2</v>
      </c>
      <c r="M284" s="64">
        <v>10678203</v>
      </c>
      <c r="N284" s="65">
        <v>409672</v>
      </c>
      <c r="O284" s="60">
        <v>3.8365256775882609E-2</v>
      </c>
      <c r="P284" s="64">
        <v>10968589</v>
      </c>
      <c r="Q284" s="65">
        <v>619946</v>
      </c>
      <c r="R284" s="60">
        <v>5.6520123053202191E-2</v>
      </c>
      <c r="S284" s="58">
        <v>11170646</v>
      </c>
      <c r="T284" s="59">
        <v>1440853</v>
      </c>
      <c r="U284" s="60">
        <v>0.12898564684620747</v>
      </c>
      <c r="V284" s="62">
        <v>11663145</v>
      </c>
      <c r="W284" s="62">
        <v>2507571</v>
      </c>
      <c r="X284" s="105">
        <v>0.2149995562946358</v>
      </c>
      <c r="Y284" s="90">
        <v>11643040</v>
      </c>
      <c r="Z284" s="90">
        <v>3746129</v>
      </c>
      <c r="AA284" s="105">
        <v>0.3217483578172024</v>
      </c>
      <c r="AB284" s="54">
        <v>11628969</v>
      </c>
      <c r="AC284" s="54">
        <v>4930887</v>
      </c>
      <c r="AD284" s="54">
        <v>0.42401755478065167</v>
      </c>
      <c r="AE284" s="54">
        <v>12496620</v>
      </c>
      <c r="AF284" s="54">
        <v>5202745</v>
      </c>
      <c r="AG284" s="54">
        <v>0.41633217622044999</v>
      </c>
    </row>
    <row r="285" spans="1:33" x14ac:dyDescent="0.2">
      <c r="A285" s="55" t="s">
        <v>647</v>
      </c>
      <c r="B285" s="55" t="s">
        <v>648</v>
      </c>
      <c r="C285" s="55" t="s">
        <v>25</v>
      </c>
      <c r="D285" s="10">
        <v>16508886</v>
      </c>
      <c r="E285" s="10">
        <v>1851223</v>
      </c>
      <c r="F285" s="11">
        <v>0.11213494356917844</v>
      </c>
      <c r="G285" s="10">
        <v>14615172</v>
      </c>
      <c r="H285" s="10">
        <v>1161739</v>
      </c>
      <c r="I285" s="11">
        <f t="shared" si="4"/>
        <v>7.9488561612548927E-2</v>
      </c>
      <c r="J285" s="64">
        <v>12872328</v>
      </c>
      <c r="K285" s="65">
        <v>1609222</v>
      </c>
      <c r="L285" s="60">
        <v>0.12501406117059788</v>
      </c>
      <c r="M285" s="64">
        <v>12880639</v>
      </c>
      <c r="N285" s="65">
        <v>3792447</v>
      </c>
      <c r="O285" s="60">
        <v>0.29443003565273429</v>
      </c>
      <c r="P285" s="64">
        <v>13026868</v>
      </c>
      <c r="Q285" s="65">
        <v>6022894</v>
      </c>
      <c r="R285" s="60">
        <v>0.46234398014933442</v>
      </c>
      <c r="S285" s="58">
        <v>13340212</v>
      </c>
      <c r="T285" s="59">
        <v>7624839</v>
      </c>
      <c r="U285" s="60">
        <v>0.57156805304143588</v>
      </c>
      <c r="V285" s="62">
        <v>13831400</v>
      </c>
      <c r="W285" s="62">
        <v>9748877</v>
      </c>
      <c r="X285" s="105">
        <v>0.70483660366991052</v>
      </c>
      <c r="Y285" s="90">
        <v>14317217</v>
      </c>
      <c r="Z285" s="90">
        <v>12345670</v>
      </c>
      <c r="AA285" s="105">
        <v>0.86229537486230734</v>
      </c>
      <c r="AB285" s="54">
        <v>15209590</v>
      </c>
      <c r="AC285" s="54">
        <v>13870634</v>
      </c>
      <c r="AD285" s="54">
        <v>0.91196633176831199</v>
      </c>
      <c r="AE285" s="54">
        <v>15686143</v>
      </c>
      <c r="AF285" s="54">
        <v>14799534</v>
      </c>
      <c r="AG285" s="54">
        <v>0.94347820238537905</v>
      </c>
    </row>
    <row r="286" spans="1:33" x14ac:dyDescent="0.2">
      <c r="A286" s="55" t="s">
        <v>649</v>
      </c>
      <c r="B286" s="55" t="s">
        <v>650</v>
      </c>
      <c r="C286" s="55" t="s">
        <v>25</v>
      </c>
      <c r="D286" s="10">
        <v>15768136</v>
      </c>
      <c r="E286" s="10">
        <v>2177173</v>
      </c>
      <c r="F286" s="11">
        <v>0.13807421498647651</v>
      </c>
      <c r="G286" s="10">
        <v>16255128</v>
      </c>
      <c r="H286" s="10">
        <v>2472883</v>
      </c>
      <c r="I286" s="11">
        <f t="shared" si="4"/>
        <v>0.15212940802434777</v>
      </c>
      <c r="J286" s="64">
        <v>15332745</v>
      </c>
      <c r="K286" s="65">
        <v>4268398</v>
      </c>
      <c r="L286" s="60">
        <v>0.27838446409954642</v>
      </c>
      <c r="M286" s="64">
        <v>15254316</v>
      </c>
      <c r="N286" s="65">
        <v>6470280</v>
      </c>
      <c r="O286" s="60">
        <v>0.42416061133124555</v>
      </c>
      <c r="P286" s="64">
        <v>15583302</v>
      </c>
      <c r="Q286" s="65">
        <v>8197485</v>
      </c>
      <c r="R286" s="60">
        <v>0.52604287589369703</v>
      </c>
      <c r="S286" s="58">
        <v>15720518</v>
      </c>
      <c r="T286" s="59">
        <v>8781718</v>
      </c>
      <c r="U286" s="60">
        <v>0.55861505326987315</v>
      </c>
      <c r="V286" s="62">
        <v>16499408</v>
      </c>
      <c r="W286" s="62">
        <v>10064575</v>
      </c>
      <c r="X286" s="105">
        <v>0.60999612834593819</v>
      </c>
      <c r="Y286" s="90">
        <v>17469308</v>
      </c>
      <c r="Z286" s="90">
        <v>10627489</v>
      </c>
      <c r="AA286" s="105">
        <v>0.60835203088754286</v>
      </c>
      <c r="AB286" s="54">
        <v>18000195</v>
      </c>
      <c r="AC286" s="54">
        <v>11730038</v>
      </c>
      <c r="AD286" s="54">
        <v>0.65166171810916496</v>
      </c>
      <c r="AE286" s="54">
        <v>18593873</v>
      </c>
      <c r="AF286" s="54">
        <v>13182460</v>
      </c>
      <c r="AG286" s="54">
        <v>0.70896794874311597</v>
      </c>
    </row>
    <row r="287" spans="1:33" x14ac:dyDescent="0.2">
      <c r="A287" s="55" t="s">
        <v>651</v>
      </c>
      <c r="B287" s="55" t="s">
        <v>652</v>
      </c>
      <c r="C287" s="55" t="s">
        <v>25</v>
      </c>
      <c r="D287" s="10">
        <v>36825878</v>
      </c>
      <c r="E287" s="10">
        <v>6354024</v>
      </c>
      <c r="F287" s="11">
        <v>0.17254236273742068</v>
      </c>
      <c r="G287" s="10">
        <v>38659058</v>
      </c>
      <c r="H287" s="10">
        <v>6162359</v>
      </c>
      <c r="I287" s="11">
        <f t="shared" si="4"/>
        <v>0.15940272005593101</v>
      </c>
      <c r="J287" s="64">
        <v>37220731</v>
      </c>
      <c r="K287" s="65">
        <v>8517572</v>
      </c>
      <c r="L287" s="60">
        <v>0.22883946046089207</v>
      </c>
      <c r="M287" s="64">
        <v>37899758</v>
      </c>
      <c r="N287" s="65">
        <v>9455580</v>
      </c>
      <c r="O287" s="60">
        <v>0.24948919198903591</v>
      </c>
      <c r="P287" s="64">
        <v>39004204</v>
      </c>
      <c r="Q287" s="65">
        <v>10406149</v>
      </c>
      <c r="R287" s="60">
        <v>0.26679557413862365</v>
      </c>
      <c r="S287" s="58">
        <v>40429901</v>
      </c>
      <c r="T287" s="59">
        <v>10846558</v>
      </c>
      <c r="U287" s="60">
        <v>0.26828059757059508</v>
      </c>
      <c r="V287" s="62">
        <v>42656836</v>
      </c>
      <c r="W287" s="62">
        <v>9557721</v>
      </c>
      <c r="X287" s="105">
        <v>0.22406071092567673</v>
      </c>
      <c r="Y287" s="90">
        <v>43994643</v>
      </c>
      <c r="Z287" s="90">
        <v>9595061</v>
      </c>
      <c r="AA287" s="105">
        <v>0.21809612138459675</v>
      </c>
      <c r="AB287" s="54">
        <v>47833804</v>
      </c>
      <c r="AC287" s="54">
        <v>5853436</v>
      </c>
      <c r="AD287" s="54">
        <v>0.1223702802311102</v>
      </c>
      <c r="AE287" s="54">
        <v>46409135</v>
      </c>
      <c r="AF287" s="54">
        <v>1941889</v>
      </c>
      <c r="AG287" s="54">
        <v>4.1842818229643801E-2</v>
      </c>
    </row>
    <row r="288" spans="1:33" x14ac:dyDescent="0.2">
      <c r="A288" s="55" t="s">
        <v>653</v>
      </c>
      <c r="B288" s="55" t="s">
        <v>654</v>
      </c>
      <c r="C288" s="55" t="s">
        <v>25</v>
      </c>
      <c r="D288" s="10">
        <v>45373070</v>
      </c>
      <c r="E288" s="10">
        <v>27566748</v>
      </c>
      <c r="F288" s="11">
        <v>0.60755747847787245</v>
      </c>
      <c r="G288" s="10">
        <v>44461813</v>
      </c>
      <c r="H288" s="10">
        <v>29314346</v>
      </c>
      <c r="I288" s="11">
        <f t="shared" si="4"/>
        <v>0.65931512959221883</v>
      </c>
      <c r="J288" s="64">
        <v>49595169</v>
      </c>
      <c r="K288" s="65">
        <v>28210506</v>
      </c>
      <c r="L288" s="60">
        <v>0.56881560379399054</v>
      </c>
      <c r="M288" s="64">
        <v>49939643</v>
      </c>
      <c r="N288" s="65">
        <v>26828787</v>
      </c>
      <c r="O288" s="60">
        <v>0.53722424487495835</v>
      </c>
      <c r="P288" s="64">
        <v>51036885</v>
      </c>
      <c r="Q288" s="65">
        <v>23870884</v>
      </c>
      <c r="R288" s="60">
        <v>0.4677182786527822</v>
      </c>
      <c r="S288" s="58">
        <v>45303320</v>
      </c>
      <c r="T288" s="59">
        <v>27760922</v>
      </c>
      <c r="U288" s="60">
        <v>0.61277897513912882</v>
      </c>
      <c r="V288" s="62">
        <v>48736156</v>
      </c>
      <c r="W288" s="62">
        <v>28992873</v>
      </c>
      <c r="X288" s="105">
        <f>W288/V288</f>
        <v>0.59489453784578328</v>
      </c>
      <c r="Y288" s="90">
        <v>52409355</v>
      </c>
      <c r="Z288" s="90">
        <v>29210509</v>
      </c>
      <c r="AA288" s="105">
        <v>0.55735295731077017</v>
      </c>
      <c r="AB288" s="54">
        <v>53672989</v>
      </c>
      <c r="AC288" s="54">
        <v>25190374</v>
      </c>
      <c r="AD288" s="54">
        <v>0.46933056029355846</v>
      </c>
      <c r="AE288" s="54">
        <v>50484198</v>
      </c>
      <c r="AF288" s="54">
        <v>26030428</v>
      </c>
      <c r="AG288" s="54">
        <v>0.51561536146419495</v>
      </c>
    </row>
    <row r="289" spans="1:33" x14ac:dyDescent="0.2">
      <c r="A289" s="55" t="s">
        <v>655</v>
      </c>
      <c r="B289" s="55" t="s">
        <v>656</v>
      </c>
      <c r="C289" s="55" t="s">
        <v>25</v>
      </c>
      <c r="D289" s="10">
        <v>12761042</v>
      </c>
      <c r="E289" s="10">
        <v>323393</v>
      </c>
      <c r="F289" s="11">
        <v>2.5342209515492542E-2</v>
      </c>
      <c r="G289" s="10">
        <v>12619257</v>
      </c>
      <c r="H289" s="10">
        <v>281904</v>
      </c>
      <c r="I289" s="11">
        <f t="shared" si="4"/>
        <v>2.2339191602168022E-2</v>
      </c>
      <c r="J289" s="64">
        <v>13085540</v>
      </c>
      <c r="K289" s="65">
        <v>251234</v>
      </c>
      <c r="L289" s="60">
        <v>1.9199360515500315E-2</v>
      </c>
      <c r="M289" s="64">
        <v>15117143</v>
      </c>
      <c r="N289" s="65">
        <v>75074</v>
      </c>
      <c r="O289" s="60">
        <v>4.9661500192199016E-3</v>
      </c>
      <c r="P289" s="64">
        <v>14728484</v>
      </c>
      <c r="Q289" s="65">
        <v>427913</v>
      </c>
      <c r="R289" s="60">
        <v>2.9053431432590076E-2</v>
      </c>
      <c r="S289" s="58">
        <v>12716667</v>
      </c>
      <c r="T289" s="59">
        <v>1127167</v>
      </c>
      <c r="U289" s="60">
        <v>8.8636983259843163E-2</v>
      </c>
      <c r="V289" s="62">
        <v>14210992</v>
      </c>
      <c r="W289" s="62">
        <v>728542</v>
      </c>
      <c r="X289" s="105">
        <v>5.1266090361601777E-2</v>
      </c>
      <c r="Y289" s="90">
        <v>13721076</v>
      </c>
      <c r="Z289" s="90">
        <v>783378</v>
      </c>
      <c r="AA289" s="105">
        <v>5.7093044306437774E-2</v>
      </c>
      <c r="AB289" s="54">
        <v>14246488</v>
      </c>
      <c r="AC289" s="54">
        <v>2105098</v>
      </c>
      <c r="AD289" s="54">
        <v>0.14776259243681672</v>
      </c>
      <c r="AE289" s="54">
        <v>14445289</v>
      </c>
      <c r="AF289" s="54">
        <v>2426530</v>
      </c>
      <c r="AG289" s="54">
        <v>0.167980716758246</v>
      </c>
    </row>
    <row r="290" spans="1:33" x14ac:dyDescent="0.2">
      <c r="A290" s="55" t="s">
        <v>657</v>
      </c>
      <c r="B290" s="55" t="s">
        <v>658</v>
      </c>
      <c r="C290" s="55" t="s">
        <v>25</v>
      </c>
      <c r="D290" s="10">
        <v>65566798</v>
      </c>
      <c r="E290" s="10">
        <v>11117002</v>
      </c>
      <c r="F290" s="11">
        <v>0.16955230908180083</v>
      </c>
      <c r="G290" s="10">
        <v>63016494</v>
      </c>
      <c r="H290" s="10">
        <v>18124837</v>
      </c>
      <c r="I290" s="11">
        <f t="shared" si="4"/>
        <v>0.28762052360450263</v>
      </c>
      <c r="J290" s="64">
        <v>61104911</v>
      </c>
      <c r="K290" s="65">
        <v>25303783</v>
      </c>
      <c r="L290" s="60">
        <v>0.41410391711396161</v>
      </c>
      <c r="M290" s="64">
        <v>65456357</v>
      </c>
      <c r="N290" s="65">
        <v>29987277</v>
      </c>
      <c r="O290" s="60">
        <v>0.45812627488572272</v>
      </c>
      <c r="P290" s="64">
        <v>63171609</v>
      </c>
      <c r="Q290" s="65">
        <v>37300222</v>
      </c>
      <c r="R290" s="60">
        <v>0.59045863466925463</v>
      </c>
      <c r="S290" s="58">
        <v>65467165</v>
      </c>
      <c r="T290" s="59">
        <v>43220855</v>
      </c>
      <c r="U290" s="60">
        <v>0.66019133408327668</v>
      </c>
      <c r="V290" s="62">
        <v>70020025</v>
      </c>
      <c r="W290" s="62">
        <v>44675491</v>
      </c>
      <c r="X290" s="105">
        <v>0.63803877533605569</v>
      </c>
      <c r="Y290" s="90">
        <v>75048920</v>
      </c>
      <c r="Z290" s="90">
        <v>44070940</v>
      </c>
      <c r="AA290" s="105">
        <v>0.58722950310277622</v>
      </c>
      <c r="AB290" s="54">
        <v>73697454</v>
      </c>
      <c r="AC290" s="54">
        <v>40896649</v>
      </c>
      <c r="AD290" s="54">
        <v>0.55492621224065619</v>
      </c>
      <c r="AE290" s="54">
        <v>74755683</v>
      </c>
      <c r="AF290" s="54">
        <v>42769752</v>
      </c>
      <c r="AG290" s="54">
        <v>0.57212709835050302</v>
      </c>
    </row>
    <row r="291" spans="1:33" x14ac:dyDescent="0.2">
      <c r="A291" s="55" t="s">
        <v>659</v>
      </c>
      <c r="B291" s="55" t="s">
        <v>660</v>
      </c>
      <c r="C291" s="55" t="s">
        <v>165</v>
      </c>
      <c r="D291" s="10">
        <v>6395849</v>
      </c>
      <c r="E291" s="10">
        <v>759950</v>
      </c>
      <c r="F291" s="11">
        <v>0.11881925292482672</v>
      </c>
      <c r="G291" s="10">
        <v>6411013</v>
      </c>
      <c r="H291" s="10">
        <v>1341916</v>
      </c>
      <c r="I291" s="11">
        <f t="shared" si="4"/>
        <v>0.20931419106465701</v>
      </c>
      <c r="J291" s="64">
        <v>6550838</v>
      </c>
      <c r="K291" s="65">
        <v>1751647</v>
      </c>
      <c r="L291" s="60">
        <v>0.26739281295003786</v>
      </c>
      <c r="M291" s="64">
        <v>6578491</v>
      </c>
      <c r="N291" s="65">
        <v>2357017</v>
      </c>
      <c r="O291" s="60">
        <v>0.35829143796046842</v>
      </c>
      <c r="P291" s="64">
        <v>6853990</v>
      </c>
      <c r="Q291" s="65">
        <v>3122808</v>
      </c>
      <c r="R291" s="60">
        <v>0.4556189898146919</v>
      </c>
      <c r="S291" s="58">
        <v>7497848</v>
      </c>
      <c r="T291" s="59">
        <v>4408878</v>
      </c>
      <c r="U291" s="60">
        <v>0.58801912228682152</v>
      </c>
      <c r="V291" s="62">
        <v>9479898</v>
      </c>
      <c r="W291" s="62">
        <v>4426670</v>
      </c>
      <c r="X291" s="105">
        <v>0.46695333641775472</v>
      </c>
      <c r="Y291" s="90">
        <v>9430279</v>
      </c>
      <c r="Z291" s="90">
        <v>3948500</v>
      </c>
      <c r="AA291" s="105">
        <v>0.41870447311261949</v>
      </c>
      <c r="AB291" s="54">
        <v>9090989</v>
      </c>
      <c r="AC291" s="54">
        <v>4010811</v>
      </c>
      <c r="AD291" s="54">
        <v>0.44118533198093191</v>
      </c>
      <c r="AE291" s="54">
        <v>9651544</v>
      </c>
      <c r="AF291" s="54">
        <v>3422073</v>
      </c>
      <c r="AG291" s="54">
        <v>0.35456223377316598</v>
      </c>
    </row>
    <row r="292" spans="1:33" x14ac:dyDescent="0.2">
      <c r="A292" s="55" t="s">
        <v>661</v>
      </c>
      <c r="B292" s="55" t="s">
        <v>662</v>
      </c>
      <c r="C292" s="55" t="s">
        <v>165</v>
      </c>
      <c r="D292" s="10">
        <v>9077525</v>
      </c>
      <c r="E292" s="10">
        <v>2546044</v>
      </c>
      <c r="F292" s="11">
        <v>0.28047777340189095</v>
      </c>
      <c r="G292" s="10">
        <v>9295977</v>
      </c>
      <c r="H292" s="10">
        <v>2652355</v>
      </c>
      <c r="I292" s="11">
        <f t="shared" si="4"/>
        <v>0.28532288752435597</v>
      </c>
      <c r="J292" s="64">
        <v>9669554</v>
      </c>
      <c r="K292" s="65">
        <v>2528082</v>
      </c>
      <c r="L292" s="60">
        <v>0.26144763243475344</v>
      </c>
      <c r="M292" s="64">
        <v>9615690</v>
      </c>
      <c r="N292" s="65">
        <v>3358155</v>
      </c>
      <c r="O292" s="60">
        <v>0.34923702823198333</v>
      </c>
      <c r="P292" s="64">
        <v>10639470</v>
      </c>
      <c r="Q292" s="65">
        <v>3455157</v>
      </c>
      <c r="R292" s="60">
        <v>0.32474897715769674</v>
      </c>
      <c r="S292" s="58">
        <v>10420237</v>
      </c>
      <c r="T292" s="59">
        <v>4468621</v>
      </c>
      <c r="U292" s="60">
        <v>0.42884063001638062</v>
      </c>
      <c r="V292" s="62">
        <v>10659874</v>
      </c>
      <c r="W292" s="62">
        <v>5865092</v>
      </c>
      <c r="X292" s="105">
        <v>0.55020275098936444</v>
      </c>
      <c r="Y292" s="90">
        <v>11569951</v>
      </c>
      <c r="Z292" s="90">
        <v>6600378</v>
      </c>
      <c r="AA292" s="105">
        <v>0.57047588187711429</v>
      </c>
      <c r="AB292" s="54">
        <v>13889528</v>
      </c>
      <c r="AC292" s="54">
        <v>5346528</v>
      </c>
      <c r="AD292" s="54">
        <v>0.38493230295514724</v>
      </c>
      <c r="AE292" s="54">
        <v>12398152</v>
      </c>
      <c r="AF292" s="54">
        <v>5741910</v>
      </c>
      <c r="AG292" s="54">
        <v>0.46312627881961799</v>
      </c>
    </row>
    <row r="293" spans="1:33" x14ac:dyDescent="0.2">
      <c r="A293" s="55" t="s">
        <v>663</v>
      </c>
      <c r="B293" s="55" t="s">
        <v>664</v>
      </c>
      <c r="C293" s="55" t="s">
        <v>165</v>
      </c>
      <c r="D293" s="10">
        <v>6350380</v>
      </c>
      <c r="E293" s="10">
        <v>2476975</v>
      </c>
      <c r="F293" s="11">
        <v>0.39005146148734404</v>
      </c>
      <c r="G293" s="10">
        <v>6629742</v>
      </c>
      <c r="H293" s="10">
        <v>2459569</v>
      </c>
      <c r="I293" s="11">
        <f t="shared" si="4"/>
        <v>0.37099015316131456</v>
      </c>
      <c r="J293" s="64">
        <v>6411348</v>
      </c>
      <c r="K293" s="65">
        <v>2335793</v>
      </c>
      <c r="L293" s="60">
        <v>0.36432166839173291</v>
      </c>
      <c r="M293" s="64">
        <v>6038489</v>
      </c>
      <c r="N293" s="65">
        <v>2657711</v>
      </c>
      <c r="O293" s="60">
        <v>0.440128482473016</v>
      </c>
      <c r="P293" s="64">
        <v>6175019</v>
      </c>
      <c r="Q293" s="65">
        <v>3092313</v>
      </c>
      <c r="R293" s="60">
        <v>0.50077789234332726</v>
      </c>
      <c r="S293" s="58">
        <v>5941098</v>
      </c>
      <c r="T293" s="59">
        <v>4388610</v>
      </c>
      <c r="U293" s="60">
        <v>0.73868668720832409</v>
      </c>
      <c r="V293" s="62">
        <v>6562272</v>
      </c>
      <c r="W293" s="62">
        <v>5094515</v>
      </c>
      <c r="X293" s="105">
        <v>0.77633401968098859</v>
      </c>
      <c r="Y293" s="90">
        <v>6775253</v>
      </c>
      <c r="Z293" s="90">
        <v>5926932</v>
      </c>
      <c r="AA293" s="105">
        <v>0.8747912439579747</v>
      </c>
      <c r="AB293" s="54">
        <v>7137256</v>
      </c>
      <c r="AC293" s="54">
        <v>6348342</v>
      </c>
      <c r="AD293" s="54">
        <v>0.8894653631591749</v>
      </c>
      <c r="AE293" s="54">
        <v>7415832</v>
      </c>
      <c r="AF293" s="54">
        <v>6477377</v>
      </c>
      <c r="AG293" s="54">
        <v>0.87345250000269703</v>
      </c>
    </row>
    <row r="294" spans="1:33" x14ac:dyDescent="0.2">
      <c r="A294" s="55" t="s">
        <v>665</v>
      </c>
      <c r="B294" s="55" t="s">
        <v>666</v>
      </c>
      <c r="C294" s="55" t="s">
        <v>165</v>
      </c>
      <c r="D294" s="10">
        <v>7307096</v>
      </c>
      <c r="E294" s="10">
        <v>2365017</v>
      </c>
      <c r="F294" s="11">
        <v>0.32366031594493899</v>
      </c>
      <c r="G294" s="10">
        <v>7081762</v>
      </c>
      <c r="H294" s="10">
        <v>2440184</v>
      </c>
      <c r="I294" s="11">
        <f t="shared" si="4"/>
        <v>0.34457300315938322</v>
      </c>
      <c r="J294" s="64">
        <v>7127661</v>
      </c>
      <c r="K294" s="65">
        <v>2117264</v>
      </c>
      <c r="L294" s="60">
        <v>0.29704891969469366</v>
      </c>
      <c r="M294" s="64">
        <v>7375897</v>
      </c>
      <c r="N294" s="65">
        <v>2203646</v>
      </c>
      <c r="O294" s="60">
        <v>0.29876311992968446</v>
      </c>
      <c r="P294" s="64">
        <v>7461036</v>
      </c>
      <c r="Q294" s="65">
        <v>2749707</v>
      </c>
      <c r="R294" s="60">
        <v>0.36854225070084101</v>
      </c>
      <c r="S294" s="58">
        <v>7720208</v>
      </c>
      <c r="T294" s="59">
        <v>3677510</v>
      </c>
      <c r="U294" s="60">
        <v>0.47634856470188369</v>
      </c>
      <c r="V294" s="62">
        <v>8237073</v>
      </c>
      <c r="W294" s="62">
        <v>4153166</v>
      </c>
      <c r="X294" s="105">
        <v>0.50420410259809523</v>
      </c>
      <c r="Y294" s="90">
        <v>8480733</v>
      </c>
      <c r="Z294" s="90">
        <v>4055185</v>
      </c>
      <c r="AA294" s="105">
        <v>0.47816444639867806</v>
      </c>
      <c r="AB294" s="54">
        <v>9002430</v>
      </c>
      <c r="AC294" s="54">
        <v>3715551</v>
      </c>
      <c r="AD294" s="54">
        <v>0.41272756355783941</v>
      </c>
      <c r="AE294" s="54">
        <v>8395514</v>
      </c>
      <c r="AF294" s="54">
        <v>4065304</v>
      </c>
      <c r="AG294" s="54">
        <v>0.48422336023738399</v>
      </c>
    </row>
    <row r="295" spans="1:33" x14ac:dyDescent="0.2">
      <c r="A295" s="55" t="s">
        <v>667</v>
      </c>
      <c r="B295" s="55" t="s">
        <v>668</v>
      </c>
      <c r="C295" s="55" t="s">
        <v>165</v>
      </c>
      <c r="D295" s="10">
        <v>6503486</v>
      </c>
      <c r="E295" s="10">
        <v>1778138</v>
      </c>
      <c r="F295" s="11">
        <v>0.27341305878109062</v>
      </c>
      <c r="G295" s="10">
        <v>6396624</v>
      </c>
      <c r="H295" s="10">
        <v>1886924</v>
      </c>
      <c r="I295" s="11">
        <f t="shared" si="4"/>
        <v>0.29498748089617272</v>
      </c>
      <c r="J295" s="64">
        <v>6412376</v>
      </c>
      <c r="K295" s="65">
        <v>2092283</v>
      </c>
      <c r="L295" s="60">
        <v>0.32628825882948848</v>
      </c>
      <c r="M295" s="64">
        <v>6404857</v>
      </c>
      <c r="N295" s="65">
        <v>2723470</v>
      </c>
      <c r="O295" s="60">
        <v>0.42521948577462387</v>
      </c>
      <c r="P295" s="64">
        <v>6810640</v>
      </c>
      <c r="Q295" s="65">
        <v>3648784</v>
      </c>
      <c r="R295" s="60">
        <v>0.5357475949396826</v>
      </c>
      <c r="S295" s="58">
        <v>7736772</v>
      </c>
      <c r="T295" s="59">
        <v>4740833</v>
      </c>
      <c r="U295" s="60">
        <v>0.61276628030398206</v>
      </c>
      <c r="V295" s="62">
        <v>7319811</v>
      </c>
      <c r="W295" s="62">
        <v>6766239</v>
      </c>
      <c r="X295" s="105">
        <v>0.92437345718352559</v>
      </c>
      <c r="Y295" s="90">
        <v>8164123</v>
      </c>
      <c r="Z295" s="90">
        <v>8232749</v>
      </c>
      <c r="AA295" s="105">
        <v>1.008405801823417</v>
      </c>
      <c r="AB295" s="54">
        <v>8579556</v>
      </c>
      <c r="AC295" s="54">
        <v>9552959</v>
      </c>
      <c r="AD295" s="54">
        <v>1.1134561042552784</v>
      </c>
      <c r="AE295" s="54">
        <v>9160734</v>
      </c>
      <c r="AF295" s="54">
        <v>10388812</v>
      </c>
      <c r="AG295" s="54">
        <v>1.1340589083800501</v>
      </c>
    </row>
    <row r="296" spans="1:33" x14ac:dyDescent="0.2">
      <c r="A296" s="55" t="s">
        <v>669</v>
      </c>
      <c r="B296" s="55" t="s">
        <v>670</v>
      </c>
      <c r="C296" s="55" t="s">
        <v>108</v>
      </c>
      <c r="D296" s="10">
        <v>7249573</v>
      </c>
      <c r="E296" s="10">
        <v>3404034</v>
      </c>
      <c r="F296" s="11">
        <v>0.46954958588595491</v>
      </c>
      <c r="G296" s="10">
        <v>7366242</v>
      </c>
      <c r="H296" s="10">
        <v>3867506</v>
      </c>
      <c r="I296" s="11">
        <f t="shared" si="4"/>
        <v>0.52503108097724727</v>
      </c>
      <c r="J296" s="64">
        <v>7585719</v>
      </c>
      <c r="K296" s="65">
        <v>3812459</v>
      </c>
      <c r="L296" s="60">
        <v>0.5025837366240431</v>
      </c>
      <c r="M296" s="64">
        <v>7656566</v>
      </c>
      <c r="N296" s="65">
        <v>4156652</v>
      </c>
      <c r="O296" s="60">
        <v>0.54288724213962236</v>
      </c>
      <c r="P296" s="64">
        <v>7683457</v>
      </c>
      <c r="Q296" s="65">
        <v>4659506</v>
      </c>
      <c r="R296" s="60">
        <v>0.60643353636260344</v>
      </c>
      <c r="S296" s="58">
        <v>8000354</v>
      </c>
      <c r="T296" s="59">
        <v>5421784</v>
      </c>
      <c r="U296" s="60">
        <v>0.67769301208421528</v>
      </c>
      <c r="V296" s="62">
        <v>8336457</v>
      </c>
      <c r="W296" s="62">
        <v>6024589</v>
      </c>
      <c r="X296" s="105">
        <v>0.7226797907072513</v>
      </c>
      <c r="Y296" s="90">
        <v>9132435</v>
      </c>
      <c r="Z296" s="90">
        <v>5649150</v>
      </c>
      <c r="AA296" s="105">
        <v>0.61858091516665603</v>
      </c>
      <c r="AB296" s="54">
        <v>9726486</v>
      </c>
      <c r="AC296" s="54">
        <v>4909162</v>
      </c>
      <c r="AD296" s="54">
        <v>0.50472102668939223</v>
      </c>
      <c r="AE296" s="54">
        <v>9510878</v>
      </c>
      <c r="AF296" s="54">
        <v>4207935</v>
      </c>
      <c r="AG296" s="54">
        <v>0.44243391619575001</v>
      </c>
    </row>
    <row r="297" spans="1:33" x14ac:dyDescent="0.2">
      <c r="A297" s="55" t="s">
        <v>671</v>
      </c>
      <c r="B297" s="55" t="s">
        <v>672</v>
      </c>
      <c r="C297" s="55" t="s">
        <v>108</v>
      </c>
      <c r="D297" s="10">
        <v>10451977</v>
      </c>
      <c r="E297" s="10">
        <v>2564652</v>
      </c>
      <c r="F297" s="11">
        <v>0.24537482239006075</v>
      </c>
      <c r="G297" s="10">
        <v>10548633</v>
      </c>
      <c r="H297" s="10">
        <v>2457715</v>
      </c>
      <c r="I297" s="11">
        <f t="shared" si="4"/>
        <v>0.23298895695774041</v>
      </c>
      <c r="J297" s="64">
        <v>10555111</v>
      </c>
      <c r="K297" s="65">
        <v>2408687</v>
      </c>
      <c r="L297" s="60">
        <v>0.2282010108657313</v>
      </c>
      <c r="M297" s="64">
        <v>10685765</v>
      </c>
      <c r="N297" s="65">
        <v>2267239</v>
      </c>
      <c r="O297" s="60">
        <v>0.21217376575284971</v>
      </c>
      <c r="P297" s="64">
        <v>10902606</v>
      </c>
      <c r="Q297" s="65">
        <v>2795973</v>
      </c>
      <c r="R297" s="60">
        <v>0.25644997168566852</v>
      </c>
      <c r="S297" s="58">
        <v>11610752</v>
      </c>
      <c r="T297" s="59">
        <v>3611803</v>
      </c>
      <c r="U297" s="60">
        <v>0.31107399417367626</v>
      </c>
      <c r="V297" s="62">
        <v>12026826</v>
      </c>
      <c r="W297" s="62">
        <v>4157131</v>
      </c>
      <c r="X297" s="105">
        <v>0.34565487186727406</v>
      </c>
      <c r="Y297" s="90">
        <v>12808702</v>
      </c>
      <c r="Z297" s="90">
        <v>3858176</v>
      </c>
      <c r="AA297" s="105">
        <v>0.30121522071479218</v>
      </c>
      <c r="AB297" s="54">
        <v>12703884</v>
      </c>
      <c r="AC297" s="54">
        <v>3899105</v>
      </c>
      <c r="AD297" s="54">
        <v>0.30692227668325689</v>
      </c>
      <c r="AE297" s="54">
        <v>13358967</v>
      </c>
      <c r="AF297" s="54">
        <v>3292263</v>
      </c>
      <c r="AG297" s="54">
        <v>0.246445926545069</v>
      </c>
    </row>
    <row r="298" spans="1:33" x14ac:dyDescent="0.2">
      <c r="A298" s="55" t="s">
        <v>673</v>
      </c>
      <c r="B298" s="55" t="s">
        <v>602</v>
      </c>
      <c r="C298" s="55" t="s">
        <v>108</v>
      </c>
      <c r="D298" s="10">
        <v>9590610</v>
      </c>
      <c r="E298" s="10">
        <v>3971759</v>
      </c>
      <c r="F298" s="11">
        <v>0.41412996670701863</v>
      </c>
      <c r="G298" s="10">
        <v>9618120</v>
      </c>
      <c r="H298" s="10">
        <v>3627777</v>
      </c>
      <c r="I298" s="11">
        <f t="shared" si="4"/>
        <v>0.37718150740477346</v>
      </c>
      <c r="J298" s="64">
        <v>9834305</v>
      </c>
      <c r="K298" s="65">
        <v>3337850</v>
      </c>
      <c r="L298" s="60">
        <v>0.33940883468633526</v>
      </c>
      <c r="M298" s="64">
        <v>10053782</v>
      </c>
      <c r="N298" s="65">
        <v>4036205</v>
      </c>
      <c r="O298" s="60">
        <v>0.40146136051090026</v>
      </c>
      <c r="P298" s="64">
        <v>10777012</v>
      </c>
      <c r="Q298" s="65">
        <v>5320108</v>
      </c>
      <c r="R298" s="60">
        <v>0.49365334287462981</v>
      </c>
      <c r="S298" s="58">
        <v>10764179</v>
      </c>
      <c r="T298" s="59">
        <v>7208632</v>
      </c>
      <c r="U298" s="60">
        <v>0.66968711687161653</v>
      </c>
      <c r="V298" s="62">
        <v>11741345</v>
      </c>
      <c r="W298" s="62">
        <v>8164159</v>
      </c>
      <c r="X298" s="105">
        <v>0.69533422278282431</v>
      </c>
      <c r="Y298" s="90">
        <v>11580482</v>
      </c>
      <c r="Z298" s="90">
        <v>9474186</v>
      </c>
      <c r="AA298" s="105">
        <v>0.81811672432978177</v>
      </c>
      <c r="AB298" s="54">
        <v>17074195</v>
      </c>
      <c r="AC298" s="54">
        <v>7530400</v>
      </c>
      <c r="AD298" s="54">
        <v>0.44103982647498169</v>
      </c>
      <c r="AE298" s="54">
        <v>12731265</v>
      </c>
      <c r="AF298" s="54">
        <v>10922028</v>
      </c>
      <c r="AG298" s="54">
        <v>0.85789024107188105</v>
      </c>
    </row>
    <row r="299" spans="1:33" x14ac:dyDescent="0.2">
      <c r="A299" s="55" t="s">
        <v>674</v>
      </c>
      <c r="B299" s="55" t="s">
        <v>675</v>
      </c>
      <c r="C299" s="55" t="s">
        <v>111</v>
      </c>
      <c r="D299" s="10">
        <v>24653929</v>
      </c>
      <c r="E299" s="10">
        <v>3669825</v>
      </c>
      <c r="F299" s="11">
        <v>0.14885355595856548</v>
      </c>
      <c r="G299" s="10">
        <v>26966126</v>
      </c>
      <c r="H299" s="10">
        <v>6589831</v>
      </c>
      <c r="I299" s="11">
        <f t="shared" si="4"/>
        <v>0.24437440513331429</v>
      </c>
      <c r="J299" s="64">
        <v>28179294</v>
      </c>
      <c r="K299" s="65">
        <v>7507118</v>
      </c>
      <c r="L299" s="60">
        <v>0.26640546778780194</v>
      </c>
      <c r="M299" s="64">
        <v>29166276</v>
      </c>
      <c r="N299" s="65">
        <v>8636694</v>
      </c>
      <c r="O299" s="60">
        <v>0.29611918916216795</v>
      </c>
      <c r="P299" s="64">
        <v>31307975</v>
      </c>
      <c r="Q299" s="65">
        <v>9155119</v>
      </c>
      <c r="R299" s="60">
        <v>0.29242130798941801</v>
      </c>
      <c r="S299" s="58">
        <v>34540703</v>
      </c>
      <c r="T299" s="59">
        <v>9182459</v>
      </c>
      <c r="U299" s="60">
        <v>0.26584458920827408</v>
      </c>
      <c r="V299" s="62">
        <v>36866692</v>
      </c>
      <c r="W299" s="62">
        <v>9972786</v>
      </c>
      <c r="X299" s="105">
        <v>0.27050938012013664</v>
      </c>
      <c r="Y299" s="90">
        <v>40033145</v>
      </c>
      <c r="Z299" s="90">
        <v>10069185</v>
      </c>
      <c r="AA299" s="105">
        <v>0.25152120823882312</v>
      </c>
      <c r="AB299" s="54">
        <v>41348925</v>
      </c>
      <c r="AC299" s="54">
        <v>11167331</v>
      </c>
      <c r="AD299" s="54">
        <v>0.27007548563838119</v>
      </c>
      <c r="AE299" s="54">
        <v>43082468</v>
      </c>
      <c r="AF299" s="54">
        <v>11602403</v>
      </c>
      <c r="AG299" s="54">
        <v>0.26930683265406202</v>
      </c>
    </row>
    <row r="300" spans="1:33" x14ac:dyDescent="0.2">
      <c r="A300" s="55" t="s">
        <v>676</v>
      </c>
      <c r="B300" s="55" t="s">
        <v>677</v>
      </c>
      <c r="C300" s="55" t="s">
        <v>111</v>
      </c>
      <c r="D300" s="10">
        <v>21763547</v>
      </c>
      <c r="E300" s="10">
        <v>3622272</v>
      </c>
      <c r="F300" s="11">
        <v>0.16643757563966941</v>
      </c>
      <c r="G300" s="10">
        <v>20961952</v>
      </c>
      <c r="H300" s="10">
        <v>3798967</v>
      </c>
      <c r="I300" s="11">
        <f t="shared" si="4"/>
        <v>0.18123154752000195</v>
      </c>
      <c r="J300" s="64">
        <v>20557959</v>
      </c>
      <c r="K300" s="65">
        <v>4179545</v>
      </c>
      <c r="L300" s="60">
        <v>0.20330544486444399</v>
      </c>
      <c r="M300" s="64">
        <v>20552488</v>
      </c>
      <c r="N300" s="65">
        <v>5808878</v>
      </c>
      <c r="O300" s="60">
        <v>0.28263624335895488</v>
      </c>
      <c r="P300" s="64">
        <v>21889987</v>
      </c>
      <c r="Q300" s="65">
        <v>6890887</v>
      </c>
      <c r="R300" s="60">
        <v>0.31479630389912977</v>
      </c>
      <c r="S300" s="58">
        <v>22481393</v>
      </c>
      <c r="T300" s="59">
        <v>8511345</v>
      </c>
      <c r="U300" s="60">
        <v>0.37859508972597916</v>
      </c>
      <c r="V300" s="62">
        <v>22673403</v>
      </c>
      <c r="W300" s="62">
        <v>10236665</v>
      </c>
      <c r="X300" s="105">
        <v>0.45148339664760512</v>
      </c>
      <c r="Y300" s="90">
        <v>23942484</v>
      </c>
      <c r="Z300" s="90">
        <v>12102676</v>
      </c>
      <c r="AA300" s="105">
        <v>0.505489572426988</v>
      </c>
      <c r="AB300" s="54">
        <v>25342956</v>
      </c>
      <c r="AC300" s="54">
        <v>13818694</v>
      </c>
      <c r="AD300" s="54">
        <v>0.54526764754671875</v>
      </c>
      <c r="AE300" s="54">
        <v>26531391</v>
      </c>
      <c r="AF300" s="54">
        <v>15010811</v>
      </c>
      <c r="AG300" s="54">
        <v>0.56577549967131402</v>
      </c>
    </row>
    <row r="301" spans="1:33" x14ac:dyDescent="0.2">
      <c r="A301" s="55" t="s">
        <v>678</v>
      </c>
      <c r="B301" s="55" t="s">
        <v>679</v>
      </c>
      <c r="C301" s="55" t="s">
        <v>111</v>
      </c>
      <c r="D301" s="10">
        <v>143840570</v>
      </c>
      <c r="E301" s="10">
        <v>24024345</v>
      </c>
      <c r="F301" s="11">
        <v>0.16702064653942902</v>
      </c>
      <c r="G301" s="10">
        <v>149161088</v>
      </c>
      <c r="H301" s="10">
        <v>28688508</v>
      </c>
      <c r="I301" s="11">
        <f t="shared" si="4"/>
        <v>0.19233238631244096</v>
      </c>
      <c r="J301" s="64">
        <v>153098786</v>
      </c>
      <c r="K301" s="65">
        <v>41745030</v>
      </c>
      <c r="L301" s="60">
        <v>0.27266728293978765</v>
      </c>
      <c r="M301" s="64">
        <v>161088707</v>
      </c>
      <c r="N301" s="65">
        <v>51214961</v>
      </c>
      <c r="O301" s="60">
        <v>0.31793017619788827</v>
      </c>
      <c r="P301" s="64">
        <v>170735770</v>
      </c>
      <c r="Q301" s="65">
        <v>59087921</v>
      </c>
      <c r="R301" s="60">
        <v>0.34607815925157337</v>
      </c>
      <c r="S301" s="58">
        <v>183312797</v>
      </c>
      <c r="T301" s="59">
        <v>62266218</v>
      </c>
      <c r="U301" s="60">
        <v>0.33967196518200526</v>
      </c>
      <c r="V301" s="62">
        <v>196914728</v>
      </c>
      <c r="W301" s="62">
        <v>69095415</v>
      </c>
      <c r="X301" s="105">
        <v>0.35089003093765542</v>
      </c>
      <c r="Y301" s="90">
        <v>213854208</v>
      </c>
      <c r="Z301" s="90">
        <v>85753468</v>
      </c>
      <c r="AA301" s="105">
        <v>0.40099032327668765</v>
      </c>
      <c r="AB301" s="54">
        <v>229474244</v>
      </c>
      <c r="AC301" s="54">
        <v>90167384</v>
      </c>
      <c r="AD301" s="54">
        <v>0.39293030201681373</v>
      </c>
      <c r="AE301" s="54">
        <v>242761485</v>
      </c>
      <c r="AF301" s="54">
        <v>93149288</v>
      </c>
      <c r="AG301" s="54">
        <v>0.38370702832041098</v>
      </c>
    </row>
    <row r="302" spans="1:33" x14ac:dyDescent="0.2">
      <c r="A302" s="55" t="s">
        <v>680</v>
      </c>
      <c r="B302" s="55" t="s">
        <v>681</v>
      </c>
      <c r="C302" s="55" t="s">
        <v>177</v>
      </c>
      <c r="D302" s="10">
        <v>14627813</v>
      </c>
      <c r="E302" s="10">
        <v>4182946</v>
      </c>
      <c r="F302" s="11">
        <v>0.28595839993305905</v>
      </c>
      <c r="G302" s="10">
        <v>14716020</v>
      </c>
      <c r="H302" s="10">
        <v>3084178</v>
      </c>
      <c r="I302" s="11">
        <f t="shared" si="4"/>
        <v>0.20957962818751266</v>
      </c>
      <c r="J302" s="64">
        <v>14344277</v>
      </c>
      <c r="K302" s="65">
        <v>2225809</v>
      </c>
      <c r="L302" s="60">
        <v>0.15517052549947272</v>
      </c>
      <c r="M302" s="64">
        <v>14090327</v>
      </c>
      <c r="N302" s="65">
        <v>3011906</v>
      </c>
      <c r="O302" s="60">
        <v>0.21375699797456793</v>
      </c>
      <c r="P302" s="64">
        <v>14520638</v>
      </c>
      <c r="Q302" s="65">
        <v>4028222</v>
      </c>
      <c r="R302" s="60">
        <v>0.27741356819170065</v>
      </c>
      <c r="S302" s="58">
        <v>14799711</v>
      </c>
      <c r="T302" s="59">
        <v>5029187</v>
      </c>
      <c r="U302" s="60">
        <v>0.33981656803974075</v>
      </c>
      <c r="V302" s="62">
        <v>15633526</v>
      </c>
      <c r="W302" s="62">
        <v>5470410</v>
      </c>
      <c r="X302" s="105">
        <v>0.34991530381565872</v>
      </c>
      <c r="Y302" s="90">
        <v>15934704</v>
      </c>
      <c r="Z302" s="90">
        <v>5953089</v>
      </c>
      <c r="AA302" s="105">
        <v>0.37359269428537861</v>
      </c>
      <c r="AB302" s="54">
        <v>16752610</v>
      </c>
      <c r="AC302" s="54">
        <v>5324704</v>
      </c>
      <c r="AD302" s="54">
        <v>0.31784324949963022</v>
      </c>
      <c r="AE302" s="54">
        <v>16434644</v>
      </c>
      <c r="AF302" s="54">
        <v>5871281</v>
      </c>
      <c r="AG302" s="54">
        <v>0.35725026961338502</v>
      </c>
    </row>
    <row r="303" spans="1:33" x14ac:dyDescent="0.2">
      <c r="A303" s="55" t="s">
        <v>682</v>
      </c>
      <c r="B303" s="55" t="s">
        <v>683</v>
      </c>
      <c r="C303" s="55" t="s">
        <v>177</v>
      </c>
      <c r="D303" s="10">
        <v>754063</v>
      </c>
      <c r="E303" s="10">
        <v>894739</v>
      </c>
      <c r="F303" s="11">
        <v>1.1865573566134395</v>
      </c>
      <c r="G303" s="10">
        <v>734229</v>
      </c>
      <c r="H303" s="10">
        <v>865712</v>
      </c>
      <c r="I303" s="11">
        <f t="shared" si="4"/>
        <v>1.179076282740126</v>
      </c>
      <c r="J303" s="64">
        <v>447158</v>
      </c>
      <c r="K303" s="65">
        <v>925324</v>
      </c>
      <c r="L303" s="60">
        <v>2.0693446164442992</v>
      </c>
      <c r="M303" s="64">
        <v>406730</v>
      </c>
      <c r="N303" s="65">
        <v>999273</v>
      </c>
      <c r="O303" s="60">
        <v>2.4568460649570967</v>
      </c>
      <c r="P303" s="64">
        <v>416451</v>
      </c>
      <c r="Q303" s="65">
        <v>1064317</v>
      </c>
      <c r="R303" s="60">
        <v>2.555683621842666</v>
      </c>
      <c r="S303" s="71">
        <v>560915</v>
      </c>
      <c r="T303" s="62">
        <v>988910</v>
      </c>
      <c r="U303" s="61">
        <v>1.7630300491161763</v>
      </c>
      <c r="V303" s="62">
        <v>587098</v>
      </c>
      <c r="W303" s="62">
        <v>954565</v>
      </c>
      <c r="X303" s="105">
        <v>1.6259040228377546</v>
      </c>
      <c r="Y303" s="90">
        <v>609046</v>
      </c>
      <c r="Z303" s="90">
        <v>903127</v>
      </c>
      <c r="AA303" s="105">
        <v>1.4828551537979069</v>
      </c>
      <c r="AB303" s="54">
        <v>680349</v>
      </c>
      <c r="AC303" s="54">
        <v>924201</v>
      </c>
      <c r="AD303" s="54">
        <v>1.3584219275695268</v>
      </c>
      <c r="AE303" s="54">
        <v>683188</v>
      </c>
      <c r="AF303" s="54">
        <v>1142050</v>
      </c>
      <c r="AG303" s="54">
        <v>1.6716482139616</v>
      </c>
    </row>
    <row r="304" spans="1:33" x14ac:dyDescent="0.2">
      <c r="A304" s="55" t="s">
        <v>684</v>
      </c>
      <c r="B304" s="55" t="s">
        <v>685</v>
      </c>
      <c r="C304" s="55" t="s">
        <v>177</v>
      </c>
      <c r="D304" s="10">
        <v>12194261</v>
      </c>
      <c r="E304" s="10">
        <v>694575</v>
      </c>
      <c r="F304" s="11">
        <v>5.695917120356863E-2</v>
      </c>
      <c r="G304" s="10">
        <v>12785506</v>
      </c>
      <c r="H304" s="10">
        <v>1083874</v>
      </c>
      <c r="I304" s="11">
        <f t="shared" si="4"/>
        <v>8.4773649161793044E-2</v>
      </c>
      <c r="J304" s="64">
        <v>12595233</v>
      </c>
      <c r="K304" s="65">
        <v>1672798</v>
      </c>
      <c r="L304" s="60">
        <v>0.1328119932358536</v>
      </c>
      <c r="M304" s="64">
        <v>13155782</v>
      </c>
      <c r="N304" s="65">
        <v>2343339</v>
      </c>
      <c r="O304" s="60">
        <v>0.17812236475186347</v>
      </c>
      <c r="P304" s="64">
        <v>13963960</v>
      </c>
      <c r="Q304" s="65">
        <v>2473508</v>
      </c>
      <c r="R304" s="60">
        <v>0.17713513931578148</v>
      </c>
      <c r="S304" s="58">
        <v>15268206</v>
      </c>
      <c r="T304" s="59">
        <v>2628373</v>
      </c>
      <c r="U304" s="60">
        <v>0.17214681279516403</v>
      </c>
      <c r="V304" s="62">
        <v>15745284</v>
      </c>
      <c r="W304" s="62">
        <v>2473159</v>
      </c>
      <c r="X304" s="105">
        <v>0.15707300039808744</v>
      </c>
      <c r="Y304" s="90">
        <v>16593667</v>
      </c>
      <c r="Z304" s="90">
        <v>1454052</v>
      </c>
      <c r="AA304" s="105">
        <v>8.7626924175349549E-2</v>
      </c>
      <c r="AB304" s="54">
        <v>15704011</v>
      </c>
      <c r="AC304" s="54">
        <v>787202</v>
      </c>
      <c r="AD304" s="54">
        <v>5.0127448331512246E-2</v>
      </c>
      <c r="AE304" s="54">
        <v>16603334</v>
      </c>
      <c r="AF304" s="54">
        <v>1265088</v>
      </c>
      <c r="AG304" s="54">
        <v>7.6194817257786901E-2</v>
      </c>
    </row>
    <row r="305" spans="1:33" x14ac:dyDescent="0.2">
      <c r="A305" s="55" t="s">
        <v>686</v>
      </c>
      <c r="B305" s="55" t="s">
        <v>687</v>
      </c>
      <c r="C305" s="55" t="s">
        <v>177</v>
      </c>
      <c r="D305" s="10">
        <v>23246030</v>
      </c>
      <c r="E305" s="10">
        <v>6150997</v>
      </c>
      <c r="F305" s="11">
        <v>0.26460419262988133</v>
      </c>
      <c r="G305" s="10">
        <v>23811460</v>
      </c>
      <c r="H305" s="10">
        <v>4060225</v>
      </c>
      <c r="I305" s="11">
        <f t="shared" si="4"/>
        <v>0.17051558367273573</v>
      </c>
      <c r="J305" s="64">
        <v>26314024</v>
      </c>
      <c r="K305" s="65">
        <v>506281</v>
      </c>
      <c r="L305" s="60">
        <v>1.923996877102491E-2</v>
      </c>
      <c r="M305" s="64">
        <v>21513965</v>
      </c>
      <c r="N305" s="65">
        <v>412009</v>
      </c>
      <c r="O305" s="60">
        <v>1.9150770209024698E-2</v>
      </c>
      <c r="P305" s="64">
        <v>22229967</v>
      </c>
      <c r="Q305" s="65">
        <v>1075250</v>
      </c>
      <c r="R305" s="60">
        <v>4.8369392541158518E-2</v>
      </c>
      <c r="S305" s="58">
        <v>23157498</v>
      </c>
      <c r="T305" s="59">
        <v>908129</v>
      </c>
      <c r="U305" s="60">
        <v>3.9215333193594576E-2</v>
      </c>
      <c r="V305" s="62">
        <v>23929528</v>
      </c>
      <c r="W305" s="62">
        <v>2047603</v>
      </c>
      <c r="X305" s="105">
        <v>8.5568047978213366E-2</v>
      </c>
      <c r="Y305" s="90">
        <v>23425809</v>
      </c>
      <c r="Z305" s="90">
        <v>3715864</v>
      </c>
      <c r="AA305" s="105">
        <v>0.15862265418453639</v>
      </c>
      <c r="AB305" s="54">
        <v>24585868</v>
      </c>
      <c r="AC305" s="54">
        <v>6039468</v>
      </c>
      <c r="AD305" s="54">
        <v>0.24564794702387566</v>
      </c>
      <c r="AE305" s="54">
        <v>24310786</v>
      </c>
      <c r="AF305" s="54">
        <v>8530859</v>
      </c>
      <c r="AG305" s="54">
        <v>0.35090839925948902</v>
      </c>
    </row>
    <row r="306" spans="1:33" x14ac:dyDescent="0.2">
      <c r="A306" s="55" t="s">
        <v>688</v>
      </c>
      <c r="B306" s="55" t="s">
        <v>689</v>
      </c>
      <c r="C306" s="55" t="s">
        <v>177</v>
      </c>
      <c r="D306" s="10">
        <v>22193778</v>
      </c>
      <c r="E306" s="10">
        <v>14926272</v>
      </c>
      <c r="F306" s="11">
        <v>0.67254308842775667</v>
      </c>
      <c r="G306" s="10">
        <v>22458884</v>
      </c>
      <c r="H306" s="10">
        <v>15444022</v>
      </c>
      <c r="I306" s="11">
        <f t="shared" si="4"/>
        <v>0.68765758797275944</v>
      </c>
      <c r="J306" s="64">
        <v>22388873</v>
      </c>
      <c r="K306" s="65">
        <v>15554129</v>
      </c>
      <c r="L306" s="60">
        <v>0.69472585779552187</v>
      </c>
      <c r="M306" s="64">
        <v>22557988</v>
      </c>
      <c r="N306" s="65">
        <v>15583581</v>
      </c>
      <c r="O306" s="60">
        <v>0.69082317979777275</v>
      </c>
      <c r="P306" s="64">
        <v>25416135</v>
      </c>
      <c r="Q306" s="65">
        <v>13387300</v>
      </c>
      <c r="R306" s="60">
        <v>0.52672446066248857</v>
      </c>
      <c r="S306" s="58">
        <v>23236601</v>
      </c>
      <c r="T306" s="59">
        <v>13988557</v>
      </c>
      <c r="U306" s="60">
        <v>0.60200530189419699</v>
      </c>
      <c r="V306" s="62">
        <v>23892463</v>
      </c>
      <c r="W306" s="62">
        <v>14027855</v>
      </c>
      <c r="X306" s="105">
        <v>0.5871246928372349</v>
      </c>
      <c r="Y306" s="90">
        <v>23668231</v>
      </c>
      <c r="Z306" s="90">
        <v>14679155</v>
      </c>
      <c r="AA306" s="105">
        <v>0.62020499123910022</v>
      </c>
      <c r="AB306" s="54">
        <v>22965631</v>
      </c>
      <c r="AC306" s="54">
        <v>16018907</v>
      </c>
      <c r="AD306" s="54">
        <v>0.69751651935886283</v>
      </c>
      <c r="AE306" s="54">
        <v>27333990</v>
      </c>
      <c r="AF306" s="54">
        <v>16093466</v>
      </c>
      <c r="AG306" s="54">
        <v>0.58877119659442301</v>
      </c>
    </row>
    <row r="307" spans="1:33" x14ac:dyDescent="0.2">
      <c r="A307" s="55" t="s">
        <v>690</v>
      </c>
      <c r="B307" s="55" t="s">
        <v>691</v>
      </c>
      <c r="C307" s="55" t="s">
        <v>196</v>
      </c>
      <c r="D307" s="10">
        <v>12982305</v>
      </c>
      <c r="E307" s="10">
        <v>2083195</v>
      </c>
      <c r="F307" s="11">
        <v>0.1604641856742697</v>
      </c>
      <c r="G307" s="10">
        <v>12493353</v>
      </c>
      <c r="H307" s="10">
        <v>3437167</v>
      </c>
      <c r="I307" s="11">
        <f t="shared" si="4"/>
        <v>0.27511965762914087</v>
      </c>
      <c r="J307" s="64">
        <v>12725126</v>
      </c>
      <c r="K307" s="65">
        <v>5519819</v>
      </c>
      <c r="L307" s="60">
        <v>0.43377322943599927</v>
      </c>
      <c r="M307" s="64">
        <v>13372653</v>
      </c>
      <c r="N307" s="65">
        <v>8944975</v>
      </c>
      <c r="O307" s="60">
        <v>0.66890055398880088</v>
      </c>
      <c r="P307" s="64">
        <v>15042297</v>
      </c>
      <c r="Q307" s="65">
        <v>11361700</v>
      </c>
      <c r="R307" s="60">
        <v>0.75531682428554625</v>
      </c>
      <c r="S307" s="58">
        <v>15487500</v>
      </c>
      <c r="T307" s="59">
        <v>13410143</v>
      </c>
      <c r="U307" s="60">
        <v>0.86586879741727196</v>
      </c>
      <c r="V307" s="62">
        <v>17124058</v>
      </c>
      <c r="W307" s="62">
        <v>13889531</v>
      </c>
      <c r="X307" s="105">
        <v>0.81111212073680194</v>
      </c>
      <c r="Y307" s="90">
        <v>17707100</v>
      </c>
      <c r="Z307" s="90">
        <v>13132324</v>
      </c>
      <c r="AA307" s="105">
        <v>0.74164171434057524</v>
      </c>
      <c r="AB307" s="54">
        <v>18349302</v>
      </c>
      <c r="AC307" s="54">
        <v>10600740</v>
      </c>
      <c r="AD307" s="54">
        <v>0.57771897808428896</v>
      </c>
      <c r="AE307" s="54">
        <v>17001310</v>
      </c>
      <c r="AF307" s="54">
        <v>9697948</v>
      </c>
      <c r="AG307" s="54">
        <v>0.57042357324229698</v>
      </c>
    </row>
    <row r="308" spans="1:33" x14ac:dyDescent="0.2">
      <c r="A308" s="55" t="s">
        <v>692</v>
      </c>
      <c r="B308" s="55" t="s">
        <v>693</v>
      </c>
      <c r="C308" s="55" t="s">
        <v>196</v>
      </c>
      <c r="D308" s="10">
        <v>9229228</v>
      </c>
      <c r="E308" s="10">
        <v>1955042</v>
      </c>
      <c r="F308" s="11">
        <v>0.21183158548038905</v>
      </c>
      <c r="G308" s="10">
        <v>8693228</v>
      </c>
      <c r="H308" s="10">
        <v>1322555</v>
      </c>
      <c r="I308" s="11">
        <f t="shared" si="4"/>
        <v>0.15213623754030148</v>
      </c>
      <c r="J308" s="64">
        <v>8107665</v>
      </c>
      <c r="K308" s="65">
        <v>1352129</v>
      </c>
      <c r="L308" s="60">
        <v>0.16677169073956558</v>
      </c>
      <c r="M308" s="64">
        <v>8288738</v>
      </c>
      <c r="N308" s="65">
        <v>1437331</v>
      </c>
      <c r="O308" s="60">
        <v>0.17340770090694144</v>
      </c>
      <c r="P308" s="64">
        <v>8120627</v>
      </c>
      <c r="Q308" s="65">
        <v>1771518</v>
      </c>
      <c r="R308" s="60">
        <v>0.21815039651494891</v>
      </c>
      <c r="S308" s="58">
        <v>9375517</v>
      </c>
      <c r="T308" s="59">
        <v>2841083</v>
      </c>
      <c r="U308" s="60">
        <v>0.30303214212080254</v>
      </c>
      <c r="V308" s="62">
        <v>10592472</v>
      </c>
      <c r="W308" s="62">
        <v>2886121</v>
      </c>
      <c r="X308" s="105">
        <v>0.27246907048704022</v>
      </c>
      <c r="Y308" s="90">
        <v>10538143</v>
      </c>
      <c r="Z308" s="90">
        <v>3583233</v>
      </c>
      <c r="AA308" s="105">
        <v>0.34002508791159886</v>
      </c>
      <c r="AB308" s="54">
        <v>11350241</v>
      </c>
      <c r="AC308" s="54">
        <v>3604592</v>
      </c>
      <c r="AD308" s="54">
        <v>0.31757845494205805</v>
      </c>
      <c r="AE308" s="54">
        <v>11596662</v>
      </c>
      <c r="AF308" s="54">
        <v>5606540</v>
      </c>
      <c r="AG308" s="54">
        <v>0.48346153401728897</v>
      </c>
    </row>
    <row r="309" spans="1:33" x14ac:dyDescent="0.2">
      <c r="A309" s="55" t="s">
        <v>694</v>
      </c>
      <c r="B309" s="55" t="s">
        <v>695</v>
      </c>
      <c r="C309" s="55" t="s">
        <v>196</v>
      </c>
      <c r="D309" s="10">
        <v>14775050</v>
      </c>
      <c r="E309" s="10">
        <v>1931776</v>
      </c>
      <c r="F309" s="11">
        <v>0.13074581811905883</v>
      </c>
      <c r="G309" s="10">
        <v>15301322</v>
      </c>
      <c r="H309" s="10">
        <v>1498100</v>
      </c>
      <c r="I309" s="11">
        <f t="shared" si="4"/>
        <v>9.7906573039898123E-2</v>
      </c>
      <c r="J309" s="64">
        <v>15468725</v>
      </c>
      <c r="K309" s="65">
        <v>1606645</v>
      </c>
      <c r="L309" s="60">
        <v>0.10386408705306999</v>
      </c>
      <c r="M309" s="64">
        <v>16049377</v>
      </c>
      <c r="N309" s="65">
        <v>2131014</v>
      </c>
      <c r="O309" s="60">
        <v>0.13277861190499793</v>
      </c>
      <c r="P309" s="64">
        <v>16696953</v>
      </c>
      <c r="Q309" s="65">
        <v>2616044</v>
      </c>
      <c r="R309" s="60">
        <v>0.1566779280027919</v>
      </c>
      <c r="S309" s="58">
        <v>17427021</v>
      </c>
      <c r="T309" s="59">
        <v>3261179</v>
      </c>
      <c r="U309" s="60">
        <v>0.18713347507872974</v>
      </c>
      <c r="V309" s="62">
        <v>18809352</v>
      </c>
      <c r="W309" s="62">
        <v>3730083</v>
      </c>
      <c r="X309" s="105">
        <v>0.19831002152546243</v>
      </c>
      <c r="Y309" s="90">
        <v>20035653</v>
      </c>
      <c r="Z309" s="90">
        <v>3755313</v>
      </c>
      <c r="AA309" s="105">
        <v>0.18743152519161715</v>
      </c>
      <c r="AB309" s="54">
        <v>20713946</v>
      </c>
      <c r="AC309" s="54">
        <v>3634663</v>
      </c>
      <c r="AD309" s="54">
        <v>0.175469367352797</v>
      </c>
      <c r="AE309" s="54">
        <v>21129590</v>
      </c>
      <c r="AF309" s="54">
        <v>3925424</v>
      </c>
      <c r="AG309" s="54">
        <v>0.18577852196848099</v>
      </c>
    </row>
    <row r="310" spans="1:33" x14ac:dyDescent="0.2">
      <c r="A310" s="55" t="s">
        <v>696</v>
      </c>
      <c r="B310" s="55" t="s">
        <v>697</v>
      </c>
      <c r="C310" s="55" t="s">
        <v>196</v>
      </c>
      <c r="D310" s="10">
        <v>19253054</v>
      </c>
      <c r="E310" s="10">
        <v>4489620</v>
      </c>
      <c r="F310" s="11">
        <v>0.23319001754215202</v>
      </c>
      <c r="G310" s="10">
        <v>18879132</v>
      </c>
      <c r="H310" s="10">
        <v>5767476</v>
      </c>
      <c r="I310" s="11">
        <f t="shared" si="4"/>
        <v>0.30549476533137221</v>
      </c>
      <c r="J310" s="64">
        <v>19581568</v>
      </c>
      <c r="K310" s="65">
        <v>6310222</v>
      </c>
      <c r="L310" s="60">
        <v>0.32225315153515793</v>
      </c>
      <c r="M310" s="64">
        <v>19762656</v>
      </c>
      <c r="N310" s="65">
        <v>7698349</v>
      </c>
      <c r="O310" s="60">
        <v>0.38954020147899149</v>
      </c>
      <c r="P310" s="64">
        <v>20216978</v>
      </c>
      <c r="Q310" s="65">
        <v>8434399</v>
      </c>
      <c r="R310" s="60">
        <v>0.417193855580196</v>
      </c>
      <c r="S310" s="58">
        <v>19980066</v>
      </c>
      <c r="T310" s="59">
        <v>9683586</v>
      </c>
      <c r="U310" s="60">
        <v>0.48466236297717935</v>
      </c>
      <c r="V310" s="62">
        <v>21674034</v>
      </c>
      <c r="W310" s="62">
        <v>9670762</v>
      </c>
      <c r="X310" s="105">
        <v>0.44619114282094419</v>
      </c>
      <c r="Y310" s="90">
        <v>21826782</v>
      </c>
      <c r="Z310" s="90">
        <v>10459673</v>
      </c>
      <c r="AA310" s="105">
        <v>0.47921278546695523</v>
      </c>
      <c r="AB310" s="54">
        <v>22873135</v>
      </c>
      <c r="AC310" s="54">
        <v>10659589</v>
      </c>
      <c r="AD310" s="54">
        <v>0.46603095727804694</v>
      </c>
      <c r="AE310" s="54">
        <v>23145391</v>
      </c>
      <c r="AF310" s="54">
        <v>11446660</v>
      </c>
      <c r="AG310" s="54">
        <v>0.494554617807061</v>
      </c>
    </row>
    <row r="311" spans="1:33" x14ac:dyDescent="0.2">
      <c r="A311" s="55" t="s">
        <v>698</v>
      </c>
      <c r="B311" s="55" t="s">
        <v>699</v>
      </c>
      <c r="C311" s="55" t="s">
        <v>196</v>
      </c>
      <c r="D311" s="10">
        <v>11938952</v>
      </c>
      <c r="E311" s="10">
        <v>4979829</v>
      </c>
      <c r="F311" s="11">
        <v>0.41710771598713187</v>
      </c>
      <c r="G311" s="10">
        <v>12268295</v>
      </c>
      <c r="H311" s="10">
        <v>5251777</v>
      </c>
      <c r="I311" s="11">
        <f t="shared" si="4"/>
        <v>0.42807716964745307</v>
      </c>
      <c r="J311" s="64">
        <v>12168189</v>
      </c>
      <c r="K311" s="65">
        <v>5546826</v>
      </c>
      <c r="L311" s="60">
        <v>0.45584646984033533</v>
      </c>
      <c r="M311" s="64">
        <v>12309761</v>
      </c>
      <c r="N311" s="65">
        <v>6674475</v>
      </c>
      <c r="O311" s="60">
        <v>0.54220995842242592</v>
      </c>
      <c r="P311" s="64">
        <v>12897441</v>
      </c>
      <c r="Q311" s="65">
        <v>7712497</v>
      </c>
      <c r="R311" s="60">
        <v>0.59798660835122253</v>
      </c>
      <c r="S311" s="58">
        <v>13645425</v>
      </c>
      <c r="T311" s="59">
        <v>8463531</v>
      </c>
      <c r="U311" s="60">
        <v>0.62024678601069594</v>
      </c>
      <c r="V311" s="62">
        <v>14126362</v>
      </c>
      <c r="W311" s="62">
        <v>9082575</v>
      </c>
      <c r="X311" s="105">
        <v>0.64295216277198619</v>
      </c>
      <c r="Y311" s="90">
        <v>14910010</v>
      </c>
      <c r="Z311" s="90">
        <v>9576164</v>
      </c>
      <c r="AA311" s="105">
        <v>0.64226408969544624</v>
      </c>
      <c r="AB311" s="54">
        <v>14680079</v>
      </c>
      <c r="AC311" s="54">
        <v>10584806</v>
      </c>
      <c r="AD311" s="54">
        <v>0.72103195084985583</v>
      </c>
      <c r="AE311" s="54">
        <v>15791714</v>
      </c>
      <c r="AF311" s="54">
        <v>10860206</v>
      </c>
      <c r="AG311" s="54">
        <v>0.68771546901115399</v>
      </c>
    </row>
    <row r="312" spans="1:33" x14ac:dyDescent="0.2">
      <c r="A312" s="55" t="s">
        <v>700</v>
      </c>
      <c r="B312" s="55" t="s">
        <v>701</v>
      </c>
      <c r="C312" s="55" t="s">
        <v>196</v>
      </c>
      <c r="D312" s="10">
        <v>96181197</v>
      </c>
      <c r="E312" s="10">
        <v>6845142</v>
      </c>
      <c r="F312" s="11">
        <v>7.1169232797133941E-2</v>
      </c>
      <c r="G312" s="10">
        <v>88584827</v>
      </c>
      <c r="H312" s="10">
        <v>12715103</v>
      </c>
      <c r="I312" s="11">
        <f t="shared" si="4"/>
        <v>0.14353590146989845</v>
      </c>
      <c r="J312" s="64">
        <v>92360803</v>
      </c>
      <c r="K312" s="65">
        <v>17547587</v>
      </c>
      <c r="L312" s="60">
        <v>0.18998954567339568</v>
      </c>
      <c r="M312" s="64">
        <v>96607567</v>
      </c>
      <c r="N312" s="65">
        <v>21962237</v>
      </c>
      <c r="O312" s="60">
        <v>0.22733454202402179</v>
      </c>
      <c r="P312" s="64">
        <v>105223107</v>
      </c>
      <c r="Q312" s="65">
        <v>23411920</v>
      </c>
      <c r="R312" s="60">
        <v>0.22249789677850892</v>
      </c>
      <c r="S312" s="58">
        <v>103877907</v>
      </c>
      <c r="T312" s="59">
        <v>29669814</v>
      </c>
      <c r="U312" s="60">
        <v>0.28562198504827402</v>
      </c>
      <c r="V312" s="62">
        <v>110318245</v>
      </c>
      <c r="W312" s="62">
        <v>32156007</v>
      </c>
      <c r="X312" s="105">
        <v>0.29148403330745515</v>
      </c>
      <c r="Y312" s="90">
        <v>116836247</v>
      </c>
      <c r="Z312" s="90">
        <v>33609294</v>
      </c>
      <c r="AA312" s="105">
        <v>0.2876615336677153</v>
      </c>
      <c r="AB312" s="54">
        <v>120293221</v>
      </c>
      <c r="AC312" s="54">
        <v>35310200</v>
      </c>
      <c r="AD312" s="54">
        <v>0.29353441288266774</v>
      </c>
      <c r="AE312" s="54">
        <v>126458711</v>
      </c>
      <c r="AF312" s="54">
        <v>31531297</v>
      </c>
      <c r="AG312" s="54">
        <v>0.24934064842713799</v>
      </c>
    </row>
    <row r="313" spans="1:33" x14ac:dyDescent="0.2">
      <c r="A313" s="55" t="s">
        <v>702</v>
      </c>
      <c r="B313" s="55" t="s">
        <v>703</v>
      </c>
      <c r="C313" s="55" t="s">
        <v>196</v>
      </c>
      <c r="D313" s="10">
        <v>6523087</v>
      </c>
      <c r="E313" s="10">
        <v>2583191</v>
      </c>
      <c r="F313" s="11">
        <v>0.39600744248850278</v>
      </c>
      <c r="G313" s="10">
        <v>6826352</v>
      </c>
      <c r="H313" s="10">
        <v>2097112</v>
      </c>
      <c r="I313" s="11">
        <f t="shared" si="4"/>
        <v>0.30720830100762458</v>
      </c>
      <c r="J313" s="64">
        <v>7218348</v>
      </c>
      <c r="K313" s="65">
        <v>1363000</v>
      </c>
      <c r="L313" s="60">
        <v>0.18882436812411926</v>
      </c>
      <c r="M313" s="64">
        <v>7325952</v>
      </c>
      <c r="N313" s="65">
        <v>750251</v>
      </c>
      <c r="O313" s="60">
        <v>0.10241003490058356</v>
      </c>
      <c r="P313" s="64">
        <v>7230778</v>
      </c>
      <c r="Q313" s="65">
        <v>447441</v>
      </c>
      <c r="R313" s="60">
        <v>6.1880063251838181E-2</v>
      </c>
      <c r="S313" s="58">
        <v>6433236</v>
      </c>
      <c r="T313" s="59">
        <v>1465122</v>
      </c>
      <c r="U313" s="60">
        <v>0.22774261662404427</v>
      </c>
      <c r="V313" s="62">
        <v>6658631</v>
      </c>
      <c r="W313" s="62">
        <v>3159287</v>
      </c>
      <c r="X313" s="105">
        <v>0.47446494632305047</v>
      </c>
      <c r="Y313" s="90">
        <v>7148227</v>
      </c>
      <c r="Z313" s="90">
        <v>4880041</v>
      </c>
      <c r="AA313" s="105">
        <v>0.68269250542826909</v>
      </c>
      <c r="AB313" s="54">
        <v>9182963</v>
      </c>
      <c r="AC313" s="54">
        <v>4308691</v>
      </c>
      <c r="AD313" s="54">
        <v>0.46920487428730789</v>
      </c>
      <c r="AE313" s="54">
        <v>9504980</v>
      </c>
      <c r="AF313" s="54">
        <v>3732041</v>
      </c>
      <c r="AG313" s="54">
        <v>0.39264059471982099</v>
      </c>
    </row>
    <row r="314" spans="1:33" x14ac:dyDescent="0.2">
      <c r="A314" s="55" t="s">
        <v>704</v>
      </c>
      <c r="B314" s="55" t="s">
        <v>705</v>
      </c>
      <c r="C314" s="55" t="s">
        <v>378</v>
      </c>
      <c r="D314" s="10">
        <v>22323773</v>
      </c>
      <c r="E314" s="10">
        <v>4540492</v>
      </c>
      <c r="F314" s="11">
        <v>0.20339267918554807</v>
      </c>
      <c r="G314" s="10">
        <v>22708536</v>
      </c>
      <c r="H314" s="10">
        <v>5995572</v>
      </c>
      <c r="I314" s="11">
        <f t="shared" si="4"/>
        <v>0.26402283264760001</v>
      </c>
      <c r="J314" s="64">
        <v>22619700</v>
      </c>
      <c r="K314" s="65">
        <v>7969554</v>
      </c>
      <c r="L314" s="60">
        <v>0.35232801496041061</v>
      </c>
      <c r="M314" s="64">
        <v>24987879</v>
      </c>
      <c r="N314" s="65">
        <v>9429038</v>
      </c>
      <c r="O314" s="60">
        <v>0.37734447169365593</v>
      </c>
      <c r="P314" s="64">
        <v>24551865</v>
      </c>
      <c r="Q314" s="65">
        <v>10849257</v>
      </c>
      <c r="R314" s="60">
        <v>0.44189135937331031</v>
      </c>
      <c r="S314" s="58">
        <v>26523201</v>
      </c>
      <c r="T314" s="59">
        <v>12299103</v>
      </c>
      <c r="U314" s="60">
        <v>0.46371111088740757</v>
      </c>
      <c r="V314" s="62">
        <v>29340262</v>
      </c>
      <c r="W314" s="62">
        <v>12982456</v>
      </c>
      <c r="X314" s="105">
        <v>0.44247921167166127</v>
      </c>
      <c r="Y314" s="90">
        <v>29651492</v>
      </c>
      <c r="Z314" s="90">
        <v>14060338</v>
      </c>
      <c r="AA314" s="105">
        <v>0.47418652660041527</v>
      </c>
      <c r="AB314" s="54">
        <v>29850362</v>
      </c>
      <c r="AC314" s="54">
        <v>15395356</v>
      </c>
      <c r="AD314" s="54">
        <v>0.51575106526346315</v>
      </c>
      <c r="AE314" s="54">
        <v>29163408</v>
      </c>
      <c r="AF314" s="54">
        <v>17642103</v>
      </c>
      <c r="AG314" s="54">
        <v>0.60493969017612803</v>
      </c>
    </row>
    <row r="315" spans="1:33" x14ac:dyDescent="0.2">
      <c r="A315" s="55" t="s">
        <v>706</v>
      </c>
      <c r="B315" s="55" t="s">
        <v>707</v>
      </c>
      <c r="C315" s="55" t="s">
        <v>46</v>
      </c>
      <c r="D315" s="10">
        <v>34753313</v>
      </c>
      <c r="E315" s="10">
        <v>4909473</v>
      </c>
      <c r="F315" s="11">
        <v>0.14126633049344101</v>
      </c>
      <c r="G315" s="10">
        <v>33568402</v>
      </c>
      <c r="H315" s="10">
        <v>7010064</v>
      </c>
      <c r="I315" s="11">
        <f t="shared" si="4"/>
        <v>0.20882924364406741</v>
      </c>
      <c r="J315" s="64">
        <v>33676932</v>
      </c>
      <c r="K315" s="65">
        <v>9293362</v>
      </c>
      <c r="L315" s="60">
        <v>0.27595631336013626</v>
      </c>
      <c r="M315" s="64">
        <v>34554826</v>
      </c>
      <c r="N315" s="65">
        <v>13036299</v>
      </c>
      <c r="O315" s="60">
        <v>0.37726420616327222</v>
      </c>
      <c r="P315" s="64">
        <v>36021188</v>
      </c>
      <c r="Q315" s="65">
        <v>17407677</v>
      </c>
      <c r="R315" s="60">
        <v>0.48326215670621414</v>
      </c>
      <c r="S315" s="58">
        <v>38559052</v>
      </c>
      <c r="T315" s="59">
        <v>21849779</v>
      </c>
      <c r="U315" s="60">
        <v>0.56665757757737401</v>
      </c>
      <c r="V315" s="62">
        <v>46663954</v>
      </c>
      <c r="W315" s="62">
        <v>18816744</v>
      </c>
      <c r="X315" s="105">
        <v>0.40323938258639636</v>
      </c>
      <c r="Y315" s="90">
        <v>40241663</v>
      </c>
      <c r="Z315" s="90">
        <v>24254866</v>
      </c>
      <c r="AA315" s="105">
        <v>0.60273021023012896</v>
      </c>
      <c r="AB315" s="54">
        <v>42511055</v>
      </c>
      <c r="AC315" s="54">
        <v>29526526</v>
      </c>
      <c r="AD315" s="54">
        <v>0.69456112063085707</v>
      </c>
      <c r="AE315" s="54">
        <v>44281256</v>
      </c>
      <c r="AF315" s="54">
        <v>33103916</v>
      </c>
      <c r="AG315" s="54">
        <v>0.74758304055332103</v>
      </c>
    </row>
    <row r="316" spans="1:33" x14ac:dyDescent="0.2">
      <c r="A316" s="55" t="s">
        <v>708</v>
      </c>
      <c r="B316" s="55" t="s">
        <v>709</v>
      </c>
      <c r="C316" s="55" t="s">
        <v>46</v>
      </c>
      <c r="D316" s="10">
        <v>22380715</v>
      </c>
      <c r="E316" s="10">
        <v>7913222</v>
      </c>
      <c r="F316" s="11">
        <v>0.35357324375025551</v>
      </c>
      <c r="G316" s="10">
        <v>22962337</v>
      </c>
      <c r="H316" s="10">
        <v>8812320</v>
      </c>
      <c r="I316" s="11">
        <f t="shared" si="4"/>
        <v>0.38377278410294213</v>
      </c>
      <c r="J316" s="64">
        <v>23165807</v>
      </c>
      <c r="K316" s="65">
        <v>9779659</v>
      </c>
      <c r="L316" s="60">
        <v>0.4221592194047028</v>
      </c>
      <c r="M316" s="64">
        <v>24793382</v>
      </c>
      <c r="N316" s="65">
        <v>9975230</v>
      </c>
      <c r="O316" s="60">
        <v>0.40233438100538282</v>
      </c>
      <c r="P316" s="64">
        <v>25745906</v>
      </c>
      <c r="Q316" s="65">
        <v>10431175</v>
      </c>
      <c r="R316" s="60">
        <v>0.40515859103967833</v>
      </c>
      <c r="S316" s="58">
        <v>26508431</v>
      </c>
      <c r="T316" s="59">
        <v>11892523</v>
      </c>
      <c r="U316" s="60">
        <v>0.44863172022516157</v>
      </c>
      <c r="V316" s="62">
        <v>27277576</v>
      </c>
      <c r="W316" s="62">
        <v>13534973</v>
      </c>
      <c r="X316" s="105">
        <f>W316/V316</f>
        <v>0.49619412663353957</v>
      </c>
      <c r="Y316" s="90">
        <v>26272948</v>
      </c>
      <c r="Z316" s="90">
        <v>16233054</v>
      </c>
      <c r="AA316" s="105">
        <v>0.61786191637116628</v>
      </c>
      <c r="AB316" s="54">
        <v>26996782</v>
      </c>
      <c r="AC316" s="54">
        <v>19344296</v>
      </c>
      <c r="AD316" s="54">
        <v>0.71654080845635604</v>
      </c>
      <c r="AE316" s="54">
        <v>26754321</v>
      </c>
      <c r="AF316" s="54">
        <v>22396273</v>
      </c>
      <c r="AG316" s="54">
        <v>0.83710863004147995</v>
      </c>
    </row>
    <row r="317" spans="1:33" x14ac:dyDescent="0.2">
      <c r="A317" s="55" t="s">
        <v>710</v>
      </c>
      <c r="B317" s="55" t="s">
        <v>711</v>
      </c>
      <c r="C317" s="55" t="s">
        <v>46</v>
      </c>
      <c r="D317" s="10">
        <v>80326892</v>
      </c>
      <c r="E317" s="10">
        <v>9441500</v>
      </c>
      <c r="F317" s="11">
        <v>0.1175384701800737</v>
      </c>
      <c r="G317" s="10">
        <v>78385665</v>
      </c>
      <c r="H317" s="10">
        <v>8731342</v>
      </c>
      <c r="I317" s="11">
        <f t="shared" si="4"/>
        <v>0.11138952511278688</v>
      </c>
      <c r="J317" s="64">
        <v>80478822</v>
      </c>
      <c r="K317" s="65">
        <v>9033224</v>
      </c>
      <c r="L317" s="60">
        <v>0.11224349183441079</v>
      </c>
      <c r="M317" s="64">
        <v>82878334</v>
      </c>
      <c r="N317" s="65">
        <v>7915107</v>
      </c>
      <c r="O317" s="60">
        <v>9.5502728131576578E-2</v>
      </c>
      <c r="P317" s="64">
        <v>81013632</v>
      </c>
      <c r="Q317" s="65">
        <v>9233662</v>
      </c>
      <c r="R317" s="60">
        <v>0.11397664531322334</v>
      </c>
      <c r="S317" s="58">
        <v>81548620</v>
      </c>
      <c r="T317" s="59">
        <v>10350036</v>
      </c>
      <c r="U317" s="60">
        <v>0.12691859163281979</v>
      </c>
      <c r="V317" s="62">
        <v>86715000</v>
      </c>
      <c r="W317" s="62">
        <v>6998137</v>
      </c>
      <c r="X317" s="105">
        <v>8.0702727325145593E-2</v>
      </c>
      <c r="Y317" s="90">
        <v>86931155</v>
      </c>
      <c r="Z317" s="90">
        <v>7413560</v>
      </c>
      <c r="AA317" s="105">
        <v>8.5280817906997791E-2</v>
      </c>
      <c r="AB317" s="54">
        <v>89944960</v>
      </c>
      <c r="AC317" s="54">
        <v>9733799</v>
      </c>
      <c r="AD317" s="54">
        <v>0.10821950446139506</v>
      </c>
      <c r="AE317" s="54">
        <v>95382117</v>
      </c>
      <c r="AF317" s="54">
        <v>12063629</v>
      </c>
      <c r="AG317" s="54">
        <v>0.12647684261400899</v>
      </c>
    </row>
    <row r="318" spans="1:33" x14ac:dyDescent="0.2">
      <c r="A318" s="55" t="s">
        <v>712</v>
      </c>
      <c r="B318" s="55" t="s">
        <v>713</v>
      </c>
      <c r="C318" s="55" t="s">
        <v>46</v>
      </c>
      <c r="D318" s="10">
        <v>65045506</v>
      </c>
      <c r="E318" s="10">
        <v>5075030</v>
      </c>
      <c r="F318" s="11">
        <v>7.802276148024738E-2</v>
      </c>
      <c r="G318" s="10">
        <v>65181045</v>
      </c>
      <c r="H318" s="10">
        <v>2022149</v>
      </c>
      <c r="I318" s="11">
        <f t="shared" si="4"/>
        <v>3.1023574414923847E-2</v>
      </c>
      <c r="J318" s="64">
        <v>69374254</v>
      </c>
      <c r="K318" s="65">
        <v>80292</v>
      </c>
      <c r="L318" s="60">
        <v>1.1573746075885731E-3</v>
      </c>
      <c r="M318" s="64">
        <v>67858413</v>
      </c>
      <c r="N318" s="65">
        <v>43474</v>
      </c>
      <c r="O318" s="60">
        <v>6.4065748192490145E-4</v>
      </c>
      <c r="P318" s="64">
        <v>65434967</v>
      </c>
      <c r="Q318" s="65">
        <v>485748</v>
      </c>
      <c r="R318" s="60">
        <v>7.4233704435122585E-3</v>
      </c>
      <c r="S318" s="58">
        <v>72493303</v>
      </c>
      <c r="T318" s="59">
        <v>7051465</v>
      </c>
      <c r="U318" s="60">
        <v>9.7270571324360816E-2</v>
      </c>
      <c r="V318" s="62">
        <v>79448918</v>
      </c>
      <c r="W318" s="62">
        <v>13339657</v>
      </c>
      <c r="X318" s="105">
        <v>0.16790231177220061</v>
      </c>
      <c r="Y318" s="90">
        <v>80065968</v>
      </c>
      <c r="Z318" s="90">
        <v>16759972</v>
      </c>
      <c r="AA318" s="105">
        <v>0.20932703892370352</v>
      </c>
      <c r="AB318" s="54">
        <v>82612723</v>
      </c>
      <c r="AC318" s="54">
        <v>19275244</v>
      </c>
      <c r="AD318" s="54">
        <v>0.23332052618577892</v>
      </c>
      <c r="AE318" s="54">
        <v>82548728</v>
      </c>
      <c r="AF318" s="54">
        <v>20930471</v>
      </c>
      <c r="AG318" s="54">
        <v>0.253552919676727</v>
      </c>
    </row>
    <row r="319" spans="1:33" x14ac:dyDescent="0.2">
      <c r="A319" s="55" t="s">
        <v>714</v>
      </c>
      <c r="B319" s="55" t="s">
        <v>715</v>
      </c>
      <c r="C319" s="55" t="s">
        <v>46</v>
      </c>
      <c r="D319" s="10">
        <v>50867535</v>
      </c>
      <c r="E319" s="10">
        <v>18869204</v>
      </c>
      <c r="F319" s="11">
        <v>0.37094787471026464</v>
      </c>
      <c r="G319" s="10">
        <v>51127678</v>
      </c>
      <c r="H319" s="10">
        <v>17652705</v>
      </c>
      <c r="I319" s="11">
        <f t="shared" si="4"/>
        <v>0.34526709779387987</v>
      </c>
      <c r="J319" s="64">
        <v>53450371</v>
      </c>
      <c r="K319" s="65">
        <v>15901260</v>
      </c>
      <c r="L319" s="60">
        <v>0.29749578351850914</v>
      </c>
      <c r="M319" s="64">
        <v>55384600</v>
      </c>
      <c r="N319" s="65">
        <v>14423319</v>
      </c>
      <c r="O319" s="60">
        <v>0.2604211098391972</v>
      </c>
      <c r="P319" s="64">
        <v>58217246</v>
      </c>
      <c r="Q319" s="65">
        <v>12357146</v>
      </c>
      <c r="R319" s="60">
        <v>0.2122591989322202</v>
      </c>
      <c r="S319" s="58">
        <v>55421365</v>
      </c>
      <c r="T319" s="59">
        <v>16747884</v>
      </c>
      <c r="U319" s="60">
        <v>0.30219183522455645</v>
      </c>
      <c r="V319" s="62">
        <v>54708155</v>
      </c>
      <c r="W319" s="62">
        <v>23735250</v>
      </c>
      <c r="X319" s="105">
        <v>0.43385213776629827</v>
      </c>
      <c r="Y319" s="90">
        <v>62467845</v>
      </c>
      <c r="Z319" s="90">
        <v>26472390</v>
      </c>
      <c r="AA319" s="105">
        <v>0.42377626441251492</v>
      </c>
      <c r="AB319" s="54">
        <v>63027183</v>
      </c>
      <c r="AC319" s="54">
        <v>29189405</v>
      </c>
      <c r="AD319" s="54">
        <v>0.4631240618829498</v>
      </c>
      <c r="AE319" s="54">
        <v>64518706</v>
      </c>
      <c r="AF319" s="54">
        <v>31872343</v>
      </c>
      <c r="AG319" s="54">
        <v>0.494001584594707</v>
      </c>
    </row>
    <row r="320" spans="1:33" x14ac:dyDescent="0.2">
      <c r="A320" s="55" t="s">
        <v>716</v>
      </c>
      <c r="B320" s="55" t="s">
        <v>717</v>
      </c>
      <c r="C320" s="55" t="s">
        <v>46</v>
      </c>
      <c r="D320" s="10">
        <v>52824460</v>
      </c>
      <c r="E320" s="10">
        <v>4931238</v>
      </c>
      <c r="F320" s="11">
        <v>9.3351413341470985E-2</v>
      </c>
      <c r="G320" s="10">
        <v>54342470</v>
      </c>
      <c r="H320" s="10">
        <v>9207654</v>
      </c>
      <c r="I320" s="11">
        <f t="shared" si="4"/>
        <v>0.16943753200765441</v>
      </c>
      <c r="J320" s="64">
        <v>57475485</v>
      </c>
      <c r="K320" s="65">
        <v>11768173</v>
      </c>
      <c r="L320" s="60">
        <v>0.20475117347857091</v>
      </c>
      <c r="M320" s="64">
        <v>65238093</v>
      </c>
      <c r="N320" s="65">
        <v>10276291</v>
      </c>
      <c r="O320" s="60">
        <v>0.15751979445505865</v>
      </c>
      <c r="P320" s="64">
        <v>61563028</v>
      </c>
      <c r="Q320" s="65">
        <v>17406215</v>
      </c>
      <c r="R320" s="60">
        <v>0.28273812327749703</v>
      </c>
      <c r="S320" s="58">
        <v>65261257</v>
      </c>
      <c r="T320" s="59">
        <v>24352172</v>
      </c>
      <c r="U320" s="60">
        <v>0.37314898792096513</v>
      </c>
      <c r="V320" s="62">
        <v>69364409</v>
      </c>
      <c r="W320" s="62">
        <v>31096967</v>
      </c>
      <c r="X320" s="105">
        <v>0.44831301020671854</v>
      </c>
      <c r="Y320" s="90">
        <v>74745510</v>
      </c>
      <c r="Z320" s="90">
        <v>38875361</v>
      </c>
      <c r="AA320" s="105">
        <v>0.5201029600306426</v>
      </c>
      <c r="AB320" s="54">
        <v>75093688</v>
      </c>
      <c r="AC320" s="54">
        <v>45490877</v>
      </c>
      <c r="AD320" s="54">
        <v>0.60578829208654661</v>
      </c>
      <c r="AE320" s="54">
        <v>80174486</v>
      </c>
      <c r="AF320" s="54">
        <v>46203385</v>
      </c>
      <c r="AG320" s="54">
        <v>0.57628539084117103</v>
      </c>
    </row>
    <row r="321" spans="1:33" x14ac:dyDescent="0.2">
      <c r="A321" s="55" t="s">
        <v>718</v>
      </c>
      <c r="B321" s="55" t="s">
        <v>719</v>
      </c>
      <c r="C321" s="55" t="s">
        <v>46</v>
      </c>
      <c r="D321" s="10">
        <v>160620009</v>
      </c>
      <c r="E321" s="10">
        <v>14919173</v>
      </c>
      <c r="F321" s="11">
        <v>9.2884897049159046E-2</v>
      </c>
      <c r="G321" s="10">
        <v>159944218</v>
      </c>
      <c r="H321" s="10">
        <v>17544507</v>
      </c>
      <c r="I321" s="11">
        <f t="shared" si="4"/>
        <v>0.10969141128940341</v>
      </c>
      <c r="J321" s="64">
        <v>161371143</v>
      </c>
      <c r="K321" s="65">
        <v>21185282</v>
      </c>
      <c r="L321" s="60">
        <v>0.13128296426579814</v>
      </c>
      <c r="M321" s="64">
        <v>165613880</v>
      </c>
      <c r="N321" s="65">
        <v>27199084</v>
      </c>
      <c r="O321" s="60">
        <v>0.1642319109968319</v>
      </c>
      <c r="P321" s="64">
        <v>168514546</v>
      </c>
      <c r="Q321" s="65">
        <v>33217860</v>
      </c>
      <c r="R321" s="60">
        <v>0.19712161821330249</v>
      </c>
      <c r="S321" s="58">
        <v>171218354</v>
      </c>
      <c r="T321" s="59">
        <v>40250924</v>
      </c>
      <c r="U321" s="60">
        <v>0.23508533436783302</v>
      </c>
      <c r="V321" s="62">
        <v>181659147</v>
      </c>
      <c r="W321" s="62">
        <v>48270541</v>
      </c>
      <c r="X321" s="105">
        <v>0.26572039887427196</v>
      </c>
      <c r="Y321" s="90">
        <v>188611279</v>
      </c>
      <c r="Z321" s="90">
        <v>61284995</v>
      </c>
      <c r="AA321" s="105">
        <v>0.32492751931341285</v>
      </c>
      <c r="AB321" s="54">
        <v>197800542</v>
      </c>
      <c r="AC321" s="54">
        <v>69396931</v>
      </c>
      <c r="AD321" s="54">
        <v>0.35084297696211569</v>
      </c>
      <c r="AE321" s="54">
        <v>199918474</v>
      </c>
      <c r="AF321" s="54">
        <v>77447156</v>
      </c>
      <c r="AG321" s="54">
        <v>0.387393693291196</v>
      </c>
    </row>
    <row r="322" spans="1:33" x14ac:dyDescent="0.2">
      <c r="A322" s="55" t="s">
        <v>720</v>
      </c>
      <c r="B322" s="55" t="s">
        <v>721</v>
      </c>
      <c r="C322" s="55" t="s">
        <v>46</v>
      </c>
      <c r="D322" s="10">
        <v>162547451</v>
      </c>
      <c r="E322" s="10">
        <v>40825758</v>
      </c>
      <c r="F322" s="11">
        <v>0.2511620929693939</v>
      </c>
      <c r="G322" s="10">
        <v>163582592</v>
      </c>
      <c r="H322" s="10">
        <v>38645410</v>
      </c>
      <c r="I322" s="11">
        <f t="shared" si="4"/>
        <v>0.23624402528112526</v>
      </c>
      <c r="J322" s="64">
        <v>166253117</v>
      </c>
      <c r="K322" s="65">
        <v>38241503</v>
      </c>
      <c r="L322" s="60">
        <v>0.23001976558430481</v>
      </c>
      <c r="M322" s="64">
        <v>170808676</v>
      </c>
      <c r="N322" s="65">
        <v>47374313</v>
      </c>
      <c r="O322" s="60">
        <v>0.2773530836337611</v>
      </c>
      <c r="P322" s="64">
        <v>176577172</v>
      </c>
      <c r="Q322" s="65">
        <v>58577996</v>
      </c>
      <c r="R322" s="60">
        <v>0.33174161380271738</v>
      </c>
      <c r="S322" s="58">
        <v>179355222</v>
      </c>
      <c r="T322" s="59">
        <v>69186086</v>
      </c>
      <c r="U322" s="60">
        <v>0.38574893570704061</v>
      </c>
      <c r="V322" s="62">
        <v>196831899</v>
      </c>
      <c r="W322" s="62">
        <v>64363936</v>
      </c>
      <c r="X322" s="105">
        <v>0.32699951749182687</v>
      </c>
      <c r="Y322" s="90">
        <v>200597369</v>
      </c>
      <c r="Z322" s="90">
        <v>79188007</v>
      </c>
      <c r="AA322" s="105">
        <v>0.39476094524450117</v>
      </c>
      <c r="AB322" s="54">
        <v>208281257</v>
      </c>
      <c r="AC322" s="54">
        <v>85987507</v>
      </c>
      <c r="AD322" s="54">
        <v>0.4128432305361015</v>
      </c>
      <c r="AE322" s="54">
        <v>211681080</v>
      </c>
      <c r="AF322" s="54">
        <v>102767456</v>
      </c>
      <c r="AG322" s="54">
        <v>0.48548248147637901</v>
      </c>
    </row>
    <row r="323" spans="1:33" x14ac:dyDescent="0.2">
      <c r="A323" s="55" t="s">
        <v>722</v>
      </c>
      <c r="B323" s="55" t="s">
        <v>723</v>
      </c>
      <c r="C323" s="55" t="s">
        <v>516</v>
      </c>
      <c r="D323" s="10">
        <v>11737391</v>
      </c>
      <c r="E323" s="10">
        <v>5058518</v>
      </c>
      <c r="F323" s="11">
        <v>0.43097465186258171</v>
      </c>
      <c r="G323" s="10">
        <v>11779882</v>
      </c>
      <c r="H323" s="10">
        <v>4664770</v>
      </c>
      <c r="I323" s="11">
        <f t="shared" si="4"/>
        <v>0.3959946288086757</v>
      </c>
      <c r="J323" s="64">
        <v>11980342</v>
      </c>
      <c r="K323" s="65">
        <v>3822101</v>
      </c>
      <c r="L323" s="60">
        <v>0.31903104268642746</v>
      </c>
      <c r="M323" s="64">
        <v>12771466</v>
      </c>
      <c r="N323" s="65">
        <v>2582046</v>
      </c>
      <c r="O323" s="60">
        <v>0.20217303166292735</v>
      </c>
      <c r="P323" s="64">
        <v>11874718</v>
      </c>
      <c r="Q323" s="65">
        <v>3863254</v>
      </c>
      <c r="R323" s="60">
        <v>0.32533437846692442</v>
      </c>
      <c r="S323" s="58">
        <v>11957812</v>
      </c>
      <c r="T323" s="59">
        <v>4635208</v>
      </c>
      <c r="U323" s="60">
        <v>0.38763011159566652</v>
      </c>
      <c r="V323" s="62">
        <v>12335065</v>
      </c>
      <c r="W323" s="62">
        <v>5179851</v>
      </c>
      <c r="X323" s="105">
        <v>0.41992895862324198</v>
      </c>
      <c r="Y323" s="90">
        <v>12923539</v>
      </c>
      <c r="Z323" s="90">
        <v>5109875</v>
      </c>
      <c r="AA323" s="105">
        <v>0.39539285639947386</v>
      </c>
      <c r="AB323" s="54">
        <v>13984748</v>
      </c>
      <c r="AC323" s="54">
        <v>5367585</v>
      </c>
      <c r="AD323" s="54">
        <v>0.38381706985352898</v>
      </c>
      <c r="AE323" s="54">
        <v>13689991</v>
      </c>
      <c r="AF323" s="54">
        <v>4675278</v>
      </c>
      <c r="AG323" s="54">
        <v>0.34151067009467001</v>
      </c>
    </row>
    <row r="324" spans="1:33" x14ac:dyDescent="0.2">
      <c r="A324" s="55" t="s">
        <v>724</v>
      </c>
      <c r="B324" s="55" t="s">
        <v>725</v>
      </c>
      <c r="C324" s="55" t="s">
        <v>516</v>
      </c>
      <c r="D324" s="10">
        <v>12187378</v>
      </c>
      <c r="E324" s="10">
        <v>4813749</v>
      </c>
      <c r="F324" s="11">
        <v>0.39497823075644328</v>
      </c>
      <c r="G324" s="10">
        <v>12086395</v>
      </c>
      <c r="H324" s="10">
        <v>4960392</v>
      </c>
      <c r="I324" s="11">
        <f t="shared" ref="I324:I387" si="5">H324/G324</f>
        <v>0.41041121029057881</v>
      </c>
      <c r="J324" s="64">
        <v>12310454</v>
      </c>
      <c r="K324" s="65">
        <v>4980038</v>
      </c>
      <c r="L324" s="60">
        <v>0.40453731438336882</v>
      </c>
      <c r="M324" s="64">
        <v>12438240</v>
      </c>
      <c r="N324" s="65">
        <v>5627516</v>
      </c>
      <c r="O324" s="60">
        <v>0.45243667914431623</v>
      </c>
      <c r="P324" s="64">
        <v>13002601</v>
      </c>
      <c r="Q324" s="65">
        <v>7004045</v>
      </c>
      <c r="R324" s="60">
        <v>0.53866491788835169</v>
      </c>
      <c r="S324" s="58">
        <v>13269698</v>
      </c>
      <c r="T324" s="59">
        <v>8718494</v>
      </c>
      <c r="U324" s="60">
        <v>0.65702278981782403</v>
      </c>
      <c r="V324" s="62">
        <v>13964693</v>
      </c>
      <c r="W324" s="62">
        <v>10202572</v>
      </c>
      <c r="X324" s="105">
        <v>0.73059765796498355</v>
      </c>
      <c r="Y324" s="90">
        <v>14746783</v>
      </c>
      <c r="Z324" s="90">
        <v>10985069</v>
      </c>
      <c r="AA324" s="105">
        <v>0.7449129074456442</v>
      </c>
      <c r="AB324" s="54">
        <v>17188025</v>
      </c>
      <c r="AC324" s="54">
        <v>9930480</v>
      </c>
      <c r="AD324" s="54">
        <v>0.57775573400667035</v>
      </c>
      <c r="AE324" s="54">
        <v>16194701</v>
      </c>
      <c r="AF324" s="54">
        <v>10213967</v>
      </c>
      <c r="AG324" s="54">
        <v>0.63069809069028204</v>
      </c>
    </row>
    <row r="325" spans="1:33" x14ac:dyDescent="0.2">
      <c r="A325" s="55" t="s">
        <v>726</v>
      </c>
      <c r="B325" s="55" t="s">
        <v>727</v>
      </c>
      <c r="C325" s="55" t="s">
        <v>516</v>
      </c>
      <c r="D325" s="10">
        <v>4571073</v>
      </c>
      <c r="E325" s="10">
        <v>1372345</v>
      </c>
      <c r="F325" s="11">
        <v>0.3002238205340409</v>
      </c>
      <c r="G325" s="10">
        <v>4266267</v>
      </c>
      <c r="H325" s="10">
        <v>1474782</v>
      </c>
      <c r="I325" s="11">
        <f t="shared" si="5"/>
        <v>0.34568441215704504</v>
      </c>
      <c r="J325" s="64">
        <v>4318975</v>
      </c>
      <c r="K325" s="65">
        <v>1414191</v>
      </c>
      <c r="L325" s="60">
        <v>0.32743671820281434</v>
      </c>
      <c r="M325" s="64">
        <v>4182651</v>
      </c>
      <c r="N325" s="65">
        <v>1692414</v>
      </c>
      <c r="O325" s="60">
        <v>0.40462711328293943</v>
      </c>
      <c r="P325" s="64">
        <v>4371016</v>
      </c>
      <c r="Q325" s="65">
        <v>2050372</v>
      </c>
      <c r="R325" s="60">
        <v>0.46908361808787707</v>
      </c>
      <c r="S325" s="58">
        <v>4700920</v>
      </c>
      <c r="T325" s="59">
        <v>2670075</v>
      </c>
      <c r="U325" s="60">
        <v>0.5679898828314458</v>
      </c>
      <c r="V325" s="62">
        <v>5859729</v>
      </c>
      <c r="W325" s="62">
        <v>2711628</v>
      </c>
      <c r="X325" s="105">
        <v>0.46275655410002747</v>
      </c>
      <c r="Y325" s="90">
        <v>5896263</v>
      </c>
      <c r="Z325" s="90">
        <v>2577233</v>
      </c>
      <c r="AA325" s="105">
        <v>0.43709600470671001</v>
      </c>
      <c r="AB325" s="54">
        <v>5961587</v>
      </c>
      <c r="AC325" s="54">
        <v>2790169</v>
      </c>
      <c r="AD325" s="54">
        <v>0.46802453776150543</v>
      </c>
      <c r="AE325" s="54">
        <v>5991240</v>
      </c>
      <c r="AF325" s="54">
        <v>2766718</v>
      </c>
      <c r="AG325" s="54">
        <v>0.46179388573984698</v>
      </c>
    </row>
    <row r="326" spans="1:33" x14ac:dyDescent="0.2">
      <c r="A326" s="55" t="s">
        <v>728</v>
      </c>
      <c r="B326" s="55" t="s">
        <v>729</v>
      </c>
      <c r="C326" s="55" t="s">
        <v>516</v>
      </c>
      <c r="D326" s="10">
        <v>4727691</v>
      </c>
      <c r="E326" s="10">
        <v>1166156</v>
      </c>
      <c r="F326" s="11">
        <v>0.24666502104304194</v>
      </c>
      <c r="G326" s="10">
        <v>4601203</v>
      </c>
      <c r="H326" s="10">
        <v>1207092</v>
      </c>
      <c r="I326" s="11">
        <f t="shared" si="5"/>
        <v>0.26234269602971222</v>
      </c>
      <c r="J326" s="64">
        <v>4541251</v>
      </c>
      <c r="K326" s="65">
        <v>1169321</v>
      </c>
      <c r="L326" s="60">
        <v>0.25748874043738168</v>
      </c>
      <c r="M326" s="64">
        <v>4984693</v>
      </c>
      <c r="N326" s="65">
        <v>871726</v>
      </c>
      <c r="O326" s="60">
        <v>0.17488057940579291</v>
      </c>
      <c r="P326" s="64">
        <v>4775262</v>
      </c>
      <c r="Q326" s="65">
        <v>906095</v>
      </c>
      <c r="R326" s="60">
        <v>0.18974770389561871</v>
      </c>
      <c r="S326" s="58">
        <v>5235606</v>
      </c>
      <c r="T326" s="59">
        <v>942807</v>
      </c>
      <c r="U326" s="60">
        <v>0.18007600266330201</v>
      </c>
      <c r="V326" s="62">
        <v>5270113</v>
      </c>
      <c r="W326" s="62">
        <v>1408194</v>
      </c>
      <c r="X326" s="105">
        <v>0.26720375824958592</v>
      </c>
      <c r="Y326" s="90" t="e">
        <v>#N/A</v>
      </c>
      <c r="Z326" s="90" t="e">
        <v>#N/A</v>
      </c>
      <c r="AA326" s="105" t="e">
        <v>#N/A</v>
      </c>
      <c r="AB326" s="54">
        <v>5880791</v>
      </c>
      <c r="AC326" s="54">
        <v>1616699</v>
      </c>
      <c r="AD326" s="54">
        <v>0.2749118273375129</v>
      </c>
      <c r="AE326" s="54">
        <v>5995379</v>
      </c>
      <c r="AF326" s="54">
        <v>1801219</v>
      </c>
      <c r="AG326" s="54">
        <v>0.30043455134362701</v>
      </c>
    </row>
    <row r="327" spans="1:33" x14ac:dyDescent="0.2">
      <c r="A327" s="55" t="s">
        <v>730</v>
      </c>
      <c r="B327" s="55" t="s">
        <v>731</v>
      </c>
      <c r="C327" s="55" t="s">
        <v>516</v>
      </c>
      <c r="D327" s="10">
        <v>12812068</v>
      </c>
      <c r="E327" s="10">
        <v>2035376</v>
      </c>
      <c r="F327" s="11">
        <v>0.15886397106228284</v>
      </c>
      <c r="G327" s="10">
        <v>12758706</v>
      </c>
      <c r="H327" s="10">
        <v>1040661</v>
      </c>
      <c r="I327" s="11">
        <f t="shared" si="5"/>
        <v>8.1564776239847522E-2</v>
      </c>
      <c r="J327" s="64">
        <v>12153015</v>
      </c>
      <c r="K327" s="65">
        <v>836202</v>
      </c>
      <c r="L327" s="60">
        <v>6.8806135761372789E-2</v>
      </c>
      <c r="M327" s="64">
        <v>12332997</v>
      </c>
      <c r="N327" s="65">
        <v>1360928</v>
      </c>
      <c r="O327" s="60">
        <v>0.11034852274755276</v>
      </c>
      <c r="P327" s="64">
        <v>12559371</v>
      </c>
      <c r="Q327" s="65">
        <v>2518514</v>
      </c>
      <c r="R327" s="60">
        <v>0.20052867297255572</v>
      </c>
      <c r="S327" s="58">
        <v>13053798</v>
      </c>
      <c r="T327" s="59">
        <v>3377673</v>
      </c>
      <c r="U327" s="60">
        <v>0.25875021200726411</v>
      </c>
      <c r="V327" s="62">
        <v>13508884</v>
      </c>
      <c r="W327" s="62">
        <v>3709120</v>
      </c>
      <c r="X327" s="105">
        <v>0.27456894292674361</v>
      </c>
      <c r="Y327" s="90">
        <v>14312574</v>
      </c>
      <c r="Z327" s="90">
        <v>3164104</v>
      </c>
      <c r="AA327" s="105">
        <v>0.22107162555107138</v>
      </c>
      <c r="AB327" s="54">
        <v>15204567</v>
      </c>
      <c r="AC327" s="54">
        <v>2244225</v>
      </c>
      <c r="AD327" s="54">
        <v>0.14760203299442859</v>
      </c>
      <c r="AE327" s="54">
        <v>14889787</v>
      </c>
      <c r="AF327" s="54">
        <v>1415959</v>
      </c>
      <c r="AG327" s="54">
        <v>9.5095987605464102E-2</v>
      </c>
    </row>
    <row r="328" spans="1:33" x14ac:dyDescent="0.2">
      <c r="A328" s="55" t="s">
        <v>732</v>
      </c>
      <c r="B328" s="55" t="s">
        <v>733</v>
      </c>
      <c r="C328" s="55" t="s">
        <v>516</v>
      </c>
      <c r="D328" s="10">
        <v>13390121</v>
      </c>
      <c r="E328" s="10">
        <v>7742812</v>
      </c>
      <c r="F328" s="11">
        <v>0.57824809798208698</v>
      </c>
      <c r="G328" s="10">
        <v>12843005</v>
      </c>
      <c r="H328" s="10">
        <v>6961167</v>
      </c>
      <c r="I328" s="11">
        <f t="shared" si="5"/>
        <v>0.54202011133687167</v>
      </c>
      <c r="J328" s="64">
        <v>12397624</v>
      </c>
      <c r="K328" s="65">
        <v>6220703</v>
      </c>
      <c r="L328" s="60">
        <v>0.50176574156467402</v>
      </c>
      <c r="M328" s="64">
        <v>12082693</v>
      </c>
      <c r="N328" s="65">
        <v>6397273</v>
      </c>
      <c r="O328" s="60">
        <v>0.5294575472537455</v>
      </c>
      <c r="P328" s="64">
        <v>12761772</v>
      </c>
      <c r="Q328" s="65">
        <v>6545521</v>
      </c>
      <c r="R328" s="60">
        <v>0.51290063793648721</v>
      </c>
      <c r="S328" s="58">
        <v>12845174</v>
      </c>
      <c r="T328" s="59">
        <v>7096302</v>
      </c>
      <c r="U328" s="60">
        <v>0.55244888080145893</v>
      </c>
      <c r="V328" s="62">
        <v>18619956</v>
      </c>
      <c r="W328" s="62">
        <v>2546461</v>
      </c>
      <c r="X328" s="105">
        <v>0.1367597753721867</v>
      </c>
      <c r="Y328" s="90">
        <v>14069556</v>
      </c>
      <c r="Z328" s="90">
        <v>2535959</v>
      </c>
      <c r="AA328" s="105">
        <v>0.18024442278064781</v>
      </c>
      <c r="AB328" s="54">
        <v>14008975</v>
      </c>
      <c r="AC328" s="54">
        <v>2964860</v>
      </c>
      <c r="AD328" s="54">
        <v>0.21164003790427208</v>
      </c>
      <c r="AE328" s="54">
        <v>14941665</v>
      </c>
      <c r="AF328" s="54">
        <v>2538244</v>
      </c>
      <c r="AG328" s="54">
        <v>0.16987691800077201</v>
      </c>
    </row>
    <row r="329" spans="1:33" x14ac:dyDescent="0.2">
      <c r="A329" s="55" t="s">
        <v>734</v>
      </c>
      <c r="B329" s="55" t="s">
        <v>735</v>
      </c>
      <c r="C329" s="55" t="s">
        <v>736</v>
      </c>
      <c r="D329" s="10">
        <v>11363728</v>
      </c>
      <c r="E329" s="10">
        <v>2657544</v>
      </c>
      <c r="F329" s="11">
        <v>0.23386198613694378</v>
      </c>
      <c r="G329" s="10">
        <v>11259316</v>
      </c>
      <c r="H329" s="10">
        <v>2098330</v>
      </c>
      <c r="I329" s="11">
        <f t="shared" si="5"/>
        <v>0.18636389635036443</v>
      </c>
      <c r="J329" s="64">
        <v>11069360</v>
      </c>
      <c r="K329" s="65">
        <v>1673700</v>
      </c>
      <c r="L329" s="60">
        <v>0.15120115345421958</v>
      </c>
      <c r="M329" s="64">
        <v>11107668</v>
      </c>
      <c r="N329" s="65">
        <v>1592123</v>
      </c>
      <c r="O329" s="60">
        <v>0.14333548680064978</v>
      </c>
      <c r="P329" s="64">
        <v>11415396</v>
      </c>
      <c r="Q329" s="65">
        <v>1502915</v>
      </c>
      <c r="R329" s="60">
        <v>0.13165684309155809</v>
      </c>
      <c r="S329" s="58">
        <v>16282423</v>
      </c>
      <c r="T329" s="59">
        <v>2746302</v>
      </c>
      <c r="U329" s="60">
        <v>0.16866666588873166</v>
      </c>
      <c r="V329" s="62">
        <v>16563382</v>
      </c>
      <c r="W329" s="62">
        <v>3437437</v>
      </c>
      <c r="X329" s="105">
        <v>0.20753231435464087</v>
      </c>
      <c r="Y329" s="90">
        <v>16648252</v>
      </c>
      <c r="Z329" s="90">
        <v>4204227</v>
      </c>
      <c r="AA329" s="105">
        <v>0.25253263826136224</v>
      </c>
      <c r="AB329" s="54">
        <v>17349017</v>
      </c>
      <c r="AC329" s="54">
        <v>3814831</v>
      </c>
      <c r="AD329" s="54">
        <v>0.21988744376698691</v>
      </c>
      <c r="AE329" s="54">
        <v>17688287</v>
      </c>
      <c r="AF329" s="54">
        <v>3902781</v>
      </c>
      <c r="AG329" s="54">
        <v>0.220642111924122</v>
      </c>
    </row>
    <row r="330" spans="1:33" x14ac:dyDescent="0.2">
      <c r="A330" s="55" t="s">
        <v>737</v>
      </c>
      <c r="B330" s="55" t="s">
        <v>738</v>
      </c>
      <c r="C330" s="55" t="s">
        <v>736</v>
      </c>
      <c r="D330" s="10">
        <v>13682402</v>
      </c>
      <c r="E330" s="10">
        <v>836932</v>
      </c>
      <c r="F330" s="11">
        <v>6.1168499507615694E-2</v>
      </c>
      <c r="G330" s="10">
        <v>13700628</v>
      </c>
      <c r="H330" s="14" t="s">
        <v>1417</v>
      </c>
      <c r="I330" s="15" t="s">
        <v>1417</v>
      </c>
      <c r="J330" s="64">
        <v>12412206</v>
      </c>
      <c r="K330" s="65">
        <v>0</v>
      </c>
      <c r="L330" s="60">
        <v>0</v>
      </c>
      <c r="M330" s="64">
        <v>13419072</v>
      </c>
      <c r="N330" s="65">
        <v>0</v>
      </c>
      <c r="O330" s="60">
        <v>0</v>
      </c>
      <c r="P330" s="64">
        <v>13974798</v>
      </c>
      <c r="Q330" s="65">
        <v>0</v>
      </c>
      <c r="R330" s="60">
        <v>0</v>
      </c>
      <c r="S330" s="58">
        <v>13974519</v>
      </c>
      <c r="T330" s="59">
        <v>-102648</v>
      </c>
      <c r="U330" s="60">
        <v>-7.3453690964247137E-3</v>
      </c>
      <c r="V330" s="62">
        <v>14501621</v>
      </c>
      <c r="W330" s="62">
        <v>77875</v>
      </c>
      <c r="X330" s="105">
        <v>5.370089316221959E-3</v>
      </c>
      <c r="Y330" s="90">
        <v>15318594</v>
      </c>
      <c r="Z330" s="90">
        <v>73110</v>
      </c>
      <c r="AA330" s="105">
        <v>4.7726312218993464E-3</v>
      </c>
      <c r="AB330" s="54">
        <v>14474587</v>
      </c>
      <c r="AC330" s="54">
        <v>380504</v>
      </c>
      <c r="AD330" s="54">
        <v>2.628772758766796E-2</v>
      </c>
      <c r="AE330" s="54">
        <v>14265336</v>
      </c>
      <c r="AF330" s="54">
        <v>502570</v>
      </c>
      <c r="AG330" s="54">
        <v>3.5230155111663698E-2</v>
      </c>
    </row>
    <row r="331" spans="1:33" x14ac:dyDescent="0.2">
      <c r="A331" s="55" t="s">
        <v>739</v>
      </c>
      <c r="B331" s="55" t="s">
        <v>740</v>
      </c>
      <c r="C331" s="55" t="s">
        <v>736</v>
      </c>
      <c r="D331" s="10">
        <v>30189816</v>
      </c>
      <c r="E331" s="10">
        <v>1056927</v>
      </c>
      <c r="F331" s="11">
        <v>3.5009388596472402E-2</v>
      </c>
      <c r="G331" s="10">
        <v>29404320</v>
      </c>
      <c r="H331" s="10">
        <v>351515</v>
      </c>
      <c r="I331" s="11">
        <f t="shared" si="5"/>
        <v>1.1954535932135142E-2</v>
      </c>
      <c r="J331" s="64">
        <v>28289823</v>
      </c>
      <c r="K331" s="65">
        <v>403938</v>
      </c>
      <c r="L331" s="60">
        <v>1.4278562294292191E-2</v>
      </c>
      <c r="M331" s="64">
        <v>30138465</v>
      </c>
      <c r="N331" s="65">
        <v>1977125</v>
      </c>
      <c r="O331" s="60">
        <v>6.5601383481209141E-2</v>
      </c>
      <c r="P331" s="64">
        <v>31162354</v>
      </c>
      <c r="Q331" s="65">
        <v>4289531</v>
      </c>
      <c r="R331" s="60">
        <v>0.13765105806833464</v>
      </c>
      <c r="S331" s="58">
        <v>31449644</v>
      </c>
      <c r="T331" s="59">
        <v>5914166</v>
      </c>
      <c r="U331" s="60">
        <v>0.18805192198677989</v>
      </c>
      <c r="V331" s="62">
        <v>31681580</v>
      </c>
      <c r="W331" s="62">
        <v>8094139</v>
      </c>
      <c r="X331" s="105">
        <v>0.25548406992328032</v>
      </c>
      <c r="Y331" s="90">
        <v>32585198</v>
      </c>
      <c r="Z331" s="90">
        <v>9669999</v>
      </c>
      <c r="AA331" s="105">
        <v>0.29676048001917926</v>
      </c>
      <c r="AB331" s="54">
        <v>32494288</v>
      </c>
      <c r="AC331" s="54">
        <v>12597161</v>
      </c>
      <c r="AD331" s="54">
        <v>0.38767308888257529</v>
      </c>
      <c r="AE331" s="54">
        <v>32511959</v>
      </c>
      <c r="AF331" s="54">
        <v>17089694</v>
      </c>
      <c r="AG331" s="54">
        <v>0.52564331789419405</v>
      </c>
    </row>
    <row r="332" spans="1:33" x14ac:dyDescent="0.2">
      <c r="A332" s="55" t="s">
        <v>741</v>
      </c>
      <c r="B332" s="55" t="s">
        <v>742</v>
      </c>
      <c r="C332" s="55" t="s">
        <v>736</v>
      </c>
      <c r="D332" s="10">
        <v>34974091</v>
      </c>
      <c r="E332" s="10">
        <v>10569973</v>
      </c>
      <c r="F332" s="11">
        <v>0.30222295126984144</v>
      </c>
      <c r="G332" s="10">
        <v>32529822</v>
      </c>
      <c r="H332" s="10">
        <v>12402675</v>
      </c>
      <c r="I332" s="11">
        <f t="shared" si="5"/>
        <v>0.3812709150391293</v>
      </c>
      <c r="J332" s="64">
        <v>34788544</v>
      </c>
      <c r="K332" s="65">
        <v>11923202</v>
      </c>
      <c r="L332" s="60">
        <v>0.34273357344302768</v>
      </c>
      <c r="M332" s="64">
        <v>34525589</v>
      </c>
      <c r="N332" s="65">
        <v>11701388</v>
      </c>
      <c r="O332" s="60">
        <v>0.33891928679334044</v>
      </c>
      <c r="P332" s="64">
        <v>35647628</v>
      </c>
      <c r="Q332" s="65">
        <v>11122268</v>
      </c>
      <c r="R332" s="60">
        <v>0.31200583668568355</v>
      </c>
      <c r="S332" s="58">
        <v>36250728</v>
      </c>
      <c r="T332" s="59">
        <v>11137777</v>
      </c>
      <c r="U332" s="60">
        <v>0.30724285040565252</v>
      </c>
      <c r="V332" s="62">
        <v>38462367</v>
      </c>
      <c r="W332" s="62">
        <v>11814036</v>
      </c>
      <c r="X332" s="105">
        <v>0.30715831919548792</v>
      </c>
      <c r="Y332" s="90">
        <v>38703825</v>
      </c>
      <c r="Z332" s="90">
        <v>12657406</v>
      </c>
      <c r="AA332" s="105">
        <v>0.32703243154907818</v>
      </c>
      <c r="AB332" s="54">
        <v>39568087</v>
      </c>
      <c r="AC332" s="54">
        <v>11342503</v>
      </c>
      <c r="AD332" s="54">
        <v>0.28665785636793611</v>
      </c>
      <c r="AE332" s="54">
        <v>39601696</v>
      </c>
      <c r="AF332" s="54">
        <v>11540891</v>
      </c>
      <c r="AG332" s="54">
        <v>0.291424160217785</v>
      </c>
    </row>
    <row r="333" spans="1:33" x14ac:dyDescent="0.2">
      <c r="A333" s="55" t="s">
        <v>743</v>
      </c>
      <c r="B333" s="55" t="s">
        <v>744</v>
      </c>
      <c r="C333" s="55" t="s">
        <v>736</v>
      </c>
      <c r="D333" s="10">
        <v>7916669</v>
      </c>
      <c r="E333" s="10">
        <v>1764878</v>
      </c>
      <c r="F333" s="11">
        <v>0.22293189218849493</v>
      </c>
      <c r="G333" s="10">
        <v>8453468</v>
      </c>
      <c r="H333" s="10">
        <v>1371179</v>
      </c>
      <c r="I333" s="11">
        <f t="shared" si="5"/>
        <v>0.16220313367247619</v>
      </c>
      <c r="J333" s="64">
        <v>8555576</v>
      </c>
      <c r="K333" s="65">
        <v>791921</v>
      </c>
      <c r="L333" s="60">
        <v>9.2561973618140961E-2</v>
      </c>
      <c r="M333" s="64">
        <v>8613322</v>
      </c>
      <c r="N333" s="65">
        <v>427824</v>
      </c>
      <c r="O333" s="60">
        <v>4.9670034395556097E-2</v>
      </c>
      <c r="P333" s="64">
        <v>8459554</v>
      </c>
      <c r="Q333" s="65">
        <v>868097</v>
      </c>
      <c r="R333" s="60">
        <v>0.10261734838503306</v>
      </c>
      <c r="S333" s="58">
        <v>8389457</v>
      </c>
      <c r="T333" s="59">
        <v>2274152</v>
      </c>
      <c r="U333" s="60">
        <v>0.27107260934766098</v>
      </c>
      <c r="V333" s="62">
        <v>8057665</v>
      </c>
      <c r="W333" s="62">
        <v>3840420</v>
      </c>
      <c r="X333" s="105">
        <v>0.47661698519360135</v>
      </c>
      <c r="Y333" s="90">
        <v>8865676</v>
      </c>
      <c r="Z333" s="90">
        <v>4749572</v>
      </c>
      <c r="AA333" s="105">
        <v>0.53572587132667604</v>
      </c>
      <c r="AB333" s="54">
        <v>9228088</v>
      </c>
      <c r="AC333" s="54">
        <v>4987094</v>
      </c>
      <c r="AD333" s="54">
        <v>0.54042549225798453</v>
      </c>
      <c r="AE333" s="54" t="e">
        <v>#N/A</v>
      </c>
      <c r="AF333" s="54" t="e">
        <v>#N/A</v>
      </c>
      <c r="AG333" s="54" t="e">
        <v>#N/A</v>
      </c>
    </row>
    <row r="334" spans="1:33" x14ac:dyDescent="0.2">
      <c r="A334" s="55" t="s">
        <v>745</v>
      </c>
      <c r="B334" s="55" t="s">
        <v>746</v>
      </c>
      <c r="C334" s="55" t="s">
        <v>736</v>
      </c>
      <c r="D334" s="10">
        <v>24683960</v>
      </c>
      <c r="E334" s="10">
        <v>6377629</v>
      </c>
      <c r="F334" s="11">
        <v>0.25837138773519319</v>
      </c>
      <c r="G334" s="10">
        <v>25004308</v>
      </c>
      <c r="H334" s="10">
        <v>6992889</v>
      </c>
      <c r="I334" s="11">
        <f t="shared" si="5"/>
        <v>0.27966736771919465</v>
      </c>
      <c r="J334" s="64">
        <v>24100102</v>
      </c>
      <c r="K334" s="65">
        <v>8460463</v>
      </c>
      <c r="L334" s="60">
        <v>0.35105507022335425</v>
      </c>
      <c r="M334" s="64">
        <v>24388856</v>
      </c>
      <c r="N334" s="65">
        <v>10250326</v>
      </c>
      <c r="O334" s="60">
        <v>0.42028728202749649</v>
      </c>
      <c r="P334" s="64">
        <v>24918884</v>
      </c>
      <c r="Q334" s="65">
        <v>11932831</v>
      </c>
      <c r="R334" s="60">
        <v>0.47886699099365765</v>
      </c>
      <c r="S334" s="58">
        <v>24823092</v>
      </c>
      <c r="T334" s="59">
        <v>12652413</v>
      </c>
      <c r="U334" s="60">
        <v>0.50970334396698047</v>
      </c>
      <c r="V334" s="62">
        <v>24874776</v>
      </c>
      <c r="W334" s="62">
        <v>13593465</v>
      </c>
      <c r="X334" s="105">
        <v>0.5464758758028615</v>
      </c>
      <c r="Y334" s="90">
        <v>25228058</v>
      </c>
      <c r="Z334" s="90">
        <v>15452900</v>
      </c>
      <c r="AA334" s="105">
        <v>0.61252832064996843</v>
      </c>
      <c r="AB334" s="54">
        <v>25441591</v>
      </c>
      <c r="AC334" s="54">
        <v>16110783</v>
      </c>
      <c r="AD334" s="54">
        <v>0.63324589252299512</v>
      </c>
      <c r="AE334" s="54">
        <v>26014930</v>
      </c>
      <c r="AF334" s="54">
        <v>16965730</v>
      </c>
      <c r="AG334" s="54">
        <v>0.65215359026528197</v>
      </c>
    </row>
    <row r="335" spans="1:33" x14ac:dyDescent="0.2">
      <c r="A335" s="55" t="s">
        <v>747</v>
      </c>
      <c r="B335" s="55" t="s">
        <v>748</v>
      </c>
      <c r="C335" s="55" t="s">
        <v>132</v>
      </c>
      <c r="D335" s="10">
        <v>76063967</v>
      </c>
      <c r="E335" s="10">
        <v>24910132</v>
      </c>
      <c r="F335" s="11">
        <v>0.32748925650959015</v>
      </c>
      <c r="G335" s="10">
        <v>73232184</v>
      </c>
      <c r="H335" s="10">
        <v>19024991</v>
      </c>
      <c r="I335" s="11">
        <f t="shared" si="5"/>
        <v>0.25979002619940983</v>
      </c>
      <c r="J335" s="64">
        <v>68490278</v>
      </c>
      <c r="K335" s="65">
        <v>17223645</v>
      </c>
      <c r="L335" s="60">
        <v>0.25147576419532125</v>
      </c>
      <c r="M335" s="64">
        <v>76853794</v>
      </c>
      <c r="N335" s="65">
        <v>13640350</v>
      </c>
      <c r="O335" s="60">
        <v>0.17748440630009757</v>
      </c>
      <c r="P335" s="64">
        <v>74123614</v>
      </c>
      <c r="Q335" s="65">
        <v>23586986</v>
      </c>
      <c r="R335" s="60">
        <v>0.31821149465270271</v>
      </c>
      <c r="S335" s="58">
        <v>78899230</v>
      </c>
      <c r="T335" s="59">
        <v>27769568</v>
      </c>
      <c r="U335" s="60">
        <v>0.35196247162361405</v>
      </c>
      <c r="V335" s="62">
        <v>86928704</v>
      </c>
      <c r="W335" s="62">
        <v>24287121</v>
      </c>
      <c r="X335" s="105">
        <v>0.27939126988480123</v>
      </c>
      <c r="Y335" s="90">
        <v>87071197</v>
      </c>
      <c r="Z335" s="90">
        <v>24711857</v>
      </c>
      <c r="AA335" s="105">
        <v>0.28381207392841973</v>
      </c>
      <c r="AB335" s="54">
        <v>90859448</v>
      </c>
      <c r="AC335" s="54">
        <v>21340646</v>
      </c>
      <c r="AD335" s="54">
        <v>0.23487536486023997</v>
      </c>
      <c r="AE335" s="54">
        <v>92456157</v>
      </c>
      <c r="AF335" s="54">
        <v>21100658</v>
      </c>
      <c r="AG335" s="54">
        <v>0.228223394576091</v>
      </c>
    </row>
    <row r="336" spans="1:33" x14ac:dyDescent="0.2">
      <c r="A336" s="55" t="s">
        <v>749</v>
      </c>
      <c r="B336" s="55" t="s">
        <v>750</v>
      </c>
      <c r="C336" s="55" t="s">
        <v>132</v>
      </c>
      <c r="D336" s="10">
        <v>6512059</v>
      </c>
      <c r="E336" s="10">
        <v>2190338</v>
      </c>
      <c r="F336" s="11">
        <v>0.33635106807232551</v>
      </c>
      <c r="G336" s="10">
        <v>5739815</v>
      </c>
      <c r="H336" s="10">
        <v>2479456</v>
      </c>
      <c r="I336" s="11">
        <f t="shared" si="5"/>
        <v>0.43197489814567192</v>
      </c>
      <c r="J336" s="64">
        <v>5989658</v>
      </c>
      <c r="K336" s="65">
        <v>2548790</v>
      </c>
      <c r="L336" s="60">
        <v>0.42553180832695287</v>
      </c>
      <c r="M336" s="64">
        <v>6403428</v>
      </c>
      <c r="N336" s="65">
        <v>2964706</v>
      </c>
      <c r="O336" s="60">
        <v>0.46298732491409289</v>
      </c>
      <c r="P336" s="64">
        <v>6189735</v>
      </c>
      <c r="Q336" s="65">
        <v>3562603</v>
      </c>
      <c r="R336" s="60">
        <v>0.5755663206906273</v>
      </c>
      <c r="S336" s="58">
        <v>6254891</v>
      </c>
      <c r="T336" s="59">
        <v>4338679</v>
      </c>
      <c r="U336" s="60">
        <v>0.69364582052668866</v>
      </c>
      <c r="V336" s="62">
        <v>6695690</v>
      </c>
      <c r="W336" s="62">
        <v>4746956</v>
      </c>
      <c r="X336" s="105">
        <v>0.70895695589252195</v>
      </c>
      <c r="Y336" s="90">
        <v>6623960</v>
      </c>
      <c r="Z336" s="90">
        <v>5155219</v>
      </c>
      <c r="AA336" s="105">
        <v>0.77826843761133824</v>
      </c>
      <c r="AB336" s="54">
        <v>6850434</v>
      </c>
      <c r="AC336" s="54">
        <v>5431287</v>
      </c>
      <c r="AD336" s="54">
        <v>0.79283838075076707</v>
      </c>
      <c r="AE336" s="54">
        <v>7464964</v>
      </c>
      <c r="AF336" s="54">
        <v>5099855</v>
      </c>
      <c r="AG336" s="54">
        <v>0.68317208227661896</v>
      </c>
    </row>
    <row r="337" spans="1:33" x14ac:dyDescent="0.2">
      <c r="A337" s="55" t="s">
        <v>751</v>
      </c>
      <c r="B337" s="55" t="s">
        <v>752</v>
      </c>
      <c r="C337" s="55" t="s">
        <v>132</v>
      </c>
      <c r="D337" s="10">
        <v>11733594</v>
      </c>
      <c r="E337" s="10">
        <v>6187354</v>
      </c>
      <c r="F337" s="11">
        <v>0.52731959193406552</v>
      </c>
      <c r="G337" s="10">
        <v>11669056</v>
      </c>
      <c r="H337" s="10">
        <v>6791993</v>
      </c>
      <c r="I337" s="11">
        <f t="shared" si="5"/>
        <v>0.58205162439875169</v>
      </c>
      <c r="J337" s="64">
        <v>12215104</v>
      </c>
      <c r="K337" s="65">
        <v>7265995</v>
      </c>
      <c r="L337" s="60">
        <v>0.59483693302979657</v>
      </c>
      <c r="M337" s="64">
        <v>13690802</v>
      </c>
      <c r="N337" s="65">
        <v>6450298</v>
      </c>
      <c r="O337" s="60">
        <v>0.47114098940295829</v>
      </c>
      <c r="P337" s="64">
        <v>13467913</v>
      </c>
      <c r="Q337" s="65">
        <v>6890359</v>
      </c>
      <c r="R337" s="60">
        <v>0.51161297225486979</v>
      </c>
      <c r="S337" s="58">
        <v>13128326</v>
      </c>
      <c r="T337" s="59">
        <v>7634060</v>
      </c>
      <c r="U337" s="60">
        <v>0.58149531021700707</v>
      </c>
      <c r="V337" s="62">
        <v>13593520</v>
      </c>
      <c r="W337" s="62">
        <v>7868560</v>
      </c>
      <c r="X337" s="105">
        <v>0.57884639151595763</v>
      </c>
      <c r="Y337" s="90">
        <v>14492137</v>
      </c>
      <c r="Z337" s="90">
        <v>7912976</v>
      </c>
      <c r="AA337" s="105">
        <v>0.54601857545232979</v>
      </c>
      <c r="AB337" s="54">
        <v>15218714</v>
      </c>
      <c r="AC337" s="54">
        <v>7214365</v>
      </c>
      <c r="AD337" s="54">
        <v>0.4740456388102175</v>
      </c>
      <c r="AE337" s="54">
        <v>14785572</v>
      </c>
      <c r="AF337" s="54">
        <v>7109790</v>
      </c>
      <c r="AG337" s="54">
        <v>0.48085998972511901</v>
      </c>
    </row>
    <row r="338" spans="1:33" x14ac:dyDescent="0.2">
      <c r="A338" s="55" t="s">
        <v>753</v>
      </c>
      <c r="B338" s="55" t="s">
        <v>754</v>
      </c>
      <c r="C338" s="55" t="s">
        <v>132</v>
      </c>
      <c r="D338" s="10">
        <v>23250416</v>
      </c>
      <c r="E338" s="10">
        <v>1965242</v>
      </c>
      <c r="F338" s="11">
        <v>8.4525025272666088E-2</v>
      </c>
      <c r="G338" s="10">
        <v>24655389</v>
      </c>
      <c r="H338" s="10">
        <v>2508554</v>
      </c>
      <c r="I338" s="11">
        <f t="shared" si="5"/>
        <v>0.10174465306550223</v>
      </c>
      <c r="J338" s="64">
        <v>23198428</v>
      </c>
      <c r="K338" s="65">
        <v>3245535</v>
      </c>
      <c r="L338" s="60">
        <v>0.13990322964987109</v>
      </c>
      <c r="M338" s="64">
        <v>22745632</v>
      </c>
      <c r="N338" s="65">
        <v>4802914</v>
      </c>
      <c r="O338" s="60">
        <v>0.21115764116820321</v>
      </c>
      <c r="P338" s="64">
        <v>23905257</v>
      </c>
      <c r="Q338" s="65">
        <v>5316916</v>
      </c>
      <c r="R338" s="60">
        <v>0.22241618234851021</v>
      </c>
      <c r="S338" s="58">
        <v>25904812</v>
      </c>
      <c r="T338" s="59">
        <v>5345007</v>
      </c>
      <c r="U338" s="60">
        <v>0.20633259179800262</v>
      </c>
      <c r="V338" s="62">
        <v>26514711</v>
      </c>
      <c r="W338" s="62">
        <v>6013443</v>
      </c>
      <c r="X338" s="105">
        <v>0.22679647536041408</v>
      </c>
      <c r="Y338" s="90">
        <v>28091238</v>
      </c>
      <c r="Z338" s="90">
        <v>6345133</v>
      </c>
      <c r="AA338" s="105">
        <v>0.22587587631417314</v>
      </c>
      <c r="AB338" s="54">
        <v>29992080</v>
      </c>
      <c r="AC338" s="54">
        <v>4912025</v>
      </c>
      <c r="AD338" s="54">
        <v>0.16377740390129661</v>
      </c>
      <c r="AE338" s="54">
        <v>29725368</v>
      </c>
      <c r="AF338" s="54">
        <v>4919276</v>
      </c>
      <c r="AG338" s="54">
        <v>0.165490835975521</v>
      </c>
    </row>
    <row r="339" spans="1:33" x14ac:dyDescent="0.2">
      <c r="A339" s="55" t="s">
        <v>755</v>
      </c>
      <c r="B339" s="55" t="s">
        <v>756</v>
      </c>
      <c r="C339" s="55" t="s">
        <v>65</v>
      </c>
      <c r="D339" s="10">
        <v>15721298</v>
      </c>
      <c r="E339" s="10">
        <v>2561043</v>
      </c>
      <c r="F339" s="11">
        <v>0.16290277049643101</v>
      </c>
      <c r="G339" s="10">
        <v>16404583</v>
      </c>
      <c r="H339" s="10">
        <v>3095965</v>
      </c>
      <c r="I339" s="11">
        <f t="shared" si="5"/>
        <v>0.18872561405553559</v>
      </c>
      <c r="J339" s="64">
        <v>16906405</v>
      </c>
      <c r="K339" s="65">
        <v>3744384</v>
      </c>
      <c r="L339" s="60">
        <v>0.22147724486666445</v>
      </c>
      <c r="M339" s="64">
        <v>16699641</v>
      </c>
      <c r="N339" s="65">
        <v>4591799</v>
      </c>
      <c r="O339" s="60">
        <v>0.27496393485344983</v>
      </c>
      <c r="P339" s="64">
        <v>16851866</v>
      </c>
      <c r="Q339" s="65">
        <v>5138227</v>
      </c>
      <c r="R339" s="60">
        <v>0.30490552203536392</v>
      </c>
      <c r="S339" s="58">
        <v>17233672</v>
      </c>
      <c r="T339" s="59">
        <v>5983513</v>
      </c>
      <c r="U339" s="60">
        <v>0.34719896026801483</v>
      </c>
      <c r="V339" s="62">
        <v>17848291</v>
      </c>
      <c r="W339" s="62">
        <v>6719498</v>
      </c>
      <c r="X339" s="105">
        <v>0.37647850990327308</v>
      </c>
      <c r="Y339" s="90">
        <v>18440803</v>
      </c>
      <c r="Z339" s="90">
        <v>7156177</v>
      </c>
      <c r="AA339" s="105">
        <v>0.38806211421487447</v>
      </c>
      <c r="AB339" s="54">
        <v>18708235</v>
      </c>
      <c r="AC339" s="54">
        <v>7379577</v>
      </c>
      <c r="AD339" s="54">
        <v>0.39445607776468489</v>
      </c>
      <c r="AE339" s="54">
        <v>18510216</v>
      </c>
      <c r="AF339" s="54">
        <v>8135151</v>
      </c>
      <c r="AG339" s="54">
        <v>0.439495195517978</v>
      </c>
    </row>
    <row r="340" spans="1:33" x14ac:dyDescent="0.2">
      <c r="A340" s="55" t="s">
        <v>757</v>
      </c>
      <c r="B340" s="55" t="s">
        <v>758</v>
      </c>
      <c r="C340" s="55" t="s">
        <v>82</v>
      </c>
      <c r="D340" s="10">
        <v>18190208</v>
      </c>
      <c r="E340" s="10">
        <v>1906772</v>
      </c>
      <c r="F340" s="11">
        <v>0.10482408997192336</v>
      </c>
      <c r="G340" s="10">
        <v>17796797</v>
      </c>
      <c r="H340" s="10">
        <v>2301722</v>
      </c>
      <c r="I340" s="11">
        <f t="shared" si="5"/>
        <v>0.12933349748272119</v>
      </c>
      <c r="J340" s="64">
        <v>17222313</v>
      </c>
      <c r="K340" s="65">
        <v>3029343</v>
      </c>
      <c r="L340" s="60">
        <v>0.17589640833957668</v>
      </c>
      <c r="M340" s="64">
        <v>17132235</v>
      </c>
      <c r="N340" s="65">
        <v>3844309</v>
      </c>
      <c r="O340" s="60">
        <v>0.22439039623259896</v>
      </c>
      <c r="P340" s="64">
        <v>18287248</v>
      </c>
      <c r="Q340" s="65">
        <v>4657283</v>
      </c>
      <c r="R340" s="60">
        <v>0.25467380329724842</v>
      </c>
      <c r="S340" s="58">
        <v>18953349</v>
      </c>
      <c r="T340" s="59">
        <v>4521294</v>
      </c>
      <c r="U340" s="60">
        <v>0.23854855413679135</v>
      </c>
      <c r="V340" s="62">
        <v>19232481</v>
      </c>
      <c r="W340" s="62">
        <v>4653086</v>
      </c>
      <c r="X340" s="105">
        <v>0.24193893653138146</v>
      </c>
      <c r="Y340" s="90">
        <v>18586518</v>
      </c>
      <c r="Z340" s="90">
        <v>6323721</v>
      </c>
      <c r="AA340" s="105">
        <v>0.34023161304338984</v>
      </c>
      <c r="AB340" s="54">
        <v>18104763</v>
      </c>
      <c r="AC340" s="54">
        <v>8727241</v>
      </c>
      <c r="AD340" s="54">
        <v>0.48204116231734156</v>
      </c>
      <c r="AE340" s="54">
        <v>18202887</v>
      </c>
      <c r="AF340" s="54">
        <v>10600691</v>
      </c>
      <c r="AG340" s="54">
        <v>0.58236317129255399</v>
      </c>
    </row>
    <row r="341" spans="1:33" x14ac:dyDescent="0.2">
      <c r="A341" s="55" t="s">
        <v>759</v>
      </c>
      <c r="B341" s="55" t="s">
        <v>760</v>
      </c>
      <c r="C341" s="55" t="s">
        <v>82</v>
      </c>
      <c r="D341" s="10">
        <v>73879572</v>
      </c>
      <c r="E341" s="10">
        <v>11756218</v>
      </c>
      <c r="F341" s="11">
        <v>0.15912677458391339</v>
      </c>
      <c r="G341" s="10">
        <v>70545915</v>
      </c>
      <c r="H341" s="10">
        <v>9687247</v>
      </c>
      <c r="I341" s="11">
        <f t="shared" si="5"/>
        <v>0.13731832665293234</v>
      </c>
      <c r="J341" s="64">
        <v>71849314</v>
      </c>
      <c r="K341" s="65">
        <v>8625752</v>
      </c>
      <c r="L341" s="60">
        <v>0.12005336613234749</v>
      </c>
      <c r="M341" s="64">
        <v>70706142</v>
      </c>
      <c r="N341" s="65">
        <v>13011486</v>
      </c>
      <c r="O341" s="60">
        <v>0.18402200476445171</v>
      </c>
      <c r="P341" s="64">
        <v>73430661</v>
      </c>
      <c r="Q341" s="65">
        <v>16185863</v>
      </c>
      <c r="R341" s="60">
        <v>0.2204237682131174</v>
      </c>
      <c r="S341" s="58">
        <v>74496975</v>
      </c>
      <c r="T341" s="59">
        <v>18580839</v>
      </c>
      <c r="U341" s="60">
        <v>0.24941736224860137</v>
      </c>
      <c r="V341" s="62">
        <v>76931120</v>
      </c>
      <c r="W341" s="62">
        <v>19967197</v>
      </c>
      <c r="X341" s="105">
        <v>0.2595464228260293</v>
      </c>
      <c r="Y341" s="90">
        <v>88280208</v>
      </c>
      <c r="Z341" s="90">
        <v>13073087</v>
      </c>
      <c r="AA341" s="105">
        <v>0.14808627319953754</v>
      </c>
      <c r="AB341" s="54">
        <v>84614014</v>
      </c>
      <c r="AC341" s="54">
        <v>10576067</v>
      </c>
      <c r="AD341" s="54">
        <v>0.12499190736891409</v>
      </c>
      <c r="AE341" s="54">
        <v>84437516</v>
      </c>
      <c r="AF341" s="54">
        <v>9811489</v>
      </c>
      <c r="AG341" s="54">
        <v>0.116198219284423</v>
      </c>
    </row>
    <row r="342" spans="1:33" x14ac:dyDescent="0.2">
      <c r="A342" s="55" t="s">
        <v>761</v>
      </c>
      <c r="B342" s="55" t="s">
        <v>762</v>
      </c>
      <c r="C342" s="55" t="s">
        <v>82</v>
      </c>
      <c r="D342" s="10">
        <v>83684261</v>
      </c>
      <c r="E342" s="10">
        <v>17222056</v>
      </c>
      <c r="F342" s="11">
        <v>0.20579802933313829</v>
      </c>
      <c r="G342" s="10">
        <v>80221180</v>
      </c>
      <c r="H342" s="10">
        <v>17547767</v>
      </c>
      <c r="I342" s="11">
        <f t="shared" si="5"/>
        <v>0.2187423196716877</v>
      </c>
      <c r="J342" s="64">
        <v>78700037</v>
      </c>
      <c r="K342" s="65">
        <v>21191920</v>
      </c>
      <c r="L342" s="60">
        <v>0.26927458750750016</v>
      </c>
      <c r="M342" s="64">
        <v>76261565</v>
      </c>
      <c r="N342" s="65">
        <v>33453286</v>
      </c>
      <c r="O342" s="60">
        <v>0.43866508640361629</v>
      </c>
      <c r="P342" s="64">
        <v>81269605</v>
      </c>
      <c r="Q342" s="65">
        <v>41645464</v>
      </c>
      <c r="R342" s="60">
        <v>0.51243591007978939</v>
      </c>
      <c r="S342" s="58">
        <v>84734535</v>
      </c>
      <c r="T342" s="59">
        <v>43288970</v>
      </c>
      <c r="U342" s="60">
        <v>0.51087753063140073</v>
      </c>
      <c r="V342" s="62">
        <v>96311327</v>
      </c>
      <c r="W342" s="62">
        <v>34518572</v>
      </c>
      <c r="X342" s="105">
        <v>0.35840615091929945</v>
      </c>
      <c r="Y342" s="90">
        <v>89560225</v>
      </c>
      <c r="Z342" s="90">
        <v>33325569</v>
      </c>
      <c r="AA342" s="105">
        <v>0.37210233672369625</v>
      </c>
      <c r="AB342" s="54">
        <v>94811825</v>
      </c>
      <c r="AC342" s="54">
        <v>27219484</v>
      </c>
      <c r="AD342" s="54">
        <v>0.28708954816553739</v>
      </c>
      <c r="AE342" s="54">
        <v>94334071</v>
      </c>
      <c r="AF342" s="54">
        <v>26881972</v>
      </c>
      <c r="AG342" s="54">
        <v>0.28496567268892697</v>
      </c>
    </row>
    <row r="343" spans="1:33" x14ac:dyDescent="0.2">
      <c r="A343" s="55" t="s">
        <v>763</v>
      </c>
      <c r="B343" s="55" t="s">
        <v>764</v>
      </c>
      <c r="C343" s="55" t="s">
        <v>82</v>
      </c>
      <c r="D343" s="10">
        <v>66912047</v>
      </c>
      <c r="E343" s="10">
        <v>20082465</v>
      </c>
      <c r="F343" s="11">
        <v>0.30013227662875119</v>
      </c>
      <c r="G343" s="10">
        <v>63867411</v>
      </c>
      <c r="H343" s="10">
        <v>17238441</v>
      </c>
      <c r="I343" s="11">
        <f t="shared" si="5"/>
        <v>0.26990981362936411</v>
      </c>
      <c r="J343" s="64">
        <v>63299515</v>
      </c>
      <c r="K343" s="65">
        <v>15496163</v>
      </c>
      <c r="L343" s="60">
        <v>0.24480697837890228</v>
      </c>
      <c r="M343" s="64">
        <v>64714347</v>
      </c>
      <c r="N343" s="65">
        <v>16659869</v>
      </c>
      <c r="O343" s="60">
        <v>0.25743702551769548</v>
      </c>
      <c r="P343" s="64">
        <v>64467593</v>
      </c>
      <c r="Q343" s="65">
        <v>24647956</v>
      </c>
      <c r="R343" s="60">
        <v>0.38233094882261232</v>
      </c>
      <c r="S343" s="58">
        <v>66525764</v>
      </c>
      <c r="T343" s="59">
        <v>28598165</v>
      </c>
      <c r="U343" s="60">
        <v>0.42988104578550951</v>
      </c>
      <c r="V343" s="62">
        <v>69086449</v>
      </c>
      <c r="W343" s="62">
        <v>31878576</v>
      </c>
      <c r="X343" s="105">
        <v>0.4614302292479962</v>
      </c>
      <c r="Y343" s="90">
        <v>71969365</v>
      </c>
      <c r="Z343" s="90">
        <v>35389544</v>
      </c>
      <c r="AA343" s="105">
        <v>0.49173066901451751</v>
      </c>
      <c r="AB343" s="54">
        <v>74693886</v>
      </c>
      <c r="AC343" s="54">
        <v>36680007</v>
      </c>
      <c r="AD343" s="54">
        <v>0.49107107641982906</v>
      </c>
      <c r="AE343" s="54">
        <v>76266838</v>
      </c>
      <c r="AF343" s="54">
        <v>35671143</v>
      </c>
      <c r="AG343" s="54">
        <v>0.467714985115811</v>
      </c>
    </row>
    <row r="344" spans="1:33" x14ac:dyDescent="0.2">
      <c r="A344" s="55" t="s">
        <v>765</v>
      </c>
      <c r="B344" s="55" t="s">
        <v>766</v>
      </c>
      <c r="C344" s="55" t="s">
        <v>82</v>
      </c>
      <c r="D344" s="10">
        <v>30754340</v>
      </c>
      <c r="E344" s="10">
        <v>200347</v>
      </c>
      <c r="F344" s="11">
        <v>6.5144301584751938E-3</v>
      </c>
      <c r="G344" s="10">
        <v>29614884</v>
      </c>
      <c r="H344" s="10">
        <v>1957711</v>
      </c>
      <c r="I344" s="11">
        <f t="shared" si="5"/>
        <v>6.6105644715677425E-2</v>
      </c>
      <c r="J344" s="64">
        <v>28968812</v>
      </c>
      <c r="K344" s="65">
        <v>3560031</v>
      </c>
      <c r="L344" s="60">
        <v>0.12289185348712263</v>
      </c>
      <c r="M344" s="64">
        <v>29821159</v>
      </c>
      <c r="N344" s="65">
        <v>4982599</v>
      </c>
      <c r="O344" s="60">
        <v>0.16708267441919344</v>
      </c>
      <c r="P344" s="64">
        <v>30180129</v>
      </c>
      <c r="Q344" s="65">
        <v>6532041</v>
      </c>
      <c r="R344" s="60">
        <v>0.21643515837854768</v>
      </c>
      <c r="S344" s="58">
        <v>30553753</v>
      </c>
      <c r="T344" s="59">
        <v>8027285</v>
      </c>
      <c r="U344" s="60">
        <v>0.26272664441582677</v>
      </c>
      <c r="V344" s="62">
        <v>32358254</v>
      </c>
      <c r="W344" s="62">
        <v>9120253</v>
      </c>
      <c r="X344" s="105">
        <v>0.28185244481979776</v>
      </c>
      <c r="Y344" s="90">
        <v>36415578</v>
      </c>
      <c r="Z344" s="90">
        <v>8056541</v>
      </c>
      <c r="AA344" s="105">
        <v>0.22123886101711746</v>
      </c>
      <c r="AB344" s="54">
        <v>37180004</v>
      </c>
      <c r="AC344" s="54">
        <v>8740216</v>
      </c>
      <c r="AD344" s="54">
        <v>0.23507840397219967</v>
      </c>
      <c r="AE344" s="54">
        <v>39093718</v>
      </c>
      <c r="AF344" s="54">
        <v>7525377</v>
      </c>
      <c r="AG344" s="54">
        <v>0.19249581224277501</v>
      </c>
    </row>
    <row r="345" spans="1:33" x14ac:dyDescent="0.2">
      <c r="A345" s="55" t="s">
        <v>767</v>
      </c>
      <c r="B345" s="55" t="s">
        <v>768</v>
      </c>
      <c r="C345" s="55" t="s">
        <v>82</v>
      </c>
      <c r="D345" s="10">
        <v>21380501</v>
      </c>
      <c r="E345" s="10">
        <v>7968085</v>
      </c>
      <c r="F345" s="11">
        <v>0.37267999472977736</v>
      </c>
      <c r="G345" s="10">
        <v>19618930</v>
      </c>
      <c r="H345" s="10">
        <v>8660438</v>
      </c>
      <c r="I345" s="11">
        <f t="shared" si="5"/>
        <v>0.44143273868656446</v>
      </c>
      <c r="J345" s="64">
        <v>19250529</v>
      </c>
      <c r="K345" s="65">
        <v>9642878</v>
      </c>
      <c r="L345" s="60">
        <v>0.50091496186935958</v>
      </c>
      <c r="M345" s="64">
        <v>21254833</v>
      </c>
      <c r="N345" s="65">
        <v>8977794</v>
      </c>
      <c r="O345" s="60">
        <v>0.42238835750908982</v>
      </c>
      <c r="P345" s="64">
        <v>20981965</v>
      </c>
      <c r="Q345" s="65">
        <v>9695159</v>
      </c>
      <c r="R345" s="60">
        <v>0.46207106913008383</v>
      </c>
      <c r="S345" s="58">
        <v>20175970</v>
      </c>
      <c r="T345" s="59">
        <v>11196237</v>
      </c>
      <c r="U345" s="60">
        <v>0.5549293045142315</v>
      </c>
      <c r="V345" s="62">
        <v>19862868</v>
      </c>
      <c r="W345" s="62">
        <v>13968200</v>
      </c>
      <c r="X345" s="105">
        <v>0.70323177901600109</v>
      </c>
      <c r="Y345" s="90">
        <v>21520165</v>
      </c>
      <c r="Z345" s="90">
        <v>15120235</v>
      </c>
      <c r="AA345" s="105">
        <v>0.70260776346278009</v>
      </c>
      <c r="AB345" s="54">
        <v>23037082</v>
      </c>
      <c r="AC345" s="54">
        <v>15000040</v>
      </c>
      <c r="AD345" s="54">
        <v>0.65112586741671541</v>
      </c>
      <c r="AE345" s="54">
        <v>24271564</v>
      </c>
      <c r="AF345" s="54">
        <v>13170868</v>
      </c>
      <c r="AG345" s="54">
        <v>0.54264603632464703</v>
      </c>
    </row>
    <row r="346" spans="1:33" x14ac:dyDescent="0.2">
      <c r="A346" s="55" t="s">
        <v>769</v>
      </c>
      <c r="B346" s="55" t="s">
        <v>770</v>
      </c>
      <c r="C346" s="55" t="s">
        <v>137</v>
      </c>
      <c r="D346" s="10">
        <v>5349163</v>
      </c>
      <c r="E346" s="10">
        <v>3453663</v>
      </c>
      <c r="F346" s="11">
        <v>0.64564549631409629</v>
      </c>
      <c r="G346" s="10">
        <v>5442690</v>
      </c>
      <c r="H346" s="10">
        <v>3907991</v>
      </c>
      <c r="I346" s="11">
        <f t="shared" si="5"/>
        <v>0.71802564540695868</v>
      </c>
      <c r="J346" s="64">
        <v>5556097</v>
      </c>
      <c r="K346" s="65">
        <v>4182145</v>
      </c>
      <c r="L346" s="60">
        <v>0.75271274061629956</v>
      </c>
      <c r="M346" s="64">
        <v>5676944</v>
      </c>
      <c r="N346" s="65">
        <v>4811764</v>
      </c>
      <c r="O346" s="60">
        <v>0.84759758067016333</v>
      </c>
      <c r="P346" s="64">
        <v>6502472</v>
      </c>
      <c r="Q346" s="65">
        <v>4749214</v>
      </c>
      <c r="R346" s="60">
        <v>0.73037054215689046</v>
      </c>
      <c r="S346" s="58">
        <v>6290364</v>
      </c>
      <c r="T346" s="59">
        <v>5459694</v>
      </c>
      <c r="U346" s="60">
        <v>0.86794563875794783</v>
      </c>
      <c r="V346" s="62">
        <v>6850324</v>
      </c>
      <c r="W346" s="62">
        <v>6287813</v>
      </c>
      <c r="X346" s="105">
        <v>0.91788548979581108</v>
      </c>
      <c r="Y346" s="90">
        <v>8988930</v>
      </c>
      <c r="Z346" s="90">
        <v>5199941</v>
      </c>
      <c r="AA346" s="105">
        <v>0.57848275601211707</v>
      </c>
      <c r="AB346" s="54">
        <v>7939121</v>
      </c>
      <c r="AC346" s="54">
        <v>5394376</v>
      </c>
      <c r="AD346" s="54">
        <v>0.67946766398950209</v>
      </c>
      <c r="AE346" s="54">
        <v>9446347</v>
      </c>
      <c r="AF346" s="54">
        <v>4900688</v>
      </c>
      <c r="AG346" s="54">
        <v>0.51879186737476402</v>
      </c>
    </row>
    <row r="347" spans="1:33" x14ac:dyDescent="0.2">
      <c r="A347" s="55" t="s">
        <v>771</v>
      </c>
      <c r="B347" s="55" t="s">
        <v>772</v>
      </c>
      <c r="C347" s="55" t="s">
        <v>137</v>
      </c>
      <c r="D347" s="10">
        <v>6322006</v>
      </c>
      <c r="E347" s="10">
        <v>2227866</v>
      </c>
      <c r="F347" s="11">
        <v>0.35239858994123069</v>
      </c>
      <c r="G347" s="10">
        <v>6174163</v>
      </c>
      <c r="H347" s="10">
        <v>2010763</v>
      </c>
      <c r="I347" s="11">
        <f t="shared" si="5"/>
        <v>0.32567377958761373</v>
      </c>
      <c r="J347" s="64">
        <v>6240215</v>
      </c>
      <c r="K347" s="65">
        <v>1608035</v>
      </c>
      <c r="L347" s="60">
        <v>0.25768903795782677</v>
      </c>
      <c r="M347" s="64">
        <v>6112353</v>
      </c>
      <c r="N347" s="65">
        <v>1600442</v>
      </c>
      <c r="O347" s="60">
        <v>0.26183729899107594</v>
      </c>
      <c r="P347" s="64">
        <v>6142911</v>
      </c>
      <c r="Q347" s="65">
        <v>1712097</v>
      </c>
      <c r="R347" s="60">
        <v>0.27871102153360189</v>
      </c>
      <c r="S347" s="58">
        <v>6094459</v>
      </c>
      <c r="T347" s="59">
        <v>2180366</v>
      </c>
      <c r="U347" s="60">
        <v>0.35776202612898045</v>
      </c>
      <c r="V347" s="62">
        <v>6411743</v>
      </c>
      <c r="W347" s="62">
        <v>2834035</v>
      </c>
      <c r="X347" s="105">
        <v>0.44200695505106802</v>
      </c>
      <c r="Y347" s="90">
        <v>7304115</v>
      </c>
      <c r="Z347" s="90">
        <v>2825683</v>
      </c>
      <c r="AA347" s="105">
        <v>0.38686178955287531</v>
      </c>
      <c r="AB347" s="54">
        <v>6899992</v>
      </c>
      <c r="AC347" s="54">
        <v>3244877</v>
      </c>
      <c r="AD347" s="54">
        <v>0.47027257422907159</v>
      </c>
      <c r="AE347" s="54">
        <v>7135609</v>
      </c>
      <c r="AF347" s="54">
        <v>3367133</v>
      </c>
      <c r="AG347" s="54">
        <v>0.47187745292658301</v>
      </c>
    </row>
    <row r="348" spans="1:33" x14ac:dyDescent="0.2">
      <c r="A348" s="55" t="s">
        <v>773</v>
      </c>
      <c r="B348" s="55" t="s">
        <v>774</v>
      </c>
      <c r="C348" s="55" t="s">
        <v>137</v>
      </c>
      <c r="D348" s="10">
        <v>6697225</v>
      </c>
      <c r="E348" s="10">
        <v>331151</v>
      </c>
      <c r="F348" s="11">
        <v>4.9446001888842017E-2</v>
      </c>
      <c r="G348" s="10">
        <v>6927089</v>
      </c>
      <c r="H348" s="10">
        <v>596383</v>
      </c>
      <c r="I348" s="11">
        <f t="shared" si="5"/>
        <v>8.6094317540889115E-2</v>
      </c>
      <c r="J348" s="64">
        <v>6727892</v>
      </c>
      <c r="K348" s="65">
        <v>813765</v>
      </c>
      <c r="L348" s="60">
        <v>0.12095393326765649</v>
      </c>
      <c r="M348" s="64">
        <v>6816424</v>
      </c>
      <c r="N348" s="65">
        <v>1595679</v>
      </c>
      <c r="O348" s="60">
        <v>0.23409327236685981</v>
      </c>
      <c r="P348" s="64">
        <v>7454046</v>
      </c>
      <c r="Q348" s="65">
        <v>1975540</v>
      </c>
      <c r="R348" s="60">
        <v>0.26502922037239912</v>
      </c>
      <c r="S348" s="58">
        <v>7280082</v>
      </c>
      <c r="T348" s="59">
        <v>2695894</v>
      </c>
      <c r="U348" s="60">
        <v>0.37031093880535959</v>
      </c>
      <c r="V348" s="62">
        <v>8352383</v>
      </c>
      <c r="W348" s="62">
        <v>3354486</v>
      </c>
      <c r="X348" s="105">
        <v>0.40162023221396814</v>
      </c>
      <c r="Y348" s="90">
        <v>8261626</v>
      </c>
      <c r="Z348" s="90">
        <v>4039207</v>
      </c>
      <c r="AA348" s="105">
        <v>0.48891186795432279</v>
      </c>
      <c r="AB348" s="54">
        <v>8986356</v>
      </c>
      <c r="AC348" s="54">
        <v>4163417</v>
      </c>
      <c r="AD348" s="54">
        <v>0.46330425814423554</v>
      </c>
      <c r="AE348" s="54">
        <v>9095918</v>
      </c>
      <c r="AF348" s="54">
        <v>4134197</v>
      </c>
      <c r="AG348" s="54">
        <v>0.45451124339511401</v>
      </c>
    </row>
    <row r="349" spans="1:33" x14ac:dyDescent="0.2">
      <c r="A349" s="55" t="s">
        <v>775</v>
      </c>
      <c r="B349" s="55" t="s">
        <v>776</v>
      </c>
      <c r="C349" s="55" t="s">
        <v>137</v>
      </c>
      <c r="D349" s="10">
        <v>11749390</v>
      </c>
      <c r="E349" s="10">
        <v>5014178</v>
      </c>
      <c r="F349" s="11">
        <v>0.42676070842826735</v>
      </c>
      <c r="G349" s="10">
        <v>12187903</v>
      </c>
      <c r="H349" s="10">
        <v>5573960</v>
      </c>
      <c r="I349" s="11">
        <f t="shared" si="5"/>
        <v>0.45733544154396372</v>
      </c>
      <c r="J349" s="64">
        <v>12736084</v>
      </c>
      <c r="K349" s="65">
        <v>5961900</v>
      </c>
      <c r="L349" s="60">
        <v>0.46811092012270017</v>
      </c>
      <c r="M349" s="64">
        <v>12944104</v>
      </c>
      <c r="N349" s="65">
        <v>6546600</v>
      </c>
      <c r="O349" s="60">
        <v>0.50575922443144772</v>
      </c>
      <c r="P349" s="64">
        <v>13308930</v>
      </c>
      <c r="Q349" s="65">
        <v>7077019</v>
      </c>
      <c r="R349" s="60">
        <v>0.53174965981487621</v>
      </c>
      <c r="S349" s="58">
        <v>13958919</v>
      </c>
      <c r="T349" s="59">
        <v>7448420</v>
      </c>
      <c r="U349" s="60">
        <v>0.5335957605313133</v>
      </c>
      <c r="V349" s="62">
        <v>14692303</v>
      </c>
      <c r="W349" s="62">
        <v>7462869</v>
      </c>
      <c r="X349" s="105">
        <v>0.50794412557377833</v>
      </c>
      <c r="Y349" s="90">
        <v>15440498</v>
      </c>
      <c r="Z349" s="90">
        <v>7602383</v>
      </c>
      <c r="AA349" s="105">
        <v>0.49236643792188567</v>
      </c>
      <c r="AB349" s="54">
        <v>15348444</v>
      </c>
      <c r="AC349" s="54">
        <v>7612631</v>
      </c>
      <c r="AD349" s="54">
        <v>0.49598715022838796</v>
      </c>
      <c r="AE349" s="54">
        <v>15720578</v>
      </c>
      <c r="AF349" s="54">
        <v>7711525</v>
      </c>
      <c r="AG349" s="54">
        <v>0.49053698916159399</v>
      </c>
    </row>
    <row r="350" spans="1:33" x14ac:dyDescent="0.2">
      <c r="A350" s="55" t="s">
        <v>777</v>
      </c>
      <c r="B350" s="55" t="s">
        <v>778</v>
      </c>
      <c r="C350" s="55" t="s">
        <v>137</v>
      </c>
      <c r="D350" s="10">
        <v>7249292</v>
      </c>
      <c r="E350" s="10">
        <v>1826178</v>
      </c>
      <c r="F350" s="11">
        <v>0.25191122112338693</v>
      </c>
      <c r="G350" s="10">
        <v>7123941</v>
      </c>
      <c r="H350" s="10">
        <v>2042816</v>
      </c>
      <c r="I350" s="11">
        <f t="shared" si="5"/>
        <v>0.28675363818987271</v>
      </c>
      <c r="J350" s="64">
        <v>6977070</v>
      </c>
      <c r="K350" s="65">
        <v>2259201</v>
      </c>
      <c r="L350" s="60">
        <v>0.32380368836775325</v>
      </c>
      <c r="M350" s="64">
        <v>7158659</v>
      </c>
      <c r="N350" s="65">
        <v>2785717</v>
      </c>
      <c r="O350" s="60">
        <v>0.38913950224476401</v>
      </c>
      <c r="P350" s="64">
        <v>7193391</v>
      </c>
      <c r="Q350" s="65">
        <v>3426902</v>
      </c>
      <c r="R350" s="60">
        <v>0.47639590285026906</v>
      </c>
      <c r="S350" s="58">
        <v>7283846</v>
      </c>
      <c r="T350" s="59">
        <v>4631595</v>
      </c>
      <c r="U350" s="60">
        <v>0.63587217522171668</v>
      </c>
      <c r="V350" s="62">
        <v>7580537</v>
      </c>
      <c r="W350" s="62">
        <v>5955930</v>
      </c>
      <c r="X350" s="105">
        <v>0.78568708259058695</v>
      </c>
      <c r="Y350" s="90">
        <v>8580745</v>
      </c>
      <c r="Z350" s="90">
        <v>6742754</v>
      </c>
      <c r="AA350" s="105">
        <v>0.78580053363664815</v>
      </c>
      <c r="AB350" s="54">
        <v>9376729</v>
      </c>
      <c r="AC350" s="54">
        <v>7020675</v>
      </c>
      <c r="AD350" s="54">
        <v>0.74873391350011287</v>
      </c>
      <c r="AE350" s="54">
        <v>9225375</v>
      </c>
      <c r="AF350" s="54">
        <v>7326119</v>
      </c>
      <c r="AG350" s="54">
        <v>0.79412695960868795</v>
      </c>
    </row>
    <row r="351" spans="1:33" x14ac:dyDescent="0.2">
      <c r="A351" s="55" t="s">
        <v>779</v>
      </c>
      <c r="B351" s="55" t="s">
        <v>780</v>
      </c>
      <c r="C351" s="55" t="s">
        <v>137</v>
      </c>
      <c r="D351" s="10">
        <v>9729372</v>
      </c>
      <c r="E351" s="10">
        <v>7111137</v>
      </c>
      <c r="F351" s="11">
        <v>0.7308937308595046</v>
      </c>
      <c r="G351" s="10">
        <v>10258602</v>
      </c>
      <c r="H351" s="10">
        <v>7508588</v>
      </c>
      <c r="I351" s="11">
        <f t="shared" si="5"/>
        <v>0.73193092002204585</v>
      </c>
      <c r="J351" s="64">
        <v>10083959</v>
      </c>
      <c r="K351" s="65">
        <v>7309086</v>
      </c>
      <c r="L351" s="60">
        <v>0.72482305808661063</v>
      </c>
      <c r="M351" s="64">
        <v>10670667</v>
      </c>
      <c r="N351" s="65">
        <v>7371529</v>
      </c>
      <c r="O351" s="60">
        <v>0.6908217640003198</v>
      </c>
      <c r="P351" s="64">
        <v>11316690</v>
      </c>
      <c r="Q351" s="65">
        <v>7105079</v>
      </c>
      <c r="R351" s="60">
        <v>0.62784073788360373</v>
      </c>
      <c r="S351" s="58">
        <v>11340023</v>
      </c>
      <c r="T351" s="59">
        <v>6653358</v>
      </c>
      <c r="U351" s="60">
        <v>0.58671468303018437</v>
      </c>
      <c r="V351" s="62">
        <v>11923840</v>
      </c>
      <c r="W351" s="62">
        <v>6027677</v>
      </c>
      <c r="X351" s="105">
        <v>0.50551475028178838</v>
      </c>
      <c r="Y351" s="90">
        <v>11988465</v>
      </c>
      <c r="Z351" s="90">
        <v>5625002</v>
      </c>
      <c r="AA351" s="105">
        <v>0.46920118630700425</v>
      </c>
      <c r="AB351" s="54">
        <v>13116415</v>
      </c>
      <c r="AC351" s="54">
        <v>3696823</v>
      </c>
      <c r="AD351" s="54">
        <v>0.28184705958144812</v>
      </c>
      <c r="AE351" s="54">
        <v>12665471</v>
      </c>
      <c r="AF351" s="54">
        <v>2452704</v>
      </c>
      <c r="AG351" s="54">
        <v>0.19365280612146199</v>
      </c>
    </row>
    <row r="352" spans="1:33" x14ac:dyDescent="0.2">
      <c r="A352" s="55" t="s">
        <v>781</v>
      </c>
      <c r="B352" s="55" t="s">
        <v>782</v>
      </c>
      <c r="C352" s="55" t="s">
        <v>137</v>
      </c>
      <c r="D352" s="10">
        <v>2929691</v>
      </c>
      <c r="E352" s="10">
        <v>2344996</v>
      </c>
      <c r="F352" s="11">
        <v>0.80042434509304905</v>
      </c>
      <c r="G352" s="10">
        <v>2790523</v>
      </c>
      <c r="H352" s="10">
        <v>2936891</v>
      </c>
      <c r="I352" s="11">
        <f t="shared" si="5"/>
        <v>1.0524518163799403</v>
      </c>
      <c r="J352" s="64">
        <v>2942381</v>
      </c>
      <c r="K352" s="65">
        <v>3350196</v>
      </c>
      <c r="L352" s="60">
        <v>1.1386003376177321</v>
      </c>
      <c r="M352" s="64">
        <v>3139122</v>
      </c>
      <c r="N352" s="65">
        <v>3888401</v>
      </c>
      <c r="O352" s="60">
        <v>1.2386906275066722</v>
      </c>
      <c r="P352" s="64">
        <v>3579019</v>
      </c>
      <c r="Q352" s="65">
        <v>4055309</v>
      </c>
      <c r="R352" s="60">
        <v>1.1330783658874122</v>
      </c>
      <c r="S352" s="58">
        <v>3657830</v>
      </c>
      <c r="T352" s="59">
        <v>4213454</v>
      </c>
      <c r="U352" s="60">
        <v>1.1518998969334278</v>
      </c>
      <c r="V352" s="62">
        <v>3269621</v>
      </c>
      <c r="W352" s="62">
        <v>5001350</v>
      </c>
      <c r="X352" s="105">
        <v>1.5296421206005222</v>
      </c>
      <c r="Y352" s="90">
        <v>3348555</v>
      </c>
      <c r="Z352" s="90">
        <v>5726862</v>
      </c>
      <c r="AA352" s="105">
        <v>1.7102487490872929</v>
      </c>
      <c r="AB352" s="54">
        <v>3784454</v>
      </c>
      <c r="AC352" s="54">
        <v>6011957</v>
      </c>
      <c r="AD352" s="54">
        <v>1.5885929647975638</v>
      </c>
      <c r="AE352" s="54">
        <v>3692478</v>
      </c>
      <c r="AF352" s="54">
        <v>6323481</v>
      </c>
      <c r="AG352" s="54">
        <v>1.71253044703313</v>
      </c>
    </row>
    <row r="353" spans="1:33" x14ac:dyDescent="0.2">
      <c r="A353" s="55" t="s">
        <v>783</v>
      </c>
      <c r="B353" s="55" t="s">
        <v>784</v>
      </c>
      <c r="C353" s="55" t="s">
        <v>189</v>
      </c>
      <c r="D353" s="10">
        <v>4638829</v>
      </c>
      <c r="E353" s="10">
        <v>2406120</v>
      </c>
      <c r="F353" s="11">
        <v>0.51869124729538429</v>
      </c>
      <c r="G353" s="10">
        <v>4562057</v>
      </c>
      <c r="H353" s="10">
        <v>2811513</v>
      </c>
      <c r="I353" s="11">
        <f t="shared" si="5"/>
        <v>0.61628186583376754</v>
      </c>
      <c r="J353" s="64">
        <v>4802676</v>
      </c>
      <c r="K353" s="65">
        <v>3020223</v>
      </c>
      <c r="L353" s="60">
        <v>0.62886253413721849</v>
      </c>
      <c r="M353" s="64">
        <v>5036494</v>
      </c>
      <c r="N353" s="65">
        <v>3187960</v>
      </c>
      <c r="O353" s="60">
        <v>0.63297206350290502</v>
      </c>
      <c r="P353" s="64">
        <v>5110112</v>
      </c>
      <c r="Q353" s="65">
        <v>3634281</v>
      </c>
      <c r="R353" s="60">
        <v>0.71119400122737031</v>
      </c>
      <c r="S353" s="58">
        <v>5380123</v>
      </c>
      <c r="T353" s="59">
        <v>4530281</v>
      </c>
      <c r="U353" s="60">
        <v>0.84204041431766519</v>
      </c>
      <c r="V353" s="62">
        <v>5964878</v>
      </c>
      <c r="W353" s="62">
        <v>4991512</v>
      </c>
      <c r="X353" s="105">
        <v>0.83681711511953805</v>
      </c>
      <c r="Y353" s="90">
        <v>6667417</v>
      </c>
      <c r="Z353" s="90">
        <v>4767734</v>
      </c>
      <c r="AA353" s="105">
        <v>0.71507961778901785</v>
      </c>
      <c r="AB353" s="54">
        <v>6277205</v>
      </c>
      <c r="AC353" s="54">
        <v>5272742</v>
      </c>
      <c r="AD353" s="54">
        <v>0.83998244441594627</v>
      </c>
      <c r="AE353" s="54">
        <v>6712628</v>
      </c>
      <c r="AF353" s="54">
        <v>5433492</v>
      </c>
      <c r="AG353" s="54">
        <v>0.80944333575464</v>
      </c>
    </row>
    <row r="354" spans="1:33" x14ac:dyDescent="0.2">
      <c r="A354" s="55" t="s">
        <v>785</v>
      </c>
      <c r="B354" s="55" t="s">
        <v>786</v>
      </c>
      <c r="C354" s="55" t="s">
        <v>189</v>
      </c>
      <c r="D354" s="10">
        <v>5029898</v>
      </c>
      <c r="E354" s="10">
        <v>825202</v>
      </c>
      <c r="F354" s="11">
        <v>0.16405939046875304</v>
      </c>
      <c r="G354" s="10">
        <v>5209314</v>
      </c>
      <c r="H354" s="10">
        <v>1087383</v>
      </c>
      <c r="I354" s="11">
        <f t="shared" si="5"/>
        <v>0.20873823309556691</v>
      </c>
      <c r="J354" s="64">
        <v>5269682</v>
      </c>
      <c r="K354" s="65">
        <v>1499219</v>
      </c>
      <c r="L354" s="60">
        <v>0.28449895079057902</v>
      </c>
      <c r="M354" s="64">
        <v>5612240</v>
      </c>
      <c r="N354" s="65">
        <v>1758150</v>
      </c>
      <c r="O354" s="60">
        <v>0.31327063703619235</v>
      </c>
      <c r="P354" s="64">
        <v>5787244</v>
      </c>
      <c r="Q354" s="65">
        <v>2085181</v>
      </c>
      <c r="R354" s="60">
        <v>0.36030639109047413</v>
      </c>
      <c r="S354" s="58">
        <v>5714013</v>
      </c>
      <c r="T354" s="59">
        <v>3515227</v>
      </c>
      <c r="U354" s="60">
        <v>0.61519408513771323</v>
      </c>
      <c r="V354" s="62">
        <v>6115416</v>
      </c>
      <c r="W354" s="62">
        <v>4242028</v>
      </c>
      <c r="X354" s="105">
        <v>0.69366139605220645</v>
      </c>
      <c r="Y354" s="90">
        <v>6520858</v>
      </c>
      <c r="Z354" s="90">
        <v>4817164</v>
      </c>
      <c r="AA354" s="105">
        <v>0.7387316209001944</v>
      </c>
      <c r="AB354" s="54">
        <v>6685164</v>
      </c>
      <c r="AC354" s="54">
        <v>5624569</v>
      </c>
      <c r="AD354" s="54">
        <v>0.84135093768829006</v>
      </c>
      <c r="AE354" s="54">
        <v>6891212</v>
      </c>
      <c r="AF354" s="54">
        <v>6113776</v>
      </c>
      <c r="AG354" s="54">
        <v>0.88718443141786996</v>
      </c>
    </row>
    <row r="355" spans="1:33" x14ac:dyDescent="0.2">
      <c r="A355" s="55" t="s">
        <v>787</v>
      </c>
      <c r="B355" s="55" t="s">
        <v>788</v>
      </c>
      <c r="C355" s="55" t="s">
        <v>137</v>
      </c>
      <c r="D355" s="10">
        <v>9841854</v>
      </c>
      <c r="E355" s="10">
        <v>128945</v>
      </c>
      <c r="F355" s="11">
        <v>1.310169811500963E-2</v>
      </c>
      <c r="G355" s="10">
        <v>9474902</v>
      </c>
      <c r="H355" s="10">
        <v>355410</v>
      </c>
      <c r="I355" s="11">
        <f t="shared" si="5"/>
        <v>3.7510678210708671E-2</v>
      </c>
      <c r="J355" s="64">
        <v>9544916</v>
      </c>
      <c r="K355" s="65">
        <v>643597</v>
      </c>
      <c r="L355" s="60">
        <v>6.7428251856800001E-2</v>
      </c>
      <c r="M355" s="64">
        <v>9855475</v>
      </c>
      <c r="N355" s="65">
        <v>1378808</v>
      </c>
      <c r="O355" s="60">
        <v>0.13990274441363809</v>
      </c>
      <c r="P355" s="64">
        <v>10384831</v>
      </c>
      <c r="Q355" s="65">
        <v>1666030</v>
      </c>
      <c r="R355" s="60">
        <v>0.16042918753323959</v>
      </c>
      <c r="S355" s="58">
        <v>10940854</v>
      </c>
      <c r="T355" s="59">
        <v>2307246</v>
      </c>
      <c r="U355" s="60">
        <v>0.21088353797610315</v>
      </c>
      <c r="V355" s="62">
        <v>11030709</v>
      </c>
      <c r="W355" s="62">
        <v>3088394</v>
      </c>
      <c r="X355" s="105">
        <v>0.27998145903404759</v>
      </c>
      <c r="Y355" s="90">
        <v>11693692</v>
      </c>
      <c r="Z355" s="90">
        <v>3366250</v>
      </c>
      <c r="AA355" s="105">
        <v>0.28786887836621661</v>
      </c>
      <c r="AB355" s="54">
        <v>12165999</v>
      </c>
      <c r="AC355" s="54">
        <v>3353984</v>
      </c>
      <c r="AD355" s="54">
        <v>0.27568504649720915</v>
      </c>
      <c r="AE355" s="54">
        <v>12556030</v>
      </c>
      <c r="AF355" s="54">
        <v>3092499</v>
      </c>
      <c r="AG355" s="54">
        <v>0.24629592315405399</v>
      </c>
    </row>
    <row r="356" spans="1:33" x14ac:dyDescent="0.2">
      <c r="A356" s="55" t="s">
        <v>789</v>
      </c>
      <c r="B356" s="55" t="s">
        <v>790</v>
      </c>
      <c r="C356" s="55" t="s">
        <v>189</v>
      </c>
      <c r="D356" s="10">
        <v>8500598</v>
      </c>
      <c r="E356" s="10">
        <v>158698</v>
      </c>
      <c r="F356" s="11">
        <v>1.8669039519337346E-2</v>
      </c>
      <c r="G356" s="10">
        <v>6776038</v>
      </c>
      <c r="H356" s="10">
        <v>382736</v>
      </c>
      <c r="I356" s="11">
        <f t="shared" si="5"/>
        <v>5.648374463071193E-2</v>
      </c>
      <c r="J356" s="64">
        <v>5795061</v>
      </c>
      <c r="K356" s="65">
        <v>1514403</v>
      </c>
      <c r="L356" s="60">
        <v>0.26132649854764256</v>
      </c>
      <c r="M356" s="64">
        <v>6170965</v>
      </c>
      <c r="N356" s="65">
        <v>2314489</v>
      </c>
      <c r="O356" s="60">
        <v>0.37506111280812643</v>
      </c>
      <c r="P356" s="64">
        <v>6869026</v>
      </c>
      <c r="Q356" s="65">
        <v>2854673</v>
      </c>
      <c r="R356" s="60">
        <v>0.41558628545007692</v>
      </c>
      <c r="S356" s="58">
        <v>7151495</v>
      </c>
      <c r="T356" s="59">
        <v>3314221</v>
      </c>
      <c r="U356" s="60">
        <v>0.4634305134800486</v>
      </c>
      <c r="V356" s="62">
        <v>6973307</v>
      </c>
      <c r="W356" s="62">
        <v>4031768</v>
      </c>
      <c r="X356" s="105">
        <v>0.57817159060973511</v>
      </c>
      <c r="Y356" s="90">
        <v>6690725</v>
      </c>
      <c r="Z356" s="90">
        <v>5069208</v>
      </c>
      <c r="AA356" s="105">
        <v>0.75764704123992543</v>
      </c>
      <c r="AB356" s="54">
        <v>6865975</v>
      </c>
      <c r="AC356" s="54">
        <v>5884253</v>
      </c>
      <c r="AD356" s="54">
        <v>0.8570163742221607</v>
      </c>
      <c r="AE356" s="54">
        <v>6780765</v>
      </c>
      <c r="AF356" s="54">
        <v>6861174</v>
      </c>
      <c r="AG356" s="54">
        <v>1.0118583965083601</v>
      </c>
    </row>
    <row r="357" spans="1:33" x14ac:dyDescent="0.2">
      <c r="A357" s="55" t="s">
        <v>791</v>
      </c>
      <c r="B357" s="55" t="s">
        <v>792</v>
      </c>
      <c r="C357" s="55" t="s">
        <v>427</v>
      </c>
      <c r="D357" s="10">
        <v>5491221</v>
      </c>
      <c r="E357" s="10">
        <v>897198</v>
      </c>
      <c r="F357" s="11">
        <v>0.16338770557586374</v>
      </c>
      <c r="G357" s="10">
        <v>5244139</v>
      </c>
      <c r="H357" s="10">
        <v>457169</v>
      </c>
      <c r="I357" s="11">
        <f t="shared" si="5"/>
        <v>8.7177132413919611E-2</v>
      </c>
      <c r="J357" s="64">
        <v>4828964</v>
      </c>
      <c r="K357" s="65">
        <v>533778</v>
      </c>
      <c r="L357" s="60">
        <v>0.11053675281074782</v>
      </c>
      <c r="M357" s="64">
        <v>4638379</v>
      </c>
      <c r="N357" s="65">
        <v>831653</v>
      </c>
      <c r="O357" s="60">
        <v>0.17929819878884412</v>
      </c>
      <c r="P357" s="64">
        <v>4572695</v>
      </c>
      <c r="Q357" s="65">
        <v>1524975</v>
      </c>
      <c r="R357" s="60">
        <v>0.33349589246604028</v>
      </c>
      <c r="S357" s="58">
        <v>4871235</v>
      </c>
      <c r="T357" s="59">
        <v>2045527</v>
      </c>
      <c r="U357" s="60">
        <v>0.41991958918015659</v>
      </c>
      <c r="V357" s="62">
        <v>5640501</v>
      </c>
      <c r="W357" s="62">
        <v>2453949</v>
      </c>
      <c r="X357" s="105">
        <v>0.435058694254287</v>
      </c>
      <c r="Y357" s="90">
        <v>6801475</v>
      </c>
      <c r="Z357" s="90">
        <v>2840366</v>
      </c>
      <c r="AA357" s="105">
        <v>0.41761029776629333</v>
      </c>
      <c r="AB357" s="54">
        <v>8519872</v>
      </c>
      <c r="AC357" s="54">
        <v>6103805</v>
      </c>
      <c r="AD357" s="54">
        <v>0.71641980067306177</v>
      </c>
      <c r="AE357" s="54">
        <v>12470256</v>
      </c>
      <c r="AF357" s="54">
        <v>7571846</v>
      </c>
      <c r="AG357" s="54">
        <v>0.60719250671357505</v>
      </c>
    </row>
    <row r="358" spans="1:33" x14ac:dyDescent="0.2">
      <c r="A358" s="55" t="s">
        <v>793</v>
      </c>
      <c r="B358" s="55" t="s">
        <v>794</v>
      </c>
      <c r="C358" s="55" t="s">
        <v>249</v>
      </c>
      <c r="D358" s="10">
        <v>5044273</v>
      </c>
      <c r="E358" s="10">
        <v>2090490</v>
      </c>
      <c r="F358" s="11">
        <v>0.41442840226926653</v>
      </c>
      <c r="G358" s="10">
        <v>4867729</v>
      </c>
      <c r="H358" s="10">
        <v>2102084</v>
      </c>
      <c r="I358" s="11">
        <f t="shared" si="5"/>
        <v>0.43184080296992705</v>
      </c>
      <c r="J358" s="64">
        <v>4960449</v>
      </c>
      <c r="K358" s="65">
        <v>2118521</v>
      </c>
      <c r="L358" s="60">
        <v>0.42708250805521841</v>
      </c>
      <c r="M358" s="64">
        <v>5215933</v>
      </c>
      <c r="N358" s="65">
        <v>2188652</v>
      </c>
      <c r="O358" s="60">
        <v>0.41960891752252188</v>
      </c>
      <c r="P358" s="64">
        <v>5191703</v>
      </c>
      <c r="Q358" s="65">
        <v>2669691</v>
      </c>
      <c r="R358" s="60">
        <v>0.51422259709386309</v>
      </c>
      <c r="S358" s="58">
        <v>5260078</v>
      </c>
      <c r="T358" s="59">
        <v>3311240</v>
      </c>
      <c r="U358" s="60">
        <v>0.62950397313499917</v>
      </c>
      <c r="V358" s="62">
        <v>5532018</v>
      </c>
      <c r="W358" s="62">
        <v>4016245</v>
      </c>
      <c r="X358" s="105">
        <v>0.7259999877079214</v>
      </c>
      <c r="Y358" s="90">
        <v>5686771</v>
      </c>
      <c r="Z358" s="90">
        <v>4579538</v>
      </c>
      <c r="AA358" s="105">
        <v>0.80529671407552716</v>
      </c>
      <c r="AB358" s="54">
        <v>6069903</v>
      </c>
      <c r="AC358" s="54">
        <v>5023764</v>
      </c>
      <c r="AD358" s="54">
        <v>0.82765144681883718</v>
      </c>
      <c r="AE358" s="54">
        <v>6174890</v>
      </c>
      <c r="AF358" s="54">
        <v>5552321</v>
      </c>
      <c r="AG358" s="54">
        <v>0.899177313280075</v>
      </c>
    </row>
    <row r="359" spans="1:33" x14ac:dyDescent="0.2">
      <c r="A359" s="55" t="s">
        <v>795</v>
      </c>
      <c r="B359" s="55" t="s">
        <v>796</v>
      </c>
      <c r="C359" s="55" t="s">
        <v>249</v>
      </c>
      <c r="D359" s="10">
        <v>11244916</v>
      </c>
      <c r="E359" s="10">
        <v>5405732</v>
      </c>
      <c r="F359" s="11">
        <v>0.48072675687395083</v>
      </c>
      <c r="G359" s="10">
        <v>11504789</v>
      </c>
      <c r="H359" s="10">
        <v>5642787</v>
      </c>
      <c r="I359" s="11">
        <f t="shared" si="5"/>
        <v>0.49047288046742971</v>
      </c>
      <c r="J359" s="64">
        <v>11875223</v>
      </c>
      <c r="K359" s="65">
        <v>5245428</v>
      </c>
      <c r="L359" s="60">
        <v>0.44171195774597244</v>
      </c>
      <c r="M359" s="64">
        <v>11492170</v>
      </c>
      <c r="N359" s="65">
        <v>6006459</v>
      </c>
      <c r="O359" s="60">
        <v>0.52265664361038866</v>
      </c>
      <c r="P359" s="64">
        <v>12063869</v>
      </c>
      <c r="Q359" s="65">
        <v>6301952</v>
      </c>
      <c r="R359" s="60">
        <v>0.52238233024579428</v>
      </c>
      <c r="S359" s="58">
        <v>12280145</v>
      </c>
      <c r="T359" s="59">
        <v>6631933</v>
      </c>
      <c r="U359" s="60">
        <v>0.54005331370272913</v>
      </c>
      <c r="V359" s="62">
        <v>12973966</v>
      </c>
      <c r="W359" s="62">
        <v>7123068</v>
      </c>
      <c r="X359" s="105">
        <v>0.54902779920958633</v>
      </c>
      <c r="Y359" s="90">
        <v>13945405</v>
      </c>
      <c r="Z359" s="90">
        <v>7212683</v>
      </c>
      <c r="AA359" s="105">
        <v>0.51720857156891464</v>
      </c>
      <c r="AB359" s="54">
        <v>14412516</v>
      </c>
      <c r="AC359" s="54">
        <v>6952991</v>
      </c>
      <c r="AD359" s="54">
        <v>0.4824272875048326</v>
      </c>
      <c r="AE359" s="54">
        <v>14312865</v>
      </c>
      <c r="AF359" s="54">
        <v>7582025</v>
      </c>
      <c r="AG359" s="54">
        <v>0.529734962217557</v>
      </c>
    </row>
    <row r="360" spans="1:33" x14ac:dyDescent="0.2">
      <c r="A360" s="55" t="s">
        <v>797</v>
      </c>
      <c r="B360" s="55" t="s">
        <v>798</v>
      </c>
      <c r="C360" s="55" t="s">
        <v>249</v>
      </c>
      <c r="D360" s="10">
        <v>10170375</v>
      </c>
      <c r="E360" s="10">
        <v>1068739</v>
      </c>
      <c r="F360" s="11">
        <v>0.10508353920086526</v>
      </c>
      <c r="G360" s="10">
        <v>9614620</v>
      </c>
      <c r="H360" s="10">
        <v>1719230</v>
      </c>
      <c r="I360" s="11">
        <f t="shared" si="5"/>
        <v>0.17881413930035717</v>
      </c>
      <c r="J360" s="64">
        <v>9499297</v>
      </c>
      <c r="K360" s="65">
        <v>2664446</v>
      </c>
      <c r="L360" s="60">
        <v>0.28048875616795643</v>
      </c>
      <c r="M360" s="64">
        <v>10086517</v>
      </c>
      <c r="N360" s="65">
        <v>3942734</v>
      </c>
      <c r="O360" s="60">
        <v>0.39089152380350917</v>
      </c>
      <c r="P360" s="64">
        <v>9823109</v>
      </c>
      <c r="Q360" s="65">
        <v>6251952</v>
      </c>
      <c r="R360" s="60">
        <v>0.63645348941969393</v>
      </c>
      <c r="S360" s="58">
        <v>10570035</v>
      </c>
      <c r="T360" s="59">
        <v>7841030</v>
      </c>
      <c r="U360" s="60">
        <v>0.74181684355822852</v>
      </c>
      <c r="V360" s="62">
        <v>10948943</v>
      </c>
      <c r="W360" s="62">
        <v>9392615</v>
      </c>
      <c r="X360" s="105">
        <v>0.8578558679134598</v>
      </c>
      <c r="Y360" s="90">
        <v>11551123</v>
      </c>
      <c r="Z360" s="90">
        <v>10403374</v>
      </c>
      <c r="AA360" s="105">
        <v>0.90063745317230193</v>
      </c>
      <c r="AB360" s="54">
        <v>13540617</v>
      </c>
      <c r="AC360" s="54">
        <v>10762572</v>
      </c>
      <c r="AD360" s="54">
        <v>0.79483615850001521</v>
      </c>
      <c r="AE360" s="54">
        <v>12672227</v>
      </c>
      <c r="AF360" s="54">
        <v>13035579</v>
      </c>
      <c r="AG360" s="54">
        <v>1.02867309747529</v>
      </c>
    </row>
    <row r="361" spans="1:33" x14ac:dyDescent="0.2">
      <c r="A361" s="55" t="s">
        <v>799</v>
      </c>
      <c r="B361" s="55" t="s">
        <v>800</v>
      </c>
      <c r="C361" s="55" t="s">
        <v>174</v>
      </c>
      <c r="D361" s="10">
        <v>7291779</v>
      </c>
      <c r="E361" s="10">
        <v>1528791</v>
      </c>
      <c r="F361" s="11">
        <v>0.20965953575938054</v>
      </c>
      <c r="G361" s="10">
        <v>7357461</v>
      </c>
      <c r="H361" s="10">
        <v>1732525</v>
      </c>
      <c r="I361" s="11">
        <f t="shared" si="5"/>
        <v>0.23547865221439843</v>
      </c>
      <c r="J361" s="64">
        <v>7348061</v>
      </c>
      <c r="K361" s="65">
        <v>1643155</v>
      </c>
      <c r="L361" s="60">
        <v>0.22361749582644999</v>
      </c>
      <c r="M361" s="64">
        <v>7597430</v>
      </c>
      <c r="N361" s="65">
        <v>1561295</v>
      </c>
      <c r="O361" s="60">
        <v>0.2055030451086749</v>
      </c>
      <c r="P361" s="64">
        <v>7614493</v>
      </c>
      <c r="Q361" s="65">
        <v>1623499</v>
      </c>
      <c r="R361" s="60">
        <v>0.2132117003719092</v>
      </c>
      <c r="S361" s="58">
        <v>7906233</v>
      </c>
      <c r="T361" s="59">
        <v>1902060</v>
      </c>
      <c r="U361" s="60">
        <v>0.24057727618196934</v>
      </c>
      <c r="V361" s="62">
        <v>8566247</v>
      </c>
      <c r="W361" s="62">
        <v>2616179</v>
      </c>
      <c r="X361" s="105">
        <v>0.30540550605183342</v>
      </c>
      <c r="Y361" s="90">
        <v>8503905</v>
      </c>
      <c r="Z361" s="90">
        <v>3424302</v>
      </c>
      <c r="AA361" s="105">
        <v>0.40267406562044145</v>
      </c>
      <c r="AB361" s="54">
        <v>9054209</v>
      </c>
      <c r="AC361" s="54">
        <v>4453478</v>
      </c>
      <c r="AD361" s="54">
        <v>0.49186825707248422</v>
      </c>
      <c r="AE361" s="54">
        <v>9532091</v>
      </c>
      <c r="AF361" s="54">
        <v>4567448</v>
      </c>
      <c r="AG361" s="54">
        <v>0.47916537934856102</v>
      </c>
    </row>
    <row r="362" spans="1:33" x14ac:dyDescent="0.2">
      <c r="A362" s="55" t="s">
        <v>801</v>
      </c>
      <c r="B362" s="55" t="s">
        <v>802</v>
      </c>
      <c r="C362" s="55" t="s">
        <v>174</v>
      </c>
      <c r="D362" s="10">
        <v>7187742</v>
      </c>
      <c r="E362" s="10">
        <v>1913510</v>
      </c>
      <c r="F362" s="11">
        <v>0.26621851479922348</v>
      </c>
      <c r="G362" s="10">
        <v>7404286</v>
      </c>
      <c r="H362" s="10">
        <v>2041752</v>
      </c>
      <c r="I362" s="11">
        <f t="shared" si="5"/>
        <v>0.27575271943844415</v>
      </c>
      <c r="J362" s="64">
        <v>7368257</v>
      </c>
      <c r="K362" s="65">
        <v>2131680</v>
      </c>
      <c r="L362" s="60">
        <v>0.28930586975997175</v>
      </c>
      <c r="M362" s="64">
        <v>7731710</v>
      </c>
      <c r="N362" s="65">
        <v>2429238</v>
      </c>
      <c r="O362" s="60">
        <v>0.31419155658968068</v>
      </c>
      <c r="P362" s="64">
        <v>7863299</v>
      </c>
      <c r="Q362" s="65">
        <v>3181571</v>
      </c>
      <c r="R362" s="60">
        <v>0.40461020240995543</v>
      </c>
      <c r="S362" s="58">
        <v>8698353</v>
      </c>
      <c r="T362" s="59">
        <v>4922464</v>
      </c>
      <c r="U362" s="60">
        <v>0.56590759193148399</v>
      </c>
      <c r="V362" s="62">
        <v>10026318</v>
      </c>
      <c r="W362" s="62">
        <v>6169708</v>
      </c>
      <c r="X362" s="105">
        <v>0.61535131840023427</v>
      </c>
      <c r="Y362" s="90">
        <v>10775801</v>
      </c>
      <c r="Z362" s="90">
        <v>6220728</v>
      </c>
      <c r="AA362" s="105">
        <v>0.57728682999992298</v>
      </c>
      <c r="AB362" s="54">
        <v>10830461</v>
      </c>
      <c r="AC362" s="54">
        <v>6500784</v>
      </c>
      <c r="AD362" s="54">
        <v>0.60023151369087613</v>
      </c>
      <c r="AE362" s="54">
        <v>11310335</v>
      </c>
      <c r="AF362" s="54">
        <v>6885312</v>
      </c>
      <c r="AG362" s="54">
        <v>0.60876287041895705</v>
      </c>
    </row>
    <row r="363" spans="1:33" x14ac:dyDescent="0.2">
      <c r="A363" s="55" t="s">
        <v>803</v>
      </c>
      <c r="B363" s="55" t="s">
        <v>804</v>
      </c>
      <c r="C363" s="55" t="s">
        <v>174</v>
      </c>
      <c r="D363" s="10">
        <v>11838099</v>
      </c>
      <c r="E363" s="10">
        <v>7451002</v>
      </c>
      <c r="F363" s="11">
        <v>0.6294086575893646</v>
      </c>
      <c r="G363" s="10">
        <v>11245489</v>
      </c>
      <c r="H363" s="10">
        <v>7452297</v>
      </c>
      <c r="I363" s="11">
        <f t="shared" si="5"/>
        <v>0.66269212481555939</v>
      </c>
      <c r="J363" s="64">
        <v>11555553</v>
      </c>
      <c r="K363" s="65">
        <v>6782719</v>
      </c>
      <c r="L363" s="60">
        <v>0.5869661971175244</v>
      </c>
      <c r="M363" s="64">
        <v>11652813</v>
      </c>
      <c r="N363" s="65">
        <v>6841331</v>
      </c>
      <c r="O363" s="60">
        <v>0.5870969524697599</v>
      </c>
      <c r="P363" s="64">
        <v>12468070</v>
      </c>
      <c r="Q363" s="65">
        <v>6933679</v>
      </c>
      <c r="R363" s="60">
        <v>0.55611485979786768</v>
      </c>
      <c r="S363" s="58">
        <v>11567301</v>
      </c>
      <c r="T363" s="59">
        <v>9349664</v>
      </c>
      <c r="U363" s="60">
        <v>0.80828397220751846</v>
      </c>
      <c r="V363" s="62">
        <v>12621270</v>
      </c>
      <c r="W363" s="62">
        <v>11503852</v>
      </c>
      <c r="X363" s="105">
        <v>0.91146548643678493</v>
      </c>
      <c r="Y363" s="90">
        <v>13165465</v>
      </c>
      <c r="Z363" s="90">
        <v>13044932</v>
      </c>
      <c r="AA363" s="105">
        <v>0.99084475937614058</v>
      </c>
      <c r="AB363" s="54">
        <v>13274335</v>
      </c>
      <c r="AC363" s="54">
        <v>14669530</v>
      </c>
      <c r="AD363" s="54">
        <v>1.1051047001601211</v>
      </c>
      <c r="AE363" s="54">
        <v>14930457</v>
      </c>
      <c r="AF363" s="54">
        <v>14659296</v>
      </c>
      <c r="AG363" s="54">
        <v>0.981838399186308</v>
      </c>
    </row>
    <row r="364" spans="1:33" x14ac:dyDescent="0.2">
      <c r="A364" s="55" t="s">
        <v>805</v>
      </c>
      <c r="B364" s="55" t="s">
        <v>806</v>
      </c>
      <c r="C364" s="55" t="s">
        <v>807</v>
      </c>
      <c r="D364" s="10">
        <v>15131942</v>
      </c>
      <c r="E364" s="10">
        <v>5136192</v>
      </c>
      <c r="F364" s="11">
        <v>0.33942715350085267</v>
      </c>
      <c r="G364" s="10">
        <v>15354185</v>
      </c>
      <c r="H364" s="10">
        <v>4503063</v>
      </c>
      <c r="I364" s="11">
        <f t="shared" si="5"/>
        <v>0.2932791939135812</v>
      </c>
      <c r="J364" s="64">
        <v>14258199</v>
      </c>
      <c r="K364" s="65">
        <v>5055900</v>
      </c>
      <c r="L364" s="60">
        <v>0.35459597667279014</v>
      </c>
      <c r="M364" s="64">
        <v>14475278</v>
      </c>
      <c r="N364" s="65">
        <v>5883246</v>
      </c>
      <c r="O364" s="60">
        <v>0.40643405950476391</v>
      </c>
      <c r="P364" s="64">
        <v>14863622</v>
      </c>
      <c r="Q364" s="65">
        <v>6999565</v>
      </c>
      <c r="R364" s="60">
        <v>0.47091920125525261</v>
      </c>
      <c r="S364" s="58">
        <v>15237986</v>
      </c>
      <c r="T364" s="59">
        <v>8016013</v>
      </c>
      <c r="U364" s="60">
        <v>0.52605462427908778</v>
      </c>
      <c r="V364" s="62">
        <v>15993331</v>
      </c>
      <c r="W364" s="62">
        <v>8769584</v>
      </c>
      <c r="X364" s="105">
        <v>0.54832754977684139</v>
      </c>
      <c r="Y364" s="90">
        <v>16387035</v>
      </c>
      <c r="Z364" s="90">
        <v>9500711</v>
      </c>
      <c r="AA364" s="105">
        <v>0.5797699827943249</v>
      </c>
      <c r="AB364" s="54">
        <v>16234447</v>
      </c>
      <c r="AC364" s="54">
        <v>11454181</v>
      </c>
      <c r="AD364" s="54">
        <v>0.70554796230509109</v>
      </c>
      <c r="AE364" s="54">
        <v>16969319</v>
      </c>
      <c r="AF364" s="54">
        <v>12900729</v>
      </c>
      <c r="AG364" s="54">
        <v>0.76023846331134404</v>
      </c>
    </row>
    <row r="365" spans="1:33" x14ac:dyDescent="0.2">
      <c r="A365" s="55" t="s">
        <v>808</v>
      </c>
      <c r="B365" s="55" t="s">
        <v>809</v>
      </c>
      <c r="C365" s="55" t="s">
        <v>807</v>
      </c>
      <c r="D365" s="10">
        <v>20957964</v>
      </c>
      <c r="E365" s="10">
        <v>10889390</v>
      </c>
      <c r="F365" s="11">
        <v>0.51958243653820568</v>
      </c>
      <c r="G365" s="10">
        <v>22011689</v>
      </c>
      <c r="H365" s="10">
        <v>10341546</v>
      </c>
      <c r="I365" s="11">
        <f t="shared" si="5"/>
        <v>0.46982064847454458</v>
      </c>
      <c r="J365" s="64">
        <v>21922110</v>
      </c>
      <c r="K365" s="65">
        <v>9064949</v>
      </c>
      <c r="L365" s="60">
        <v>0.41350713959559549</v>
      </c>
      <c r="M365" s="64">
        <v>22178295</v>
      </c>
      <c r="N365" s="65">
        <v>8614451</v>
      </c>
      <c r="O365" s="60">
        <v>0.38841809075043865</v>
      </c>
      <c r="P365" s="64">
        <v>21425173</v>
      </c>
      <c r="Q365" s="65">
        <v>9059428</v>
      </c>
      <c r="R365" s="60">
        <v>0.4228403663298308</v>
      </c>
      <c r="S365" s="58">
        <v>21001482</v>
      </c>
      <c r="T365" s="59">
        <v>10449803</v>
      </c>
      <c r="U365" s="60">
        <v>0.49757455211970281</v>
      </c>
      <c r="V365" s="62">
        <v>21001482</v>
      </c>
      <c r="W365" s="62">
        <v>10449803</v>
      </c>
      <c r="X365" s="105">
        <v>0.49757455211970281</v>
      </c>
      <c r="Y365" s="90">
        <v>22276090</v>
      </c>
      <c r="Z365" s="90">
        <v>12268454</v>
      </c>
      <c r="AA365" s="105">
        <v>0.55074539562373825</v>
      </c>
      <c r="AB365" s="54">
        <v>23509360</v>
      </c>
      <c r="AC365" s="54">
        <v>12002836</v>
      </c>
      <c r="AD365" s="54">
        <v>0.51055562550405453</v>
      </c>
      <c r="AE365" s="54">
        <v>23972215</v>
      </c>
      <c r="AF365" s="54">
        <v>11628049</v>
      </c>
      <c r="AG365" s="54">
        <v>0.48506360384303199</v>
      </c>
    </row>
    <row r="366" spans="1:33" x14ac:dyDescent="0.2">
      <c r="A366" s="55" t="s">
        <v>810</v>
      </c>
      <c r="B366" s="55" t="s">
        <v>811</v>
      </c>
      <c r="C366" s="55" t="s">
        <v>38</v>
      </c>
      <c r="D366" s="10">
        <v>6141392</v>
      </c>
      <c r="E366" s="10">
        <v>635996</v>
      </c>
      <c r="F366" s="11">
        <v>0.10355893256773058</v>
      </c>
      <c r="G366" s="10">
        <v>6332025</v>
      </c>
      <c r="H366" s="10">
        <v>887385</v>
      </c>
      <c r="I366" s="11">
        <f t="shared" si="5"/>
        <v>0.14014237151622111</v>
      </c>
      <c r="J366" s="64">
        <v>6725519</v>
      </c>
      <c r="K366" s="65">
        <v>521920</v>
      </c>
      <c r="L366" s="60">
        <v>7.7602932948371714E-2</v>
      </c>
      <c r="M366" s="64">
        <v>6854886</v>
      </c>
      <c r="N366" s="65">
        <v>242121</v>
      </c>
      <c r="O366" s="60">
        <v>3.532093750355586E-2</v>
      </c>
      <c r="P366" s="64">
        <v>7044967</v>
      </c>
      <c r="Q366" s="65">
        <v>-191970</v>
      </c>
      <c r="R366" s="60">
        <v>-2.7249240486151318E-2</v>
      </c>
      <c r="S366" s="58">
        <v>6985696</v>
      </c>
      <c r="T366" s="59">
        <v>384915</v>
      </c>
      <c r="U366" s="60">
        <v>5.5100450978685586E-2</v>
      </c>
      <c r="V366" s="62">
        <v>7520377</v>
      </c>
      <c r="W366" s="62">
        <v>1232160</v>
      </c>
      <c r="X366" s="105">
        <v>0.16384284989967923</v>
      </c>
      <c r="Y366" s="90">
        <v>7521775</v>
      </c>
      <c r="Z366" s="90">
        <v>2105250</v>
      </c>
      <c r="AA366" s="105">
        <v>0.27988739360057963</v>
      </c>
      <c r="AB366" s="54">
        <v>7582126</v>
      </c>
      <c r="AC366" s="54">
        <v>2974519</v>
      </c>
      <c r="AD366" s="54">
        <v>0.39230672241532255</v>
      </c>
      <c r="AE366" s="54">
        <v>7578843</v>
      </c>
      <c r="AF366" s="54">
        <v>3918647</v>
      </c>
      <c r="AG366" s="54">
        <v>0.51705082160957805</v>
      </c>
    </row>
    <row r="367" spans="1:33" x14ac:dyDescent="0.2">
      <c r="A367" s="55" t="s">
        <v>812</v>
      </c>
      <c r="B367" s="55" t="s">
        <v>813</v>
      </c>
      <c r="C367" s="55" t="s">
        <v>38</v>
      </c>
      <c r="D367" s="10">
        <v>9213048</v>
      </c>
      <c r="E367" s="10">
        <v>2265051</v>
      </c>
      <c r="F367" s="11">
        <v>0.24585251265379277</v>
      </c>
      <c r="G367" s="10">
        <v>9668795</v>
      </c>
      <c r="H367" s="10">
        <v>1922919</v>
      </c>
      <c r="I367" s="11">
        <f t="shared" si="5"/>
        <v>0.19887886753209683</v>
      </c>
      <c r="J367" s="64">
        <v>9772616</v>
      </c>
      <c r="K367" s="65">
        <v>1398630</v>
      </c>
      <c r="L367" s="60">
        <v>0.14311725744672665</v>
      </c>
      <c r="M367" s="64">
        <v>9603381</v>
      </c>
      <c r="N367" s="65">
        <v>1366548</v>
      </c>
      <c r="O367" s="60">
        <v>0.14229863419976777</v>
      </c>
      <c r="P367" s="64">
        <v>10133997</v>
      </c>
      <c r="Q367" s="65">
        <v>1305395</v>
      </c>
      <c r="R367" s="60">
        <v>0.12881343856723068</v>
      </c>
      <c r="S367" s="58">
        <v>10293716</v>
      </c>
      <c r="T367" s="59">
        <v>2343723</v>
      </c>
      <c r="U367" s="60">
        <v>0.22768483218305227</v>
      </c>
      <c r="V367" s="62">
        <v>10467698</v>
      </c>
      <c r="W367" s="62">
        <v>3195791</v>
      </c>
      <c r="X367" s="105">
        <v>0.30530026754688566</v>
      </c>
      <c r="Y367" s="90">
        <v>10821821</v>
      </c>
      <c r="Z367" s="90">
        <v>3764406</v>
      </c>
      <c r="AA367" s="105">
        <v>0.34785328642933572</v>
      </c>
      <c r="AB367" s="54">
        <v>10789094</v>
      </c>
      <c r="AC367" s="54">
        <v>4523223</v>
      </c>
      <c r="AD367" s="54">
        <v>0.41924029950985692</v>
      </c>
      <c r="AE367" s="54">
        <v>11061609</v>
      </c>
      <c r="AF367" s="54">
        <v>5238340</v>
      </c>
      <c r="AG367" s="54">
        <v>0.47356040156544998</v>
      </c>
    </row>
    <row r="368" spans="1:33" x14ac:dyDescent="0.2">
      <c r="A368" s="55" t="s">
        <v>814</v>
      </c>
      <c r="B368" s="55" t="s">
        <v>815</v>
      </c>
      <c r="C368" s="55" t="s">
        <v>38</v>
      </c>
      <c r="D368" s="10">
        <v>8071971</v>
      </c>
      <c r="E368" s="10">
        <v>2851600</v>
      </c>
      <c r="F368" s="11">
        <v>0.35327183410346741</v>
      </c>
      <c r="G368" s="10">
        <v>7840829</v>
      </c>
      <c r="H368" s="10">
        <v>2664347</v>
      </c>
      <c r="I368" s="11">
        <f t="shared" si="5"/>
        <v>0.33980424773962037</v>
      </c>
      <c r="J368" s="64">
        <v>8256507</v>
      </c>
      <c r="K368" s="65">
        <v>2129420</v>
      </c>
      <c r="L368" s="60">
        <v>0.25790809600234094</v>
      </c>
      <c r="M368" s="64">
        <v>8040371</v>
      </c>
      <c r="N368" s="65">
        <v>2491762</v>
      </c>
      <c r="O368" s="60">
        <v>0.30990634636138059</v>
      </c>
      <c r="P368" s="64">
        <v>8595819</v>
      </c>
      <c r="Q368" s="65">
        <v>2472635</v>
      </c>
      <c r="R368" s="60">
        <v>0.2876555450969826</v>
      </c>
      <c r="S368" s="58">
        <v>8770995</v>
      </c>
      <c r="T368" s="59">
        <v>3333614</v>
      </c>
      <c r="U368" s="60">
        <v>0.38007250032635981</v>
      </c>
      <c r="V368" s="62">
        <v>9702356</v>
      </c>
      <c r="W368" s="62">
        <v>3485088</v>
      </c>
      <c r="X368" s="105">
        <v>0.35920017777125474</v>
      </c>
      <c r="Y368" s="90">
        <v>9644697</v>
      </c>
      <c r="Z368" s="90">
        <v>3891154</v>
      </c>
      <c r="AA368" s="105">
        <v>0.40345010320179059</v>
      </c>
      <c r="AB368" s="54">
        <v>9728147</v>
      </c>
      <c r="AC368" s="54">
        <v>4325651</v>
      </c>
      <c r="AD368" s="54">
        <v>0.4446531286996383</v>
      </c>
      <c r="AE368" s="54">
        <v>9518438</v>
      </c>
      <c r="AF368" s="54">
        <v>4873404</v>
      </c>
      <c r="AG368" s="54">
        <v>0.51199619097167004</v>
      </c>
    </row>
    <row r="369" spans="1:33" x14ac:dyDescent="0.2">
      <c r="A369" s="55" t="s">
        <v>816</v>
      </c>
      <c r="B369" s="55" t="s">
        <v>817</v>
      </c>
      <c r="C369" s="55" t="s">
        <v>38</v>
      </c>
      <c r="D369" s="10">
        <v>11509337</v>
      </c>
      <c r="E369" s="10">
        <v>1455388</v>
      </c>
      <c r="F369" s="11">
        <v>0.12645280957539085</v>
      </c>
      <c r="G369" s="10">
        <v>11475298</v>
      </c>
      <c r="H369" s="10">
        <v>1187089</v>
      </c>
      <c r="I369" s="11">
        <f t="shared" si="5"/>
        <v>0.1034473353110307</v>
      </c>
      <c r="J369" s="64">
        <v>11494598</v>
      </c>
      <c r="K369" s="65">
        <v>1065033</v>
      </c>
      <c r="L369" s="60">
        <v>9.2655088938299532E-2</v>
      </c>
      <c r="M369" s="64">
        <v>11357143</v>
      </c>
      <c r="N369" s="65">
        <v>1468603</v>
      </c>
      <c r="O369" s="60">
        <v>0.12931095434828987</v>
      </c>
      <c r="P369" s="64">
        <v>11788289</v>
      </c>
      <c r="Q369" s="65">
        <v>1287522</v>
      </c>
      <c r="R369" s="60">
        <v>0.10922043054763927</v>
      </c>
      <c r="S369" s="58">
        <v>12639843</v>
      </c>
      <c r="T369" s="59">
        <v>1022841</v>
      </c>
      <c r="U369" s="60">
        <v>8.0921970312447716E-2</v>
      </c>
      <c r="V369" s="62">
        <v>13414929</v>
      </c>
      <c r="W369" s="62">
        <v>501940</v>
      </c>
      <c r="X369" s="105">
        <v>3.741652303936905E-2</v>
      </c>
      <c r="Y369" s="90">
        <v>12934690</v>
      </c>
      <c r="Z369" s="90">
        <v>492952</v>
      </c>
      <c r="AA369" s="105">
        <v>3.8110847650774778E-2</v>
      </c>
      <c r="AB369" s="54">
        <v>12867426</v>
      </c>
      <c r="AC369" s="54">
        <v>875743</v>
      </c>
      <c r="AD369" s="54">
        <v>6.8058910927484645E-2</v>
      </c>
      <c r="AE369" s="54">
        <v>12678510</v>
      </c>
      <c r="AF369" s="54">
        <v>1673658</v>
      </c>
      <c r="AG369" s="54">
        <v>0.13200746775449201</v>
      </c>
    </row>
    <row r="370" spans="1:33" x14ac:dyDescent="0.2">
      <c r="A370" s="55" t="s">
        <v>818</v>
      </c>
      <c r="B370" s="55" t="s">
        <v>819</v>
      </c>
      <c r="C370" s="55" t="s">
        <v>183</v>
      </c>
      <c r="D370" s="10">
        <v>10760305</v>
      </c>
      <c r="E370" s="10">
        <v>7279662</v>
      </c>
      <c r="F370" s="11">
        <v>0.67652933629669421</v>
      </c>
      <c r="G370" s="10">
        <v>11346684</v>
      </c>
      <c r="H370" s="10">
        <v>7462947</v>
      </c>
      <c r="I370" s="11">
        <f t="shared" si="5"/>
        <v>0.65772052874654829</v>
      </c>
      <c r="J370" s="64">
        <v>11052874</v>
      </c>
      <c r="K370" s="65">
        <v>7462312</v>
      </c>
      <c r="L370" s="60">
        <v>0.67514675368596444</v>
      </c>
      <c r="M370" s="64">
        <v>11639556</v>
      </c>
      <c r="N370" s="65">
        <v>7579553</v>
      </c>
      <c r="O370" s="60">
        <v>0.65118918625418354</v>
      </c>
      <c r="P370" s="64">
        <v>12076378</v>
      </c>
      <c r="Q370" s="65">
        <v>7816087</v>
      </c>
      <c r="R370" s="60">
        <v>0.64722112871922355</v>
      </c>
      <c r="S370" s="58">
        <v>13383078</v>
      </c>
      <c r="T370" s="59">
        <v>7842870</v>
      </c>
      <c r="U370" s="60">
        <v>0.58602886421195488</v>
      </c>
      <c r="V370" s="62">
        <v>13739342</v>
      </c>
      <c r="W370" s="62">
        <v>8149764</v>
      </c>
      <c r="X370" s="105">
        <v>0.59316989125097841</v>
      </c>
      <c r="Y370" s="90">
        <v>13829844</v>
      </c>
      <c r="Z370" s="90">
        <v>8682663</v>
      </c>
      <c r="AA370" s="105">
        <v>0.62782074765268503</v>
      </c>
      <c r="AB370" s="54">
        <v>14224127</v>
      </c>
      <c r="AC370" s="54">
        <v>9180780</v>
      </c>
      <c r="AD370" s="54">
        <v>0.64543715055412543</v>
      </c>
      <c r="AE370" s="54">
        <v>14976432</v>
      </c>
      <c r="AF370" s="54">
        <v>8939587</v>
      </c>
      <c r="AG370" s="54">
        <v>0.59691033218058898</v>
      </c>
    </row>
    <row r="371" spans="1:33" x14ac:dyDescent="0.2">
      <c r="A371" s="55" t="s">
        <v>820</v>
      </c>
      <c r="B371" s="55" t="s">
        <v>540</v>
      </c>
      <c r="C371" s="55" t="s">
        <v>337</v>
      </c>
      <c r="D371" s="10">
        <v>18438036</v>
      </c>
      <c r="E371" s="10">
        <v>1673060</v>
      </c>
      <c r="F371" s="11">
        <v>9.0739599380324457E-2</v>
      </c>
      <c r="G371" s="10">
        <v>18786669</v>
      </c>
      <c r="H371" s="10">
        <v>1565317</v>
      </c>
      <c r="I371" s="11">
        <f t="shared" si="5"/>
        <v>8.3320624853719411E-2</v>
      </c>
      <c r="J371" s="64">
        <v>20179769</v>
      </c>
      <c r="K371" s="65">
        <v>1074952</v>
      </c>
      <c r="L371" s="60">
        <v>5.3268796089786755E-2</v>
      </c>
      <c r="M371" s="64">
        <v>20468798</v>
      </c>
      <c r="N371" s="65">
        <v>1064451</v>
      </c>
      <c r="O371" s="60">
        <v>5.2003591026693406E-2</v>
      </c>
      <c r="P371" s="64">
        <v>20807877</v>
      </c>
      <c r="Q371" s="65">
        <v>1158107</v>
      </c>
      <c r="R371" s="60">
        <v>5.5657143686499107E-2</v>
      </c>
      <c r="S371" s="58">
        <v>21556887</v>
      </c>
      <c r="T371" s="59">
        <v>634928</v>
      </c>
      <c r="U371" s="60">
        <v>2.9453603389023655E-2</v>
      </c>
      <c r="V371" s="62">
        <v>21910790</v>
      </c>
      <c r="W371" s="62">
        <v>569914</v>
      </c>
      <c r="X371" s="105">
        <v>2.6010655024305378E-2</v>
      </c>
      <c r="Y371" s="90">
        <v>21293157</v>
      </c>
      <c r="Z371" s="90">
        <v>1419171</v>
      </c>
      <c r="AA371" s="105">
        <v>6.6649158694504523E-2</v>
      </c>
      <c r="AB371" s="54">
        <v>18753902</v>
      </c>
      <c r="AC371" s="54">
        <v>3278032</v>
      </c>
      <c r="AD371" s="54">
        <v>0.17479199795327927</v>
      </c>
      <c r="AE371" s="54">
        <v>19200294</v>
      </c>
      <c r="AF371" s="54">
        <v>4510371</v>
      </c>
      <c r="AG371" s="54">
        <v>0.23491155916674999</v>
      </c>
    </row>
    <row r="372" spans="1:33" x14ac:dyDescent="0.2">
      <c r="A372" s="55" t="s">
        <v>821</v>
      </c>
      <c r="B372" s="55" t="s">
        <v>822</v>
      </c>
      <c r="C372" s="55" t="s">
        <v>337</v>
      </c>
      <c r="D372" s="10">
        <v>19501647</v>
      </c>
      <c r="E372" s="10">
        <v>1088219</v>
      </c>
      <c r="F372" s="11">
        <v>5.5801389492897702E-2</v>
      </c>
      <c r="G372" s="10">
        <v>18453231</v>
      </c>
      <c r="H372" s="10">
        <v>661109</v>
      </c>
      <c r="I372" s="11">
        <f t="shared" si="5"/>
        <v>3.5826192171983323E-2</v>
      </c>
      <c r="J372" s="64">
        <v>17267789</v>
      </c>
      <c r="K372" s="65">
        <v>1511898</v>
      </c>
      <c r="L372" s="60">
        <v>8.7555969093669139E-2</v>
      </c>
      <c r="M372" s="64">
        <v>17493931</v>
      </c>
      <c r="N372" s="65">
        <v>1986995</v>
      </c>
      <c r="O372" s="60">
        <v>0.11358196165287264</v>
      </c>
      <c r="P372" s="64">
        <v>17737340</v>
      </c>
      <c r="Q372" s="65">
        <v>3108773</v>
      </c>
      <c r="R372" s="60">
        <v>0.17526714828717271</v>
      </c>
      <c r="S372" s="58">
        <v>17922335</v>
      </c>
      <c r="T372" s="59">
        <v>5195828</v>
      </c>
      <c r="U372" s="60">
        <v>0.28990798353004782</v>
      </c>
      <c r="V372" s="62">
        <v>19304499</v>
      </c>
      <c r="W372" s="62">
        <v>7598937</v>
      </c>
      <c r="X372" s="105">
        <v>0.39363554578650295</v>
      </c>
      <c r="Y372" s="90">
        <v>22084362</v>
      </c>
      <c r="Z372" s="90">
        <v>8066360</v>
      </c>
      <c r="AA372" s="105">
        <v>0.36525211821831211</v>
      </c>
      <c r="AB372" s="54">
        <v>21472798</v>
      </c>
      <c r="AC372" s="54">
        <v>10843968</v>
      </c>
      <c r="AD372" s="54">
        <v>0.50500954742833237</v>
      </c>
      <c r="AE372" s="54">
        <v>28395522</v>
      </c>
      <c r="AF372" s="54">
        <v>5567912</v>
      </c>
      <c r="AG372" s="54">
        <v>0.19608415721323899</v>
      </c>
    </row>
    <row r="373" spans="1:33" x14ac:dyDescent="0.2">
      <c r="A373" s="55" t="s">
        <v>823</v>
      </c>
      <c r="B373" s="55" t="s">
        <v>824</v>
      </c>
      <c r="C373" s="55" t="s">
        <v>337</v>
      </c>
      <c r="D373" s="10">
        <v>18941352</v>
      </c>
      <c r="E373" s="10">
        <v>580814</v>
      </c>
      <c r="F373" s="11">
        <v>3.0663809003707868E-2</v>
      </c>
      <c r="G373" s="10">
        <v>19679759</v>
      </c>
      <c r="H373" s="10">
        <v>904220</v>
      </c>
      <c r="I373" s="11">
        <f t="shared" si="5"/>
        <v>4.5946700871692586E-2</v>
      </c>
      <c r="J373" s="64">
        <v>19178228</v>
      </c>
      <c r="K373" s="65">
        <v>342588</v>
      </c>
      <c r="L373" s="60">
        <v>1.78633813301208E-2</v>
      </c>
      <c r="M373" s="64">
        <v>18642417</v>
      </c>
      <c r="N373" s="65">
        <v>1148403</v>
      </c>
      <c r="O373" s="60">
        <v>6.1601615284112572E-2</v>
      </c>
      <c r="P373" s="64">
        <v>19705509</v>
      </c>
      <c r="Q373" s="65">
        <v>1217524</v>
      </c>
      <c r="R373" s="60">
        <v>6.1785970613598459E-2</v>
      </c>
      <c r="S373" s="58">
        <v>20035462</v>
      </c>
      <c r="T373" s="59">
        <v>880963</v>
      </c>
      <c r="U373" s="60">
        <v>4.3970186462383549E-2</v>
      </c>
      <c r="V373" s="62">
        <v>19915840</v>
      </c>
      <c r="W373" s="62">
        <v>1338992</v>
      </c>
      <c r="X373" s="105">
        <v>6.7232514420682232E-2</v>
      </c>
      <c r="Y373" s="90">
        <v>20718006</v>
      </c>
      <c r="Z373" s="90">
        <v>1430509</v>
      </c>
      <c r="AA373" s="105">
        <v>6.9046654393284765E-2</v>
      </c>
      <c r="AB373" s="54">
        <v>21573204</v>
      </c>
      <c r="AC373" s="54">
        <v>2519189</v>
      </c>
      <c r="AD373" s="54">
        <v>0.11677398498618935</v>
      </c>
      <c r="AE373" s="54">
        <v>22228254</v>
      </c>
      <c r="AF373" s="54">
        <v>2488100</v>
      </c>
      <c r="AG373" s="54">
        <v>0.11193411772242701</v>
      </c>
    </row>
    <row r="374" spans="1:33" x14ac:dyDescent="0.2">
      <c r="A374" s="55" t="s">
        <v>825</v>
      </c>
      <c r="B374" s="55" t="s">
        <v>826</v>
      </c>
      <c r="C374" s="55" t="s">
        <v>246</v>
      </c>
      <c r="D374" s="10">
        <v>9543818</v>
      </c>
      <c r="E374" s="10">
        <v>3364525</v>
      </c>
      <c r="F374" s="11">
        <v>0.35253448881778759</v>
      </c>
      <c r="G374" s="10">
        <v>9213855</v>
      </c>
      <c r="H374" s="10">
        <v>3463312</v>
      </c>
      <c r="I374" s="11">
        <f t="shared" si="5"/>
        <v>0.37588088807562092</v>
      </c>
      <c r="J374" s="64">
        <v>9004506</v>
      </c>
      <c r="K374" s="65">
        <v>3787956</v>
      </c>
      <c r="L374" s="60">
        <v>0.42067338285964828</v>
      </c>
      <c r="M374" s="64">
        <v>9524098</v>
      </c>
      <c r="N374" s="65">
        <v>3846518</v>
      </c>
      <c r="O374" s="60">
        <v>0.4038721567123732</v>
      </c>
      <c r="P374" s="64">
        <v>9775971</v>
      </c>
      <c r="Q374" s="65">
        <v>3904978</v>
      </c>
      <c r="R374" s="60">
        <v>0.39944656136970946</v>
      </c>
      <c r="S374" s="58">
        <v>10089834</v>
      </c>
      <c r="T374" s="59">
        <v>4290995</v>
      </c>
      <c r="U374" s="60">
        <v>0.42527904819841439</v>
      </c>
      <c r="V374" s="62">
        <v>10269331</v>
      </c>
      <c r="W374" s="62">
        <v>5123125</v>
      </c>
      <c r="X374" s="105">
        <v>0.49887621696096857</v>
      </c>
      <c r="Y374" s="90">
        <v>10710372</v>
      </c>
      <c r="Z374" s="90">
        <v>5798438</v>
      </c>
      <c r="AA374" s="105">
        <v>0.54138530389047179</v>
      </c>
      <c r="AB374" s="54">
        <v>11450376</v>
      </c>
      <c r="AC374" s="54">
        <v>6030722</v>
      </c>
      <c r="AD374" s="54">
        <v>0.52668331590159134</v>
      </c>
      <c r="AE374" s="54">
        <v>12452349</v>
      </c>
      <c r="AF374" s="54">
        <v>5232110</v>
      </c>
      <c r="AG374" s="54">
        <v>0.42017052364979501</v>
      </c>
    </row>
    <row r="375" spans="1:33" x14ac:dyDescent="0.2">
      <c r="A375" s="55" t="s">
        <v>827</v>
      </c>
      <c r="B375" s="55" t="s">
        <v>828</v>
      </c>
      <c r="C375" s="55" t="s">
        <v>246</v>
      </c>
      <c r="D375" s="10">
        <v>6218201</v>
      </c>
      <c r="E375" s="10">
        <v>2337879</v>
      </c>
      <c r="F375" s="11">
        <v>0.37597353318105992</v>
      </c>
      <c r="G375" s="10">
        <v>5872003</v>
      </c>
      <c r="H375" s="10">
        <v>2807406</v>
      </c>
      <c r="I375" s="11">
        <f t="shared" si="5"/>
        <v>0.47810023257821904</v>
      </c>
      <c r="J375" s="64">
        <v>6248826</v>
      </c>
      <c r="K375" s="65">
        <v>2752608</v>
      </c>
      <c r="L375" s="60">
        <v>0.4405000235244188</v>
      </c>
      <c r="M375" s="64">
        <v>5963037</v>
      </c>
      <c r="N375" s="65">
        <v>3455862</v>
      </c>
      <c r="O375" s="60">
        <v>0.57954730114872677</v>
      </c>
      <c r="P375" s="64">
        <v>6356773</v>
      </c>
      <c r="Q375" s="65">
        <v>4239587</v>
      </c>
      <c r="R375" s="60">
        <v>0.66694012826948512</v>
      </c>
      <c r="S375" s="58">
        <v>6828001</v>
      </c>
      <c r="T375" s="59">
        <v>5396397</v>
      </c>
      <c r="U375" s="60">
        <v>0.79033336404022203</v>
      </c>
      <c r="V375" s="62">
        <v>7096558</v>
      </c>
      <c r="W375" s="62">
        <v>6277672</v>
      </c>
      <c r="X375" s="105">
        <v>0.88460800292197994</v>
      </c>
      <c r="Y375" s="90">
        <v>7042353</v>
      </c>
      <c r="Z375" s="90">
        <v>7003900</v>
      </c>
      <c r="AA375" s="105">
        <v>0.99453975113147552</v>
      </c>
      <c r="AB375" s="54">
        <v>7498384</v>
      </c>
      <c r="AC375" s="54">
        <v>7494228</v>
      </c>
      <c r="AD375" s="54">
        <v>0.99944574724367274</v>
      </c>
      <c r="AE375" s="54">
        <v>8048177</v>
      </c>
      <c r="AF375" s="54">
        <v>7446607</v>
      </c>
      <c r="AG375" s="54">
        <v>0.92525388047504398</v>
      </c>
    </row>
    <row r="376" spans="1:33" x14ac:dyDescent="0.2">
      <c r="A376" s="55" t="s">
        <v>829</v>
      </c>
      <c r="B376" s="55" t="s">
        <v>830</v>
      </c>
      <c r="C376" s="55" t="s">
        <v>246</v>
      </c>
      <c r="D376" s="10">
        <v>10436419</v>
      </c>
      <c r="E376" s="10">
        <v>1147619</v>
      </c>
      <c r="F376" s="11">
        <v>0.10996290969153308</v>
      </c>
      <c r="G376" s="10">
        <v>10196454</v>
      </c>
      <c r="H376" s="10">
        <v>830274</v>
      </c>
      <c r="I376" s="11">
        <f t="shared" si="5"/>
        <v>8.14277198720261E-2</v>
      </c>
      <c r="J376" s="64">
        <v>10105914</v>
      </c>
      <c r="K376" s="65">
        <v>678181</v>
      </c>
      <c r="L376" s="60">
        <v>6.7107339326259854E-2</v>
      </c>
      <c r="M376" s="64">
        <v>9657030</v>
      </c>
      <c r="N376" s="65">
        <v>1160002</v>
      </c>
      <c r="O376" s="60">
        <v>0.12011995406455193</v>
      </c>
      <c r="P376" s="64">
        <v>9950509</v>
      </c>
      <c r="Q376" s="65">
        <v>1588679</v>
      </c>
      <c r="R376" s="60">
        <v>0.15965806372317234</v>
      </c>
      <c r="S376" s="58">
        <v>9633496</v>
      </c>
      <c r="T376" s="59">
        <v>2459168</v>
      </c>
      <c r="U376" s="60">
        <v>0.25527264453112347</v>
      </c>
      <c r="V376" s="62">
        <v>10329059</v>
      </c>
      <c r="W376" s="62">
        <v>3264124</v>
      </c>
      <c r="X376" s="105">
        <v>0.31601368527375051</v>
      </c>
      <c r="Y376" s="90">
        <v>10530800</v>
      </c>
      <c r="Z376" s="90">
        <v>5158427</v>
      </c>
      <c r="AA376" s="105">
        <v>0.48984189235385728</v>
      </c>
      <c r="AB376" s="54">
        <v>10985041</v>
      </c>
      <c r="AC376" s="54">
        <v>6466484</v>
      </c>
      <c r="AD376" s="54">
        <v>0.58866270958843026</v>
      </c>
      <c r="AE376" s="54">
        <v>11338863</v>
      </c>
      <c r="AF376" s="54">
        <v>7512468</v>
      </c>
      <c r="AG376" s="54">
        <v>0.66254156170684797</v>
      </c>
    </row>
    <row r="377" spans="1:33" x14ac:dyDescent="0.2">
      <c r="A377" s="55" t="s">
        <v>831</v>
      </c>
      <c r="B377" s="55" t="s">
        <v>832</v>
      </c>
      <c r="C377" s="55" t="s">
        <v>246</v>
      </c>
      <c r="D377" s="10">
        <v>8857220</v>
      </c>
      <c r="E377" s="10">
        <v>2249296</v>
      </c>
      <c r="F377" s="11">
        <v>0.25395056236606972</v>
      </c>
      <c r="G377" s="10">
        <v>8654786</v>
      </c>
      <c r="H377" s="10">
        <v>2471436</v>
      </c>
      <c r="I377" s="11">
        <f t="shared" si="5"/>
        <v>0.28555714722466852</v>
      </c>
      <c r="J377" s="64">
        <v>8569278</v>
      </c>
      <c r="K377" s="65">
        <v>2624341</v>
      </c>
      <c r="L377" s="60">
        <v>0.30624995478032108</v>
      </c>
      <c r="M377" s="64">
        <v>8948287</v>
      </c>
      <c r="N377" s="65">
        <v>3070199</v>
      </c>
      <c r="O377" s="60">
        <v>0.34310466349592944</v>
      </c>
      <c r="P377" s="64">
        <v>9493393</v>
      </c>
      <c r="Q377" s="65">
        <v>3698030</v>
      </c>
      <c r="R377" s="60">
        <v>0.38953722868104163</v>
      </c>
      <c r="S377" s="58">
        <v>9645072</v>
      </c>
      <c r="T377" s="59">
        <v>4946505</v>
      </c>
      <c r="U377" s="60">
        <v>0.51285309223197084</v>
      </c>
      <c r="V377" s="62">
        <v>10427997</v>
      </c>
      <c r="W377" s="62">
        <v>6233316</v>
      </c>
      <c r="X377" s="105">
        <v>0.5977481581553965</v>
      </c>
      <c r="Y377" s="90">
        <v>11244345</v>
      </c>
      <c r="Z377" s="90">
        <v>7264299</v>
      </c>
      <c r="AA377" s="105">
        <v>0.64604020954533148</v>
      </c>
      <c r="AB377" s="54">
        <v>11341259</v>
      </c>
      <c r="AC377" s="54">
        <v>8213379</v>
      </c>
      <c r="AD377" s="54">
        <v>0.72420345924557405</v>
      </c>
      <c r="AE377" s="54">
        <v>12013385</v>
      </c>
      <c r="AF377" s="54">
        <v>8305989</v>
      </c>
      <c r="AG377" s="54">
        <v>0.69139455698789298</v>
      </c>
    </row>
    <row r="378" spans="1:33" x14ac:dyDescent="0.2">
      <c r="A378" s="55" t="s">
        <v>833</v>
      </c>
      <c r="B378" s="55" t="s">
        <v>834</v>
      </c>
      <c r="C378" s="55" t="s">
        <v>291</v>
      </c>
      <c r="D378" s="10">
        <v>14292450</v>
      </c>
      <c r="E378" s="10">
        <v>6925289</v>
      </c>
      <c r="F378" s="11">
        <v>0.4845417685561258</v>
      </c>
      <c r="G378" s="10">
        <v>13919160</v>
      </c>
      <c r="H378" s="10">
        <v>5475382</v>
      </c>
      <c r="I378" s="11">
        <f t="shared" si="5"/>
        <v>0.39337014589960889</v>
      </c>
      <c r="J378" s="64">
        <v>13167179</v>
      </c>
      <c r="K378" s="65">
        <v>5680800</v>
      </c>
      <c r="L378" s="60">
        <v>0.43143637676680785</v>
      </c>
      <c r="M378" s="64">
        <v>13656389</v>
      </c>
      <c r="N378" s="65">
        <v>6386271</v>
      </c>
      <c r="O378" s="60">
        <v>0.46763979848552939</v>
      </c>
      <c r="P378" s="64">
        <v>14482009</v>
      </c>
      <c r="Q378" s="65">
        <v>6537095</v>
      </c>
      <c r="R378" s="60">
        <v>0.45139420918741313</v>
      </c>
      <c r="S378" s="58">
        <v>14422416</v>
      </c>
      <c r="T378" s="59">
        <v>5191020</v>
      </c>
      <c r="U378" s="60">
        <v>0.35992721330462246</v>
      </c>
      <c r="V378" s="62">
        <v>14764651</v>
      </c>
      <c r="W378" s="62">
        <v>4664500</v>
      </c>
      <c r="X378" s="105">
        <v>0.31592348508610191</v>
      </c>
      <c r="Y378" s="90">
        <v>14356989</v>
      </c>
      <c r="Z378" s="90">
        <v>5119661</v>
      </c>
      <c r="AA378" s="105">
        <v>0.35659712492640344</v>
      </c>
      <c r="AB378" s="54">
        <v>14176859</v>
      </c>
      <c r="AC378" s="54">
        <v>7417397</v>
      </c>
      <c r="AD378" s="54">
        <v>0.52320454058264954</v>
      </c>
      <c r="AE378" s="54">
        <v>14107082</v>
      </c>
      <c r="AF378" s="54">
        <v>8427376</v>
      </c>
      <c r="AG378" s="54">
        <v>0.59738619226853595</v>
      </c>
    </row>
    <row r="379" spans="1:33" x14ac:dyDescent="0.2">
      <c r="A379" s="55" t="s">
        <v>835</v>
      </c>
      <c r="B379" s="55" t="s">
        <v>582</v>
      </c>
      <c r="C379" s="55" t="s">
        <v>291</v>
      </c>
      <c r="D379" s="10">
        <v>27318489</v>
      </c>
      <c r="E379" s="10">
        <v>441166</v>
      </c>
      <c r="F379" s="11">
        <v>1.6148989792224601E-2</v>
      </c>
      <c r="G379" s="10">
        <v>24803408</v>
      </c>
      <c r="H379" s="10">
        <v>425414</v>
      </c>
      <c r="I379" s="11">
        <f t="shared" si="5"/>
        <v>1.7151433383670502E-2</v>
      </c>
      <c r="J379" s="64">
        <v>24283242</v>
      </c>
      <c r="K379" s="65">
        <v>446325</v>
      </c>
      <c r="L379" s="60">
        <v>1.8379959315152399E-2</v>
      </c>
      <c r="M379" s="64">
        <v>24819709</v>
      </c>
      <c r="N379" s="65">
        <v>881516</v>
      </c>
      <c r="O379" s="60">
        <v>3.5516774189415352E-2</v>
      </c>
      <c r="P379" s="64">
        <v>24792381</v>
      </c>
      <c r="Q379" s="65">
        <v>1869046</v>
      </c>
      <c r="R379" s="60">
        <v>7.5387918570628612E-2</v>
      </c>
      <c r="S379" s="58">
        <v>24507843</v>
      </c>
      <c r="T379" s="59">
        <v>3169962</v>
      </c>
      <c r="U379" s="60">
        <v>0.12934479790816353</v>
      </c>
      <c r="V379" s="62">
        <v>26268483</v>
      </c>
      <c r="W379" s="62">
        <v>3735530</v>
      </c>
      <c r="X379" s="105">
        <v>0.14220577564376291</v>
      </c>
      <c r="Y379" s="90">
        <v>27347299</v>
      </c>
      <c r="Z379" s="90">
        <v>3406661</v>
      </c>
      <c r="AA379" s="105">
        <v>0.12457029120133582</v>
      </c>
      <c r="AB379" s="54">
        <v>29192545</v>
      </c>
      <c r="AC379" s="54">
        <v>2229655</v>
      </c>
      <c r="AD379" s="54">
        <v>7.6377547760909506E-2</v>
      </c>
      <c r="AE379" s="54">
        <v>27589955</v>
      </c>
      <c r="AF379" s="54">
        <v>1910941</v>
      </c>
      <c r="AG379" s="54">
        <v>6.9262200681371205E-2</v>
      </c>
    </row>
    <row r="380" spans="1:33" x14ac:dyDescent="0.2">
      <c r="A380" s="55" t="s">
        <v>836</v>
      </c>
      <c r="B380" s="55" t="s">
        <v>837</v>
      </c>
      <c r="C380" s="55" t="s">
        <v>291</v>
      </c>
      <c r="D380" s="10">
        <v>44863857</v>
      </c>
      <c r="E380" s="10">
        <v>645247</v>
      </c>
      <c r="F380" s="11">
        <v>1.4382334537130857E-2</v>
      </c>
      <c r="G380" s="10">
        <v>43584009</v>
      </c>
      <c r="H380" s="10">
        <v>869525</v>
      </c>
      <c r="I380" s="11">
        <f t="shared" si="5"/>
        <v>1.9950551129888028E-2</v>
      </c>
      <c r="J380" s="64">
        <v>39195743</v>
      </c>
      <c r="K380" s="65">
        <v>2861301</v>
      </c>
      <c r="L380" s="60">
        <v>7.3000300058095588E-2</v>
      </c>
      <c r="M380" s="64">
        <v>38359447</v>
      </c>
      <c r="N380" s="65">
        <v>4416412</v>
      </c>
      <c r="O380" s="60">
        <v>0.115132316688507</v>
      </c>
      <c r="P380" s="64">
        <v>40250465</v>
      </c>
      <c r="Q380" s="65">
        <v>5819516</v>
      </c>
      <c r="R380" s="60">
        <v>0.14458257811431496</v>
      </c>
      <c r="S380" s="58">
        <v>41069457</v>
      </c>
      <c r="T380" s="59">
        <v>6516309</v>
      </c>
      <c r="U380" s="60">
        <v>0.15866557476033832</v>
      </c>
      <c r="V380" s="62">
        <v>42483074</v>
      </c>
      <c r="W380" s="62">
        <v>5367589</v>
      </c>
      <c r="X380" s="105">
        <v>0.12634653038525415</v>
      </c>
      <c r="Y380" s="90">
        <v>43315713</v>
      </c>
      <c r="Z380" s="90">
        <v>8904643</v>
      </c>
      <c r="AA380" s="105">
        <v>0.20557535322112785</v>
      </c>
      <c r="AB380" s="54">
        <v>44502225</v>
      </c>
      <c r="AC380" s="54">
        <v>12727666</v>
      </c>
      <c r="AD380" s="54">
        <v>0.28600066625882187</v>
      </c>
      <c r="AE380" s="54">
        <v>45301319</v>
      </c>
      <c r="AF380" s="54">
        <v>15704367</v>
      </c>
      <c r="AG380" s="54">
        <v>0.34666467437736198</v>
      </c>
    </row>
    <row r="381" spans="1:33" x14ac:dyDescent="0.2">
      <c r="A381" s="55" t="s">
        <v>838</v>
      </c>
      <c r="B381" s="55" t="s">
        <v>530</v>
      </c>
      <c r="C381" s="55" t="s">
        <v>291</v>
      </c>
      <c r="D381" s="10">
        <v>21911495</v>
      </c>
      <c r="E381" s="10">
        <v>21386711</v>
      </c>
      <c r="F381" s="11">
        <v>0.97604983137846135</v>
      </c>
      <c r="G381" s="10">
        <v>25894483</v>
      </c>
      <c r="H381" s="10">
        <v>20838550</v>
      </c>
      <c r="I381" s="11">
        <f t="shared" si="5"/>
        <v>0.80474864085913589</v>
      </c>
      <c r="J381" s="64">
        <v>23975992</v>
      </c>
      <c r="K381" s="65">
        <v>20861280</v>
      </c>
      <c r="L381" s="60">
        <v>0.87009038041053732</v>
      </c>
      <c r="M381" s="64">
        <v>24624785</v>
      </c>
      <c r="N381" s="65">
        <v>20077170</v>
      </c>
      <c r="O381" s="60">
        <v>0.81532366678531409</v>
      </c>
      <c r="P381" s="64">
        <v>24915118</v>
      </c>
      <c r="Q381" s="65">
        <v>19684824</v>
      </c>
      <c r="R381" s="60">
        <v>0.79007548750120304</v>
      </c>
      <c r="S381" s="58">
        <v>23944378</v>
      </c>
      <c r="T381" s="59">
        <v>20601612</v>
      </c>
      <c r="U381" s="60">
        <v>0.86039453603680993</v>
      </c>
      <c r="V381" s="62">
        <v>24567725</v>
      </c>
      <c r="W381" s="62">
        <v>21247117</v>
      </c>
      <c r="X381" s="105">
        <v>0.8648386043070736</v>
      </c>
      <c r="Y381" s="90">
        <v>23751084</v>
      </c>
      <c r="Z381" s="90">
        <v>22878259</v>
      </c>
      <c r="AA381" s="105">
        <v>0.96325115097904579</v>
      </c>
      <c r="AB381" s="54">
        <v>23281850</v>
      </c>
      <c r="AC381" s="54">
        <v>24527495</v>
      </c>
      <c r="AD381" s="54">
        <v>1.053502835900068</v>
      </c>
      <c r="AE381" s="54">
        <v>23950026</v>
      </c>
      <c r="AF381" s="54">
        <v>23706875</v>
      </c>
      <c r="AG381" s="54">
        <v>0.98984756843270205</v>
      </c>
    </row>
    <row r="382" spans="1:33" x14ac:dyDescent="0.2">
      <c r="A382" s="55" t="s">
        <v>839</v>
      </c>
      <c r="B382" s="55" t="s">
        <v>840</v>
      </c>
      <c r="C382" s="55" t="s">
        <v>180</v>
      </c>
      <c r="D382" s="10">
        <v>11571849</v>
      </c>
      <c r="E382" s="10">
        <v>3832163</v>
      </c>
      <c r="F382" s="11">
        <v>0.33116254800766931</v>
      </c>
      <c r="G382" s="10">
        <v>12025076</v>
      </c>
      <c r="H382" s="10">
        <v>3716712</v>
      </c>
      <c r="I382" s="11">
        <f t="shared" si="5"/>
        <v>0.30908012556427916</v>
      </c>
      <c r="J382" s="64">
        <v>11057781</v>
      </c>
      <c r="K382" s="65">
        <v>4191020</v>
      </c>
      <c r="L382" s="60">
        <v>0.3790109426113612</v>
      </c>
      <c r="M382" s="64">
        <v>12074881</v>
      </c>
      <c r="N382" s="65">
        <v>4276461</v>
      </c>
      <c r="O382" s="60">
        <v>0.35416175115928678</v>
      </c>
      <c r="P382" s="64">
        <v>12049077</v>
      </c>
      <c r="Q382" s="65">
        <v>4606990</v>
      </c>
      <c r="R382" s="60">
        <v>0.38235210879638332</v>
      </c>
      <c r="S382" s="58">
        <v>12874517</v>
      </c>
      <c r="T382" s="59">
        <v>5531188</v>
      </c>
      <c r="U382" s="60">
        <v>0.4296229520688038</v>
      </c>
      <c r="V382" s="62">
        <v>13068368</v>
      </c>
      <c r="W382" s="62">
        <v>6767336</v>
      </c>
      <c r="X382" s="105">
        <v>0.51784094234260925</v>
      </c>
      <c r="Y382" s="90">
        <v>14571130</v>
      </c>
      <c r="Z382" s="90">
        <v>6604750</v>
      </c>
      <c r="AA382" s="105">
        <v>0.45327644458597238</v>
      </c>
      <c r="AB382" s="54">
        <v>14713473</v>
      </c>
      <c r="AC382" s="54">
        <v>6617730</v>
      </c>
      <c r="AD382" s="54">
        <v>0.44977348311985893</v>
      </c>
      <c r="AE382" s="54">
        <v>14024130</v>
      </c>
      <c r="AF382" s="54">
        <v>7422796</v>
      </c>
      <c r="AG382" s="54">
        <v>0.52928744956015095</v>
      </c>
    </row>
    <row r="383" spans="1:33" x14ac:dyDescent="0.2">
      <c r="A383" s="55" t="s">
        <v>841</v>
      </c>
      <c r="B383" s="55" t="s">
        <v>842</v>
      </c>
      <c r="C383" s="55" t="s">
        <v>180</v>
      </c>
      <c r="D383" s="10">
        <v>13476624</v>
      </c>
      <c r="E383" s="10">
        <v>4537649</v>
      </c>
      <c r="F383" s="11">
        <v>0.33670517185906501</v>
      </c>
      <c r="G383" s="10">
        <v>13468059</v>
      </c>
      <c r="H383" s="10">
        <v>5096827</v>
      </c>
      <c r="I383" s="11">
        <f t="shared" si="5"/>
        <v>0.37843812534530774</v>
      </c>
      <c r="J383" s="64">
        <v>14114187</v>
      </c>
      <c r="K383" s="65">
        <v>4179995</v>
      </c>
      <c r="L383" s="60">
        <v>0.29615556319326081</v>
      </c>
      <c r="M383" s="64">
        <v>14157210</v>
      </c>
      <c r="N383" s="65">
        <v>3817879</v>
      </c>
      <c r="O383" s="60">
        <v>0.26967735874512</v>
      </c>
      <c r="P383" s="64">
        <v>14007020</v>
      </c>
      <c r="Q383" s="65">
        <v>3389259</v>
      </c>
      <c r="R383" s="60">
        <v>0.24196859860270065</v>
      </c>
      <c r="S383" s="58">
        <v>13726297</v>
      </c>
      <c r="T383" s="59">
        <v>3254711</v>
      </c>
      <c r="U383" s="60">
        <v>0.23711500632690666</v>
      </c>
      <c r="V383" s="62">
        <v>14162102</v>
      </c>
      <c r="W383" s="62">
        <v>2858179</v>
      </c>
      <c r="X383" s="105">
        <v>0.20181884016934773</v>
      </c>
      <c r="Y383" s="90">
        <v>14410453</v>
      </c>
      <c r="Z383" s="90">
        <v>2409641</v>
      </c>
      <c r="AA383" s="105">
        <v>0.1672147988685713</v>
      </c>
      <c r="AB383" s="54">
        <v>15121287</v>
      </c>
      <c r="AC383" s="54">
        <v>1922890</v>
      </c>
      <c r="AD383" s="54">
        <v>0.12716444043420377</v>
      </c>
      <c r="AE383" s="54">
        <v>13786191</v>
      </c>
      <c r="AF383" s="54">
        <v>1970503</v>
      </c>
      <c r="AG383" s="54">
        <v>0.14293309877978599</v>
      </c>
    </row>
    <row r="384" spans="1:33" x14ac:dyDescent="0.2">
      <c r="A384" s="55" t="s">
        <v>843</v>
      </c>
      <c r="B384" s="55" t="s">
        <v>844</v>
      </c>
      <c r="C384" s="55" t="s">
        <v>180</v>
      </c>
      <c r="D384" s="10">
        <v>16553295</v>
      </c>
      <c r="E384" s="10">
        <v>2041470</v>
      </c>
      <c r="F384" s="11">
        <v>0.12332710798665764</v>
      </c>
      <c r="G384" s="10">
        <v>17012063</v>
      </c>
      <c r="H384" s="10">
        <v>2635768</v>
      </c>
      <c r="I384" s="11">
        <f t="shared" si="5"/>
        <v>0.15493523624971292</v>
      </c>
      <c r="J384" s="64">
        <v>17184577</v>
      </c>
      <c r="K384" s="65">
        <v>3610301</v>
      </c>
      <c r="L384" s="60">
        <v>0.21008960534786511</v>
      </c>
      <c r="M384" s="64">
        <v>17865354</v>
      </c>
      <c r="N384" s="65">
        <v>4325055</v>
      </c>
      <c r="O384" s="60">
        <v>0.24209176039836658</v>
      </c>
      <c r="P384" s="64">
        <v>17716557</v>
      </c>
      <c r="Q384" s="65">
        <v>5254786</v>
      </c>
      <c r="R384" s="60">
        <v>0.29660311537958534</v>
      </c>
      <c r="S384" s="58">
        <v>18959164</v>
      </c>
      <c r="T384" s="59">
        <v>6479380</v>
      </c>
      <c r="U384" s="60">
        <v>0.34175452039973914</v>
      </c>
      <c r="V384" s="62">
        <v>20352667</v>
      </c>
      <c r="W384" s="62">
        <v>8148522</v>
      </c>
      <c r="X384" s="105">
        <v>0.4003663008882325</v>
      </c>
      <c r="Y384" s="90">
        <v>21032202</v>
      </c>
      <c r="Z384" s="90">
        <v>10423625</v>
      </c>
      <c r="AA384" s="105">
        <v>0.49560312324881628</v>
      </c>
      <c r="AB384" s="54">
        <v>21456513</v>
      </c>
      <c r="AC384" s="54">
        <v>15317373</v>
      </c>
      <c r="AD384" s="54">
        <v>0.71387988346475495</v>
      </c>
      <c r="AE384" s="54">
        <v>21889669</v>
      </c>
      <c r="AF384" s="54">
        <v>18667636</v>
      </c>
      <c r="AG384" s="54">
        <v>0.85280576878526604</v>
      </c>
    </row>
    <row r="385" spans="1:33" x14ac:dyDescent="0.2">
      <c r="A385" s="55" t="s">
        <v>845</v>
      </c>
      <c r="B385" s="55" t="s">
        <v>846</v>
      </c>
      <c r="C385" s="55" t="s">
        <v>180</v>
      </c>
      <c r="D385" s="10">
        <v>15391035</v>
      </c>
      <c r="E385" s="10">
        <v>5234588</v>
      </c>
      <c r="F385" s="11">
        <v>0.34010630214277338</v>
      </c>
      <c r="G385" s="10">
        <v>15157712</v>
      </c>
      <c r="H385" s="10">
        <v>6863509</v>
      </c>
      <c r="I385" s="11">
        <f t="shared" si="5"/>
        <v>0.45280639980493098</v>
      </c>
      <c r="J385" s="64">
        <v>15534812</v>
      </c>
      <c r="K385" s="65">
        <v>7410127</v>
      </c>
      <c r="L385" s="60">
        <v>0.4770013953178191</v>
      </c>
      <c r="M385" s="64">
        <v>16745922</v>
      </c>
      <c r="N385" s="65">
        <v>7023031</v>
      </c>
      <c r="O385" s="60">
        <v>0.41938753805254797</v>
      </c>
      <c r="P385" s="64">
        <v>16846478</v>
      </c>
      <c r="Q385" s="65">
        <v>6552995</v>
      </c>
      <c r="R385" s="60">
        <v>0.38898308596016329</v>
      </c>
      <c r="S385" s="58">
        <v>16771441</v>
      </c>
      <c r="T385" s="59">
        <v>6922307</v>
      </c>
      <c r="U385" s="60">
        <v>0.41274372309451524</v>
      </c>
      <c r="V385" s="62">
        <v>16860697</v>
      </c>
      <c r="W385" s="62">
        <v>7586472</v>
      </c>
      <c r="X385" s="105">
        <v>0.44995008213480142</v>
      </c>
      <c r="Y385" s="90">
        <v>18325324</v>
      </c>
      <c r="Z385" s="90">
        <v>7032099</v>
      </c>
      <c r="AA385" s="105">
        <v>0.38373668045378079</v>
      </c>
      <c r="AB385" s="54">
        <v>18761146</v>
      </c>
      <c r="AC385" s="54">
        <v>6238277</v>
      </c>
      <c r="AD385" s="54">
        <v>0.33251044472443209</v>
      </c>
      <c r="AE385" s="54">
        <v>18983006</v>
      </c>
      <c r="AF385" s="54">
        <v>4928041</v>
      </c>
      <c r="AG385" s="54">
        <v>0.25960277313298002</v>
      </c>
    </row>
    <row r="386" spans="1:33" x14ac:dyDescent="0.2">
      <c r="A386" s="55" t="s">
        <v>847</v>
      </c>
      <c r="B386" s="55" t="s">
        <v>848</v>
      </c>
      <c r="C386" s="55" t="s">
        <v>180</v>
      </c>
      <c r="D386" s="10">
        <v>8449771</v>
      </c>
      <c r="E386" s="10">
        <v>3399452</v>
      </c>
      <c r="F386" s="11">
        <v>0.4023129147523643</v>
      </c>
      <c r="G386" s="10">
        <v>8449771</v>
      </c>
      <c r="H386" s="10">
        <v>3199699</v>
      </c>
      <c r="I386" s="11">
        <f t="shared" si="5"/>
        <v>0.37867286580902609</v>
      </c>
      <c r="J386" s="64">
        <v>8009084</v>
      </c>
      <c r="K386" s="65">
        <v>3187202</v>
      </c>
      <c r="L386" s="60">
        <v>0.39794837961494722</v>
      </c>
      <c r="M386" s="64">
        <v>8228205</v>
      </c>
      <c r="N386" s="65">
        <v>3241951</v>
      </c>
      <c r="O386" s="60">
        <v>0.39400464621384618</v>
      </c>
      <c r="P386" s="64">
        <v>8981840</v>
      </c>
      <c r="Q386" s="65">
        <v>3190835</v>
      </c>
      <c r="R386" s="60">
        <v>0.35525404594158883</v>
      </c>
      <c r="S386" s="58">
        <v>8920561</v>
      </c>
      <c r="T386" s="59">
        <v>1386975</v>
      </c>
      <c r="U386" s="60">
        <v>0.15548069230175099</v>
      </c>
      <c r="V386" s="62">
        <v>9643223</v>
      </c>
      <c r="W386" s="62">
        <v>1946659</v>
      </c>
      <c r="X386" s="105">
        <v>0.20186808912331489</v>
      </c>
      <c r="Y386" s="90">
        <v>10155837</v>
      </c>
      <c r="Z386" s="90">
        <v>5692990</v>
      </c>
      <c r="AA386" s="105">
        <v>0.56056334893913717</v>
      </c>
      <c r="AB386" s="54">
        <v>10713834</v>
      </c>
      <c r="AC386" s="54">
        <v>5913527</v>
      </c>
      <c r="AD386" s="54">
        <v>0.55195245698225304</v>
      </c>
      <c r="AE386" s="54">
        <v>10880256</v>
      </c>
      <c r="AF386" s="54">
        <v>5762229</v>
      </c>
      <c r="AG386" s="54">
        <v>0.529604174754712</v>
      </c>
    </row>
    <row r="387" spans="1:33" x14ac:dyDescent="0.2">
      <c r="A387" s="55" t="s">
        <v>849</v>
      </c>
      <c r="B387" s="55" t="s">
        <v>850</v>
      </c>
      <c r="C387" s="55" t="s">
        <v>171</v>
      </c>
      <c r="D387" s="10">
        <v>12505043</v>
      </c>
      <c r="E387" s="10">
        <v>9050762</v>
      </c>
      <c r="F387" s="11">
        <v>0.72376896264970858</v>
      </c>
      <c r="G387" s="10">
        <v>12704738</v>
      </c>
      <c r="H387" s="10">
        <v>11061722</v>
      </c>
      <c r="I387" s="11">
        <f t="shared" si="5"/>
        <v>0.87067690809523191</v>
      </c>
      <c r="J387" s="64">
        <v>13141006</v>
      </c>
      <c r="K387" s="65">
        <v>13265517</v>
      </c>
      <c r="L387" s="60">
        <v>1.0094749975762891</v>
      </c>
      <c r="M387" s="64">
        <v>13497233</v>
      </c>
      <c r="N387" s="65">
        <v>15582031</v>
      </c>
      <c r="O387" s="60">
        <v>1.1544611402944589</v>
      </c>
      <c r="P387" s="64">
        <v>13986350</v>
      </c>
      <c r="Q387" s="65">
        <v>17974806</v>
      </c>
      <c r="R387" s="60">
        <v>1.2851677528447378</v>
      </c>
      <c r="S387" s="58">
        <v>18714014</v>
      </c>
      <c r="T387" s="59">
        <v>16294448</v>
      </c>
      <c r="U387" s="60">
        <v>0.87070833654393975</v>
      </c>
      <c r="V387" s="62">
        <v>19392740</v>
      </c>
      <c r="W387" s="62">
        <v>14266302</v>
      </c>
      <c r="X387" s="105">
        <v>0.7356516923343478</v>
      </c>
      <c r="Y387" s="90">
        <v>17866998</v>
      </c>
      <c r="Z387" s="90">
        <v>15590671</v>
      </c>
      <c r="AA387" s="105">
        <v>0.87259600073834453</v>
      </c>
      <c r="AB387" s="54">
        <v>20181700</v>
      </c>
      <c r="AC387" s="54">
        <v>15307791</v>
      </c>
      <c r="AD387" s="54">
        <v>0.75849859030706035</v>
      </c>
      <c r="AE387" s="54">
        <v>17289391</v>
      </c>
      <c r="AF387" s="54">
        <v>18328550</v>
      </c>
      <c r="AG387" s="54">
        <v>1.0601038521252699</v>
      </c>
    </row>
    <row r="388" spans="1:33" x14ac:dyDescent="0.2">
      <c r="A388" s="55" t="s">
        <v>851</v>
      </c>
      <c r="B388" s="55" t="s">
        <v>852</v>
      </c>
      <c r="C388" s="55" t="s">
        <v>171</v>
      </c>
      <c r="D388" s="10">
        <v>19579570</v>
      </c>
      <c r="E388" s="10">
        <v>5590256</v>
      </c>
      <c r="F388" s="11">
        <v>0.28551474828098883</v>
      </c>
      <c r="G388" s="10">
        <v>19240303</v>
      </c>
      <c r="H388" s="10">
        <v>7988117</v>
      </c>
      <c r="I388" s="11">
        <f t="shared" ref="I388:I451" si="6">H388/G388</f>
        <v>0.4151762578790989</v>
      </c>
      <c r="J388" s="64">
        <v>19965184</v>
      </c>
      <c r="K388" s="65">
        <v>8807660</v>
      </c>
      <c r="L388" s="60">
        <v>0.44115095558347972</v>
      </c>
      <c r="M388" s="64">
        <v>19624256</v>
      </c>
      <c r="N388" s="65">
        <v>11869510</v>
      </c>
      <c r="O388" s="60">
        <v>0.6048387261152729</v>
      </c>
      <c r="P388" s="64">
        <v>20138706</v>
      </c>
      <c r="Q388" s="65">
        <v>15393497</v>
      </c>
      <c r="R388" s="60">
        <v>0.76437368915361292</v>
      </c>
      <c r="S388" s="58">
        <v>20879392</v>
      </c>
      <c r="T388" s="59">
        <v>18145128</v>
      </c>
      <c r="U388" s="60">
        <v>0.86904484575029772</v>
      </c>
      <c r="V388" s="62">
        <v>22953826</v>
      </c>
      <c r="W388" s="62">
        <v>19013271</v>
      </c>
      <c r="X388" s="105">
        <v>0.82832687674812899</v>
      </c>
      <c r="Y388" s="90">
        <v>25572372</v>
      </c>
      <c r="Z388" s="90">
        <v>17641704</v>
      </c>
      <c r="AA388" s="105">
        <v>0.68987358701023116</v>
      </c>
      <c r="AB388" s="54">
        <v>24994611</v>
      </c>
      <c r="AC388" s="54">
        <v>16463391</v>
      </c>
      <c r="AD388" s="54">
        <v>0.65867762454874768</v>
      </c>
      <c r="AE388" s="54">
        <v>25332208</v>
      </c>
      <c r="AF388" s="54">
        <v>14912948</v>
      </c>
      <c r="AG388" s="54">
        <v>0.58869515045826204</v>
      </c>
    </row>
    <row r="389" spans="1:33" x14ac:dyDescent="0.2">
      <c r="A389" s="55" t="s">
        <v>853</v>
      </c>
      <c r="B389" s="55" t="s">
        <v>854</v>
      </c>
      <c r="C389" s="55" t="s">
        <v>171</v>
      </c>
      <c r="D389" s="10">
        <v>27959322</v>
      </c>
      <c r="E389" s="10">
        <v>1440090</v>
      </c>
      <c r="F389" s="11">
        <v>5.1506613786986677E-2</v>
      </c>
      <c r="G389" s="10">
        <v>28448988</v>
      </c>
      <c r="H389" s="10">
        <v>137361</v>
      </c>
      <c r="I389" s="11">
        <f t="shared" si="6"/>
        <v>4.8283264065491537E-3</v>
      </c>
      <c r="J389" s="64">
        <v>28262552</v>
      </c>
      <c r="K389" s="65">
        <v>4377184</v>
      </c>
      <c r="L389" s="60">
        <v>0.15487575219675845</v>
      </c>
      <c r="M389" s="64">
        <v>32885669</v>
      </c>
      <c r="N389" s="65">
        <v>5195259</v>
      </c>
      <c r="O389" s="60">
        <v>0.15797942258678088</v>
      </c>
      <c r="P389" s="64">
        <v>35583479</v>
      </c>
      <c r="Q389" s="65">
        <v>5336021</v>
      </c>
      <c r="R389" s="60">
        <v>0.14995782171833169</v>
      </c>
      <c r="S389" s="58">
        <v>37048045</v>
      </c>
      <c r="T389" s="59">
        <v>6145342</v>
      </c>
      <c r="U389" s="60">
        <v>0.16587493348164525</v>
      </c>
      <c r="V389" s="62">
        <v>39318758</v>
      </c>
      <c r="W389" s="62">
        <v>4675682</v>
      </c>
      <c r="X389" s="105">
        <v>0.11891733711425981</v>
      </c>
      <c r="Y389" s="90">
        <v>38498309</v>
      </c>
      <c r="Z389" s="90">
        <v>8225515</v>
      </c>
      <c r="AA389" s="105">
        <v>0.21365912461246025</v>
      </c>
      <c r="AB389" s="54">
        <v>42007295</v>
      </c>
      <c r="AC389" s="54">
        <v>12218529</v>
      </c>
      <c r="AD389" s="54">
        <v>0.2908668363435446</v>
      </c>
      <c r="AE389" s="54">
        <v>40716619</v>
      </c>
      <c r="AF389" s="54">
        <v>22563640</v>
      </c>
      <c r="AG389" s="54">
        <v>0.55416290827094505</v>
      </c>
    </row>
    <row r="390" spans="1:33" x14ac:dyDescent="0.2">
      <c r="A390" s="55" t="s">
        <v>855</v>
      </c>
      <c r="B390" s="55" t="s">
        <v>856</v>
      </c>
      <c r="C390" s="55" t="s">
        <v>171</v>
      </c>
      <c r="D390" s="10">
        <v>16093223</v>
      </c>
      <c r="E390" s="10">
        <v>6631417</v>
      </c>
      <c r="F390" s="11">
        <v>0.41206270490379709</v>
      </c>
      <c r="G390" s="10">
        <v>17169351</v>
      </c>
      <c r="H390" s="10">
        <v>6541778</v>
      </c>
      <c r="I390" s="11">
        <f t="shared" si="6"/>
        <v>0.3810148677139864</v>
      </c>
      <c r="J390" s="64">
        <v>17966270</v>
      </c>
      <c r="K390" s="65">
        <v>5807292</v>
      </c>
      <c r="L390" s="60">
        <v>0.32323303612825588</v>
      </c>
      <c r="M390" s="64">
        <v>17416311</v>
      </c>
      <c r="N390" s="65">
        <v>6546334</v>
      </c>
      <c r="O390" s="60">
        <v>0.3758737427231289</v>
      </c>
      <c r="P390" s="64">
        <v>17786942</v>
      </c>
      <c r="Q390" s="65">
        <v>7294431</v>
      </c>
      <c r="R390" s="60">
        <v>0.41010034214987601</v>
      </c>
      <c r="S390" s="58">
        <v>18046154</v>
      </c>
      <c r="T390" s="59">
        <v>8155968</v>
      </c>
      <c r="U390" s="60">
        <v>0.45195048208055855</v>
      </c>
      <c r="V390" s="62">
        <v>19191011</v>
      </c>
      <c r="W390" s="62">
        <v>8542381</v>
      </c>
      <c r="X390" s="105">
        <v>0.44512407397400794</v>
      </c>
      <c r="Y390" s="90">
        <v>19545230</v>
      </c>
      <c r="Z390" s="90">
        <v>9427476</v>
      </c>
      <c r="AA390" s="105">
        <v>0.48234152271423769</v>
      </c>
      <c r="AB390" s="54">
        <v>20794889</v>
      </c>
      <c r="AC390" s="54">
        <v>9610204</v>
      </c>
      <c r="AD390" s="54">
        <v>0.46214259667363455</v>
      </c>
      <c r="AE390" s="54">
        <v>20672217</v>
      </c>
      <c r="AF390" s="54">
        <v>9741146</v>
      </c>
      <c r="AG390" s="54">
        <v>0.47121922143135397</v>
      </c>
    </row>
    <row r="391" spans="1:33" x14ac:dyDescent="0.2">
      <c r="A391" s="55" t="s">
        <v>857</v>
      </c>
      <c r="B391" s="55" t="s">
        <v>858</v>
      </c>
      <c r="C391" s="55" t="s">
        <v>171</v>
      </c>
      <c r="D391" s="10">
        <v>16655243</v>
      </c>
      <c r="E391" s="10">
        <v>900961</v>
      </c>
      <c r="F391" s="11">
        <v>5.4094737615056114E-2</v>
      </c>
      <c r="G391" s="10">
        <v>16330651</v>
      </c>
      <c r="H391" s="10">
        <v>817458</v>
      </c>
      <c r="I391" s="11">
        <f t="shared" si="6"/>
        <v>5.00566695106031E-2</v>
      </c>
      <c r="J391" s="64">
        <v>15662469</v>
      </c>
      <c r="K391" s="65">
        <v>1675413</v>
      </c>
      <c r="L391" s="60">
        <v>0.10696991642888487</v>
      </c>
      <c r="M391" s="64">
        <v>14855043</v>
      </c>
      <c r="N391" s="65">
        <v>3271913</v>
      </c>
      <c r="O391" s="60">
        <v>0.2202560436883286</v>
      </c>
      <c r="P391" s="64">
        <v>15359362</v>
      </c>
      <c r="Q391" s="65">
        <v>4998258</v>
      </c>
      <c r="R391" s="60">
        <v>0.32542093870826144</v>
      </c>
      <c r="S391" s="58">
        <v>15917230</v>
      </c>
      <c r="T391" s="59">
        <v>6199350</v>
      </c>
      <c r="U391" s="60">
        <v>0.38947417358422287</v>
      </c>
      <c r="V391" s="62">
        <v>16588106</v>
      </c>
      <c r="W391" s="62">
        <v>7034915</v>
      </c>
      <c r="X391" s="105">
        <v>0.42409392609379276</v>
      </c>
      <c r="Y391" s="90">
        <v>17536262</v>
      </c>
      <c r="Z391" s="90">
        <v>7687725</v>
      </c>
      <c r="AA391" s="105">
        <v>0.43839017688034088</v>
      </c>
      <c r="AB391" s="54">
        <v>17976718</v>
      </c>
      <c r="AC391" s="54">
        <v>7717981</v>
      </c>
      <c r="AD391" s="54">
        <v>0.42933203936335879</v>
      </c>
      <c r="AE391" s="54">
        <v>17728175</v>
      </c>
      <c r="AF391" s="54">
        <v>7955171</v>
      </c>
      <c r="AG391" s="54">
        <v>0.44873039667083597</v>
      </c>
    </row>
    <row r="392" spans="1:33" x14ac:dyDescent="0.2">
      <c r="A392" s="55" t="s">
        <v>859</v>
      </c>
      <c r="B392" s="55" t="s">
        <v>860</v>
      </c>
      <c r="C392" s="55" t="s">
        <v>171</v>
      </c>
      <c r="D392" s="10">
        <v>11832661</v>
      </c>
      <c r="E392" s="10">
        <v>5204370</v>
      </c>
      <c r="F392" s="11">
        <v>0.43983090532214181</v>
      </c>
      <c r="G392" s="10">
        <v>11471301</v>
      </c>
      <c r="H392" s="10">
        <v>6260915</v>
      </c>
      <c r="I392" s="11">
        <f t="shared" si="6"/>
        <v>0.54578944445795641</v>
      </c>
      <c r="J392" s="64">
        <v>10605531</v>
      </c>
      <c r="K392" s="65">
        <v>8315662</v>
      </c>
      <c r="L392" s="60">
        <v>0.78408728426704899</v>
      </c>
      <c r="M392" s="64">
        <v>12074498</v>
      </c>
      <c r="N392" s="65">
        <v>8548794</v>
      </c>
      <c r="O392" s="60">
        <v>0.70800409259250363</v>
      </c>
      <c r="P392" s="64">
        <v>14417825</v>
      </c>
      <c r="Q392" s="65">
        <v>6969482</v>
      </c>
      <c r="R392" s="60">
        <v>0.48339343833067749</v>
      </c>
      <c r="S392" s="58">
        <v>13735867</v>
      </c>
      <c r="T392" s="59">
        <v>6615102</v>
      </c>
      <c r="U392" s="60">
        <v>0.48159333517134373</v>
      </c>
      <c r="V392" s="62">
        <v>13648184</v>
      </c>
      <c r="W392" s="62">
        <v>6895724</v>
      </c>
      <c r="X392" s="105">
        <v>0.50524846382493083</v>
      </c>
      <c r="Y392" s="90">
        <v>13675260</v>
      </c>
      <c r="Z392" s="90">
        <v>7324256</v>
      </c>
      <c r="AA392" s="105">
        <v>0.53558440570782562</v>
      </c>
      <c r="AB392" s="54">
        <v>13758913</v>
      </c>
      <c r="AC392" s="54">
        <v>8001695</v>
      </c>
      <c r="AD392" s="54">
        <v>0.58156447387958632</v>
      </c>
      <c r="AE392" s="54">
        <v>14656823</v>
      </c>
      <c r="AF392" s="54">
        <v>7873767</v>
      </c>
      <c r="AG392" s="54">
        <v>0.537208302235757</v>
      </c>
    </row>
    <row r="393" spans="1:33" x14ac:dyDescent="0.2">
      <c r="A393" s="55" t="s">
        <v>861</v>
      </c>
      <c r="B393" s="55" t="s">
        <v>862</v>
      </c>
      <c r="C393" s="55" t="s">
        <v>171</v>
      </c>
      <c r="D393" s="10">
        <v>34358263</v>
      </c>
      <c r="E393" s="10">
        <v>3599974</v>
      </c>
      <c r="F393" s="11">
        <v>0.10477753197243993</v>
      </c>
      <c r="G393" s="12">
        <v>33623526</v>
      </c>
      <c r="H393" s="12">
        <v>3154611</v>
      </c>
      <c r="I393" s="13">
        <v>9.3821540310793108E-2</v>
      </c>
      <c r="J393" s="64">
        <v>33427284</v>
      </c>
      <c r="K393" s="65">
        <v>3434842</v>
      </c>
      <c r="L393" s="60">
        <v>0.10275564117024882</v>
      </c>
      <c r="M393" s="64">
        <v>33208822</v>
      </c>
      <c r="N393" s="65">
        <v>6165578</v>
      </c>
      <c r="O393" s="60">
        <v>0.18566084638593924</v>
      </c>
      <c r="P393" s="64">
        <v>34017330</v>
      </c>
      <c r="Q393" s="65">
        <v>9486117</v>
      </c>
      <c r="R393" s="60">
        <v>0.2788613039294971</v>
      </c>
      <c r="S393" s="58">
        <v>35592751</v>
      </c>
      <c r="T393" s="59">
        <v>12804160</v>
      </c>
      <c r="U393" s="60">
        <v>0.35974066741848643</v>
      </c>
      <c r="V393" s="62">
        <v>37748855</v>
      </c>
      <c r="W393" s="62">
        <v>15987868</v>
      </c>
      <c r="X393" s="105">
        <v>0.42353252833761446</v>
      </c>
      <c r="Y393" s="90">
        <v>42791228</v>
      </c>
      <c r="Z393" s="90">
        <v>16311713</v>
      </c>
      <c r="AA393" s="105">
        <v>0.38119291645474629</v>
      </c>
      <c r="AB393" s="54">
        <v>40696111</v>
      </c>
      <c r="AC393" s="54">
        <v>20978416</v>
      </c>
      <c r="AD393" s="54">
        <v>0.51548945303397664</v>
      </c>
      <c r="AE393" s="54">
        <v>42849027</v>
      </c>
      <c r="AF393" s="54">
        <v>24064400</v>
      </c>
      <c r="AG393" s="54">
        <v>0.56160901856651302</v>
      </c>
    </row>
    <row r="394" spans="1:33" x14ac:dyDescent="0.2">
      <c r="A394" s="55" t="s">
        <v>863</v>
      </c>
      <c r="B394" s="55" t="s">
        <v>864</v>
      </c>
      <c r="C394" s="55" t="s">
        <v>35</v>
      </c>
      <c r="D394" s="10">
        <v>17110827</v>
      </c>
      <c r="E394" s="10">
        <v>5006328</v>
      </c>
      <c r="F394" s="11">
        <v>0.29258246839851748</v>
      </c>
      <c r="G394" s="10">
        <v>17214151</v>
      </c>
      <c r="H394" s="10">
        <v>4632330</v>
      </c>
      <c r="I394" s="11">
        <f t="shared" si="6"/>
        <v>0.26910011420255348</v>
      </c>
      <c r="J394" s="64">
        <v>16606217</v>
      </c>
      <c r="K394" s="65">
        <v>4575932</v>
      </c>
      <c r="L394" s="60">
        <v>0.27555535375696943</v>
      </c>
      <c r="M394" s="64">
        <v>16820764</v>
      </c>
      <c r="N394" s="65">
        <v>5189104</v>
      </c>
      <c r="O394" s="60">
        <v>0.30849395425796355</v>
      </c>
      <c r="P394" s="64">
        <v>17262643</v>
      </c>
      <c r="Q394" s="65">
        <v>5723458</v>
      </c>
      <c r="R394" s="60">
        <v>0.33155166332293379</v>
      </c>
      <c r="S394" s="58">
        <v>18348402</v>
      </c>
      <c r="T394" s="59">
        <v>5615159</v>
      </c>
      <c r="U394" s="60">
        <v>0.30602986570710627</v>
      </c>
      <c r="V394" s="62">
        <v>19105016</v>
      </c>
      <c r="W394" s="62">
        <v>5857986</v>
      </c>
      <c r="X394" s="105">
        <v>0.30662031374378329</v>
      </c>
      <c r="Y394" s="90">
        <v>19508619</v>
      </c>
      <c r="Z394" s="90">
        <v>5704253</v>
      </c>
      <c r="AA394" s="105">
        <v>0.29239655559422223</v>
      </c>
      <c r="AB394" s="54">
        <v>19395127</v>
      </c>
      <c r="AC394" s="54">
        <v>5658194</v>
      </c>
      <c r="AD394" s="54">
        <v>0.29173276359572176</v>
      </c>
      <c r="AE394" s="54">
        <v>19213516</v>
      </c>
      <c r="AF394" s="54">
        <v>5461487</v>
      </c>
      <c r="AG394" s="54">
        <v>0.28425234610885403</v>
      </c>
    </row>
    <row r="395" spans="1:33" x14ac:dyDescent="0.2">
      <c r="A395" s="55" t="s">
        <v>865</v>
      </c>
      <c r="B395" s="55" t="s">
        <v>866</v>
      </c>
      <c r="C395" s="55" t="s">
        <v>35</v>
      </c>
      <c r="D395" s="10">
        <v>17618877</v>
      </c>
      <c r="E395" s="10">
        <v>3765037</v>
      </c>
      <c r="F395" s="11">
        <v>0.21369335854946941</v>
      </c>
      <c r="G395" s="10">
        <v>16074890</v>
      </c>
      <c r="H395" s="10">
        <v>4115448</v>
      </c>
      <c r="I395" s="11">
        <f t="shared" si="6"/>
        <v>0.25601717958878722</v>
      </c>
      <c r="J395" s="64">
        <v>15921490</v>
      </c>
      <c r="K395" s="65">
        <v>0</v>
      </c>
      <c r="L395" s="60">
        <v>0</v>
      </c>
      <c r="M395" s="64">
        <v>15506490</v>
      </c>
      <c r="N395" s="65">
        <v>0</v>
      </c>
      <c r="O395" s="60">
        <v>0</v>
      </c>
      <c r="P395" s="64">
        <v>16244724</v>
      </c>
      <c r="Q395" s="65">
        <v>0</v>
      </c>
      <c r="R395" s="60">
        <v>0</v>
      </c>
      <c r="S395" s="58">
        <v>16581553</v>
      </c>
      <c r="T395" s="59">
        <v>7902609</v>
      </c>
      <c r="U395" s="60">
        <v>0.47659040139364511</v>
      </c>
      <c r="V395" s="62">
        <v>18197142</v>
      </c>
      <c r="W395" s="62">
        <v>8920483</v>
      </c>
      <c r="X395" s="105">
        <v>0.49021340823740345</v>
      </c>
      <c r="Y395" s="90">
        <v>17939552</v>
      </c>
      <c r="Z395" s="90">
        <v>9534751</v>
      </c>
      <c r="AA395" s="105">
        <v>0.5314932613701836</v>
      </c>
      <c r="AB395" s="54">
        <v>18264454</v>
      </c>
      <c r="AC395" s="54">
        <v>9781934</v>
      </c>
      <c r="AD395" s="54">
        <v>0.53557221037102998</v>
      </c>
      <c r="AE395" s="54">
        <v>18372575</v>
      </c>
      <c r="AF395" s="54">
        <v>10282698</v>
      </c>
      <c r="AG395" s="54">
        <v>0.55967647431021506</v>
      </c>
    </row>
    <row r="396" spans="1:33" x14ac:dyDescent="0.2">
      <c r="A396" s="55" t="s">
        <v>867</v>
      </c>
      <c r="B396" s="55" t="s">
        <v>837</v>
      </c>
      <c r="C396" s="55" t="s">
        <v>35</v>
      </c>
      <c r="D396" s="10">
        <v>6989700</v>
      </c>
      <c r="E396" s="10">
        <v>385837</v>
      </c>
      <c r="F396" s="11">
        <v>5.5200795456171223E-2</v>
      </c>
      <c r="G396" s="10">
        <v>7118098</v>
      </c>
      <c r="H396" s="10">
        <v>627400</v>
      </c>
      <c r="I396" s="11">
        <f t="shared" si="6"/>
        <v>8.8141523199034344E-2</v>
      </c>
      <c r="J396" s="64">
        <v>6725593</v>
      </c>
      <c r="K396" s="65">
        <v>938702</v>
      </c>
      <c r="L396" s="60">
        <v>0.13957163331173919</v>
      </c>
      <c r="M396" s="64">
        <v>6534897</v>
      </c>
      <c r="N396" s="65">
        <v>1980270</v>
      </c>
      <c r="O396" s="60">
        <v>0.3030300248037574</v>
      </c>
      <c r="P396" s="64">
        <v>7010100</v>
      </c>
      <c r="Q396" s="65">
        <v>3296697</v>
      </c>
      <c r="R396" s="60">
        <v>0.4702781700689006</v>
      </c>
      <c r="S396" s="58">
        <v>6958834</v>
      </c>
      <c r="T396" s="59">
        <v>5003722</v>
      </c>
      <c r="U396" s="60">
        <v>0.71904603558584668</v>
      </c>
      <c r="V396" s="62">
        <v>7046994</v>
      </c>
      <c r="W396" s="62">
        <v>6784922</v>
      </c>
      <c r="X396" s="105">
        <v>0.96281080982898526</v>
      </c>
      <c r="Y396" s="90">
        <v>8084292</v>
      </c>
      <c r="Z396" s="90">
        <v>7997111</v>
      </c>
      <c r="AA396" s="105">
        <v>0.98921600060957715</v>
      </c>
      <c r="AB396" s="54">
        <v>7819754</v>
      </c>
      <c r="AC396" s="54">
        <v>9639875</v>
      </c>
      <c r="AD396" s="54">
        <v>1.2327593681335756</v>
      </c>
      <c r="AE396" s="54">
        <v>8577818</v>
      </c>
      <c r="AF396" s="54">
        <v>10471133</v>
      </c>
      <c r="AG396" s="54">
        <v>1.2207222163025599</v>
      </c>
    </row>
    <row r="397" spans="1:33" x14ac:dyDescent="0.2">
      <c r="A397" s="55" t="s">
        <v>868</v>
      </c>
      <c r="B397" s="55" t="s">
        <v>869</v>
      </c>
      <c r="C397" s="55" t="s">
        <v>127</v>
      </c>
      <c r="D397" s="10">
        <v>27514944</v>
      </c>
      <c r="E397" s="10">
        <v>8252989</v>
      </c>
      <c r="F397" s="11">
        <v>0.29994569496488888</v>
      </c>
      <c r="G397" s="10">
        <v>28269988</v>
      </c>
      <c r="H397" s="10">
        <v>12198323</v>
      </c>
      <c r="I397" s="11">
        <f t="shared" si="6"/>
        <v>0.43149374523965134</v>
      </c>
      <c r="J397" s="64">
        <v>30887309</v>
      </c>
      <c r="K397" s="65">
        <v>12808038</v>
      </c>
      <c r="L397" s="60">
        <v>0.41466992155257032</v>
      </c>
      <c r="M397" s="64">
        <v>33736846</v>
      </c>
      <c r="N397" s="65">
        <v>12100612</v>
      </c>
      <c r="O397" s="60">
        <v>0.35867644533220444</v>
      </c>
      <c r="P397" s="64">
        <v>34452425</v>
      </c>
      <c r="Q397" s="65">
        <v>11840962</v>
      </c>
      <c r="R397" s="60">
        <v>0.34369023370633561</v>
      </c>
      <c r="S397" s="58">
        <v>37606595</v>
      </c>
      <c r="T397" s="59">
        <v>9899616</v>
      </c>
      <c r="U397" s="60">
        <v>0.26324148729764024</v>
      </c>
      <c r="V397" s="62">
        <v>38703787</v>
      </c>
      <c r="W397" s="62">
        <v>9738203</v>
      </c>
      <c r="X397" s="105">
        <v>0.25160853122718974</v>
      </c>
      <c r="Y397" s="90">
        <v>40582646</v>
      </c>
      <c r="Z397" s="90">
        <v>9507938</v>
      </c>
      <c r="AA397" s="105">
        <v>0.23428580778099092</v>
      </c>
      <c r="AB397" s="54">
        <v>42981953</v>
      </c>
      <c r="AC397" s="54">
        <v>8778328</v>
      </c>
      <c r="AD397" s="54">
        <v>0.20423287885499294</v>
      </c>
      <c r="AE397" s="54">
        <v>44641188</v>
      </c>
      <c r="AF397" s="54">
        <v>9657270</v>
      </c>
      <c r="AG397" s="54">
        <v>0.21633093635411299</v>
      </c>
    </row>
    <row r="398" spans="1:33" x14ac:dyDescent="0.2">
      <c r="A398" s="55" t="s">
        <v>870</v>
      </c>
      <c r="B398" s="55" t="s">
        <v>871</v>
      </c>
      <c r="C398" s="55" t="s">
        <v>127</v>
      </c>
      <c r="D398" s="10">
        <v>40012340</v>
      </c>
      <c r="E398" s="10">
        <v>13693478</v>
      </c>
      <c r="F398" s="11">
        <v>0.34223137162185469</v>
      </c>
      <c r="G398" s="10">
        <v>38743172</v>
      </c>
      <c r="H398" s="10">
        <v>9891455</v>
      </c>
      <c r="I398" s="11">
        <f t="shared" si="6"/>
        <v>0.25530834181568818</v>
      </c>
      <c r="J398" s="64">
        <v>39351605</v>
      </c>
      <c r="K398" s="65">
        <v>5343035</v>
      </c>
      <c r="L398" s="60">
        <v>0.13577679995517336</v>
      </c>
      <c r="M398" s="64">
        <v>36682883</v>
      </c>
      <c r="N398" s="65">
        <v>6478668</v>
      </c>
      <c r="O398" s="60">
        <v>0.17661283601945899</v>
      </c>
      <c r="P398" s="64">
        <v>36952146</v>
      </c>
      <c r="Q398" s="65">
        <v>10638042</v>
      </c>
      <c r="R398" s="60">
        <v>0.28788698767319226</v>
      </c>
      <c r="S398" s="58">
        <v>37465384</v>
      </c>
      <c r="T398" s="59">
        <v>14471418</v>
      </c>
      <c r="U398" s="60">
        <v>0.3862610349863223</v>
      </c>
      <c r="V398" s="62">
        <v>39732627</v>
      </c>
      <c r="W398" s="62">
        <v>16352446</v>
      </c>
      <c r="X398" s="105">
        <v>0.41156216527037087</v>
      </c>
      <c r="Y398" s="90">
        <v>40698863</v>
      </c>
      <c r="Z398" s="90">
        <v>17870872</v>
      </c>
      <c r="AA398" s="105">
        <v>0.43910003087801247</v>
      </c>
      <c r="AB398" s="54">
        <v>42525207</v>
      </c>
      <c r="AC398" s="54">
        <v>17005328</v>
      </c>
      <c r="AD398" s="54">
        <v>0.39988818866889936</v>
      </c>
      <c r="AE398" s="54">
        <v>43644318</v>
      </c>
      <c r="AF398" s="54">
        <v>16094101</v>
      </c>
      <c r="AG398" s="54">
        <v>0.36875592832038301</v>
      </c>
    </row>
    <row r="399" spans="1:33" x14ac:dyDescent="0.2">
      <c r="A399" s="55" t="s">
        <v>872</v>
      </c>
      <c r="B399" s="55" t="s">
        <v>873</v>
      </c>
      <c r="C399" s="55" t="s">
        <v>127</v>
      </c>
      <c r="D399" s="10">
        <v>13985269</v>
      </c>
      <c r="E399" s="10">
        <v>1399029</v>
      </c>
      <c r="F399" s="11">
        <v>0.10003590206237721</v>
      </c>
      <c r="G399" s="10">
        <v>14384931</v>
      </c>
      <c r="H399" s="10">
        <v>64993</v>
      </c>
      <c r="I399" s="11">
        <f t="shared" si="6"/>
        <v>4.5181308134185699E-3</v>
      </c>
      <c r="J399" s="64">
        <v>16860593</v>
      </c>
      <c r="K399" s="65">
        <v>3066784</v>
      </c>
      <c r="L399" s="60">
        <v>0.18189063694260338</v>
      </c>
      <c r="M399" s="64">
        <v>16951029</v>
      </c>
      <c r="N399" s="65">
        <v>4224673</v>
      </c>
      <c r="O399" s="60">
        <v>0.24922811470619277</v>
      </c>
      <c r="P399" s="64">
        <v>17023177</v>
      </c>
      <c r="Q399" s="65">
        <v>5842432</v>
      </c>
      <c r="R399" s="60">
        <v>0.34320456163969865</v>
      </c>
      <c r="S399" s="58">
        <v>14351987</v>
      </c>
      <c r="T399" s="59">
        <v>3727332</v>
      </c>
      <c r="U399" s="60">
        <v>0.25970842922307552</v>
      </c>
      <c r="V399" s="62">
        <v>14731721</v>
      </c>
      <c r="W399" s="62">
        <v>7253170</v>
      </c>
      <c r="X399" s="105">
        <v>0.4923504864095648</v>
      </c>
      <c r="Y399" s="90">
        <v>15126514</v>
      </c>
      <c r="Z399" s="90">
        <v>10648727</v>
      </c>
      <c r="AA399" s="105">
        <v>0.70397759853988828</v>
      </c>
      <c r="AB399" s="54">
        <v>15696347</v>
      </c>
      <c r="AC399" s="54">
        <v>14193228</v>
      </c>
      <c r="AD399" s="54">
        <v>0.90423765478681117</v>
      </c>
      <c r="AE399" s="54">
        <v>18882545</v>
      </c>
      <c r="AF399" s="54">
        <v>14465643</v>
      </c>
      <c r="AG399" s="54">
        <v>0.76608545087539803</v>
      </c>
    </row>
    <row r="400" spans="1:33" x14ac:dyDescent="0.2">
      <c r="A400" s="55" t="s">
        <v>874</v>
      </c>
      <c r="B400" s="55" t="s">
        <v>875</v>
      </c>
      <c r="C400" s="55" t="s">
        <v>127</v>
      </c>
      <c r="D400" s="10">
        <v>10390177</v>
      </c>
      <c r="E400" s="10">
        <v>1404485</v>
      </c>
      <c r="F400" s="11">
        <v>0.13517430935007171</v>
      </c>
      <c r="G400" s="10">
        <v>10620175</v>
      </c>
      <c r="H400" s="10">
        <v>348076</v>
      </c>
      <c r="I400" s="11">
        <f t="shared" si="6"/>
        <v>3.2774977813454106E-2</v>
      </c>
      <c r="J400" s="64">
        <v>10127455</v>
      </c>
      <c r="K400" s="65">
        <v>392822</v>
      </c>
      <c r="L400" s="60">
        <v>3.878782971635026E-2</v>
      </c>
      <c r="M400" s="64">
        <v>9244429</v>
      </c>
      <c r="N400" s="65">
        <v>1447948</v>
      </c>
      <c r="O400" s="60">
        <v>0.15662925206088987</v>
      </c>
      <c r="P400" s="64">
        <v>9922366</v>
      </c>
      <c r="Q400" s="65">
        <v>2308877</v>
      </c>
      <c r="R400" s="60">
        <v>0.23269419813782319</v>
      </c>
      <c r="S400" s="58">
        <v>9474059</v>
      </c>
      <c r="T400" s="59">
        <v>4265388</v>
      </c>
      <c r="U400" s="60">
        <v>0.45021758889194169</v>
      </c>
      <c r="V400" s="62">
        <v>9962489</v>
      </c>
      <c r="W400" s="62">
        <v>5391202</v>
      </c>
      <c r="X400" s="105">
        <v>0.54115010817075937</v>
      </c>
      <c r="Y400" s="90">
        <v>10370256</v>
      </c>
      <c r="Z400" s="90">
        <v>6388587</v>
      </c>
      <c r="AA400" s="105">
        <v>0.6160491119987781</v>
      </c>
      <c r="AB400" s="54">
        <v>11080243</v>
      </c>
      <c r="AC400" s="54">
        <v>6687493</v>
      </c>
      <c r="AD400" s="54">
        <v>0.60355111345482226</v>
      </c>
      <c r="AE400" s="54">
        <v>11178816</v>
      </c>
      <c r="AF400" s="54">
        <v>7032101</v>
      </c>
      <c r="AG400" s="54">
        <v>0.62905597515872902</v>
      </c>
    </row>
    <row r="401" spans="1:33" x14ac:dyDescent="0.2">
      <c r="A401" s="55" t="s">
        <v>876</v>
      </c>
      <c r="B401" s="55" t="s">
        <v>877</v>
      </c>
      <c r="C401" s="55" t="s">
        <v>127</v>
      </c>
      <c r="D401" s="10">
        <v>17519789</v>
      </c>
      <c r="E401" s="10">
        <v>1945301</v>
      </c>
      <c r="F401" s="11">
        <v>0.11103449933101363</v>
      </c>
      <c r="G401" s="10">
        <v>17005662</v>
      </c>
      <c r="H401" s="10">
        <v>2195281</v>
      </c>
      <c r="I401" s="11">
        <f t="shared" si="6"/>
        <v>0.12909118151354532</v>
      </c>
      <c r="J401" s="64">
        <v>16860593</v>
      </c>
      <c r="K401" s="65">
        <v>3066784</v>
      </c>
      <c r="L401" s="60">
        <v>0.18189063694260338</v>
      </c>
      <c r="M401" s="64">
        <v>16951029</v>
      </c>
      <c r="N401" s="65">
        <v>4224673</v>
      </c>
      <c r="O401" s="60">
        <v>0.24922811470619277</v>
      </c>
      <c r="P401" s="64">
        <v>17023177</v>
      </c>
      <c r="Q401" s="65">
        <v>5842432</v>
      </c>
      <c r="R401" s="60">
        <v>0.34320456163969865</v>
      </c>
      <c r="S401" s="58">
        <v>17729082</v>
      </c>
      <c r="T401" s="59">
        <v>6830107</v>
      </c>
      <c r="U401" s="60">
        <v>0.38524876809752473</v>
      </c>
      <c r="V401" s="62">
        <v>17468652</v>
      </c>
      <c r="W401" s="62">
        <v>8616657</v>
      </c>
      <c r="X401" s="105">
        <v>0.49326399083340833</v>
      </c>
      <c r="Y401" s="90">
        <v>18185652</v>
      </c>
      <c r="Z401" s="90">
        <v>10064638</v>
      </c>
      <c r="AA401" s="105">
        <v>0.55343839198066691</v>
      </c>
      <c r="AB401" s="54">
        <v>18572437</v>
      </c>
      <c r="AC401" s="54">
        <v>11091887</v>
      </c>
      <c r="AD401" s="54">
        <v>0.59722302463591614</v>
      </c>
      <c r="AE401" s="54">
        <v>18387510</v>
      </c>
      <c r="AF401" s="54">
        <v>12927963</v>
      </c>
      <c r="AG401" s="54">
        <v>0.70308394121879503</v>
      </c>
    </row>
    <row r="402" spans="1:33" x14ac:dyDescent="0.2">
      <c r="A402" s="55" t="s">
        <v>878</v>
      </c>
      <c r="B402" s="55" t="s">
        <v>879</v>
      </c>
      <c r="C402" s="55" t="s">
        <v>127</v>
      </c>
      <c r="D402" s="10">
        <v>13715793</v>
      </c>
      <c r="E402" s="10">
        <v>4714016</v>
      </c>
      <c r="F402" s="11">
        <v>0.34369255937297977</v>
      </c>
      <c r="G402" s="10">
        <v>14071430</v>
      </c>
      <c r="H402" s="10">
        <v>4602189</v>
      </c>
      <c r="I402" s="11">
        <f t="shared" si="6"/>
        <v>0.32705908354730118</v>
      </c>
      <c r="J402" s="64">
        <v>14415019</v>
      </c>
      <c r="K402" s="65">
        <v>3910429</v>
      </c>
      <c r="L402" s="60">
        <v>0.27127463376912647</v>
      </c>
      <c r="M402" s="64">
        <v>15452080</v>
      </c>
      <c r="N402" s="65">
        <v>2347516</v>
      </c>
      <c r="O402" s="60">
        <v>0.15192233019761742</v>
      </c>
      <c r="P402" s="64">
        <v>14689210</v>
      </c>
      <c r="Q402" s="65">
        <v>1983229</v>
      </c>
      <c r="R402" s="60">
        <v>0.13501263852855258</v>
      </c>
      <c r="S402" s="58">
        <v>14430402</v>
      </c>
      <c r="T402" s="59">
        <v>2508766</v>
      </c>
      <c r="U402" s="60">
        <v>0.17385281435680031</v>
      </c>
      <c r="V402" s="62">
        <v>14642293</v>
      </c>
      <c r="W402" s="62">
        <v>4051859</v>
      </c>
      <c r="X402" s="105">
        <v>0.27672298321034827</v>
      </c>
      <c r="Y402" s="90">
        <v>14685590</v>
      </c>
      <c r="Z402" s="90">
        <v>5795611</v>
      </c>
      <c r="AA402" s="105">
        <v>0.39464611227740937</v>
      </c>
      <c r="AB402" s="54">
        <v>16442241</v>
      </c>
      <c r="AC402" s="54">
        <v>5815392</v>
      </c>
      <c r="AD402" s="54">
        <v>0.35368609424956121</v>
      </c>
      <c r="AE402" s="54">
        <v>16276636</v>
      </c>
      <c r="AF402" s="54">
        <v>6374961</v>
      </c>
      <c r="AG402" s="54">
        <v>0.391663301925533</v>
      </c>
    </row>
    <row r="403" spans="1:33" x14ac:dyDescent="0.2">
      <c r="A403" s="55" t="s">
        <v>880</v>
      </c>
      <c r="B403" s="55" t="s">
        <v>881</v>
      </c>
      <c r="C403" s="55" t="s">
        <v>127</v>
      </c>
      <c r="D403" s="10">
        <v>27110885</v>
      </c>
      <c r="E403" s="10">
        <v>6272444</v>
      </c>
      <c r="F403" s="11">
        <v>0.23136256894601559</v>
      </c>
      <c r="G403" s="10">
        <v>27938749</v>
      </c>
      <c r="H403" s="10">
        <v>5149114</v>
      </c>
      <c r="I403" s="11">
        <f t="shared" si="6"/>
        <v>0.18430009160395835</v>
      </c>
      <c r="J403" s="64">
        <v>28794125</v>
      </c>
      <c r="K403" s="65">
        <v>2548794</v>
      </c>
      <c r="L403" s="60">
        <v>8.8517848693092774E-2</v>
      </c>
      <c r="M403" s="64">
        <v>30597335</v>
      </c>
      <c r="N403" s="65">
        <v>2556388</v>
      </c>
      <c r="O403" s="60">
        <v>8.3549367943319242E-2</v>
      </c>
      <c r="P403" s="64">
        <v>29458423</v>
      </c>
      <c r="Q403" s="65">
        <v>5274494</v>
      </c>
      <c r="R403" s="60">
        <v>0.17904875627592148</v>
      </c>
      <c r="S403" s="58">
        <v>30793625</v>
      </c>
      <c r="T403" s="59">
        <v>8229894</v>
      </c>
      <c r="U403" s="60">
        <v>0.26725966819430969</v>
      </c>
      <c r="V403" s="62">
        <v>31230065</v>
      </c>
      <c r="W403" s="62">
        <v>11478165</v>
      </c>
      <c r="X403" s="105">
        <v>0.367535738398239</v>
      </c>
      <c r="Y403" s="90">
        <v>31340121</v>
      </c>
      <c r="Z403" s="90">
        <v>15106284</v>
      </c>
      <c r="AA403" s="105">
        <v>0.48201102988721711</v>
      </c>
      <c r="AB403" s="54">
        <v>31994011</v>
      </c>
      <c r="AC403" s="54">
        <v>18336595</v>
      </c>
      <c r="AD403" s="54">
        <v>0.57312585783633063</v>
      </c>
      <c r="AE403" s="54">
        <v>32185835</v>
      </c>
      <c r="AF403" s="54">
        <v>22861280</v>
      </c>
      <c r="AG403" s="54">
        <v>0.71029010121999303</v>
      </c>
    </row>
    <row r="404" spans="1:33" x14ac:dyDescent="0.2">
      <c r="A404" s="55" t="s">
        <v>882</v>
      </c>
      <c r="B404" s="55" t="s">
        <v>883</v>
      </c>
      <c r="C404" s="55" t="s">
        <v>233</v>
      </c>
      <c r="D404" s="10">
        <v>33289438</v>
      </c>
      <c r="E404" s="10">
        <v>8053143</v>
      </c>
      <c r="F404" s="11">
        <v>0.24191285536271295</v>
      </c>
      <c r="G404" s="10">
        <v>33454062</v>
      </c>
      <c r="H404" s="10">
        <v>7414926</v>
      </c>
      <c r="I404" s="11">
        <f t="shared" si="6"/>
        <v>0.22164501279396207</v>
      </c>
      <c r="J404" s="64">
        <v>34328375</v>
      </c>
      <c r="K404" s="65">
        <v>5506688</v>
      </c>
      <c r="L404" s="60">
        <v>0.1604121371897155</v>
      </c>
      <c r="M404" s="64">
        <v>35929912</v>
      </c>
      <c r="N404" s="65">
        <v>4031251</v>
      </c>
      <c r="O404" s="60">
        <v>0.11219763076514075</v>
      </c>
      <c r="P404" s="64">
        <v>36931926</v>
      </c>
      <c r="Q404" s="65">
        <v>5613571</v>
      </c>
      <c r="R404" s="60">
        <v>0.15199778641384692</v>
      </c>
      <c r="S404" s="58">
        <v>38214096</v>
      </c>
      <c r="T404" s="59">
        <v>6515317</v>
      </c>
      <c r="U404" s="60">
        <v>0.17049512305616232</v>
      </c>
      <c r="V404" s="62">
        <v>39550430</v>
      </c>
      <c r="W404" s="62">
        <v>6364581</v>
      </c>
      <c r="X404" s="105">
        <v>0.16092318086048621</v>
      </c>
      <c r="Y404" s="90">
        <v>41186389</v>
      </c>
      <c r="Z404" s="90">
        <v>6507337</v>
      </c>
      <c r="AA404" s="105">
        <v>0.15799726943772613</v>
      </c>
      <c r="AB404" s="54">
        <v>42807063</v>
      </c>
      <c r="AC404" s="54">
        <v>5214820</v>
      </c>
      <c r="AD404" s="54">
        <v>0.12182148539366039</v>
      </c>
      <c r="AE404" s="54">
        <v>43575814</v>
      </c>
      <c r="AF404" s="54">
        <v>5090342</v>
      </c>
      <c r="AG404" s="54">
        <v>0.116815763900589</v>
      </c>
    </row>
    <row r="405" spans="1:33" x14ac:dyDescent="0.2">
      <c r="A405" s="55" t="s">
        <v>884</v>
      </c>
      <c r="B405" s="55" t="s">
        <v>885</v>
      </c>
      <c r="C405" s="55" t="s">
        <v>233</v>
      </c>
      <c r="D405" s="10">
        <v>13441394</v>
      </c>
      <c r="E405" s="10">
        <v>4177858</v>
      </c>
      <c r="F405" s="11">
        <v>0.31082029140727518</v>
      </c>
      <c r="G405" s="10">
        <v>13258905</v>
      </c>
      <c r="H405" s="10">
        <v>4340511</v>
      </c>
      <c r="I405" s="11">
        <f t="shared" si="6"/>
        <v>0.32736572137744407</v>
      </c>
      <c r="J405" s="64">
        <v>12355523</v>
      </c>
      <c r="K405" s="65">
        <v>4963537</v>
      </c>
      <c r="L405" s="60">
        <v>0.40172617541159528</v>
      </c>
      <c r="M405" s="64">
        <v>12805367</v>
      </c>
      <c r="N405" s="65">
        <v>5847666</v>
      </c>
      <c r="O405" s="60">
        <v>0.45665743121614555</v>
      </c>
      <c r="P405" s="64">
        <v>12957549</v>
      </c>
      <c r="Q405" s="65">
        <v>7317852</v>
      </c>
      <c r="R405" s="60">
        <v>0.5647558809154416</v>
      </c>
      <c r="S405" s="58">
        <v>13331148</v>
      </c>
      <c r="T405" s="59">
        <v>8869158</v>
      </c>
      <c r="U405" s="60">
        <v>0.66529589199669825</v>
      </c>
      <c r="V405" s="62">
        <v>17030585</v>
      </c>
      <c r="W405" s="62">
        <v>7024179</v>
      </c>
      <c r="X405" s="105">
        <v>0.41244496298864658</v>
      </c>
      <c r="Y405" s="90">
        <v>14732573</v>
      </c>
      <c r="Z405" s="90">
        <v>8507379</v>
      </c>
      <c r="AA405" s="105">
        <v>0.57745371429688486</v>
      </c>
      <c r="AB405" s="54">
        <v>16127144</v>
      </c>
      <c r="AC405" s="54">
        <v>7691053</v>
      </c>
      <c r="AD405" s="54">
        <v>0.47690111776765931</v>
      </c>
      <c r="AE405" s="54">
        <v>17418499</v>
      </c>
      <c r="AF405" s="54">
        <v>6573706</v>
      </c>
      <c r="AG405" s="54">
        <v>0.37739796063943298</v>
      </c>
    </row>
    <row r="406" spans="1:33" x14ac:dyDescent="0.2">
      <c r="A406" s="55" t="s">
        <v>886</v>
      </c>
      <c r="B406" s="55" t="s">
        <v>887</v>
      </c>
      <c r="C406" s="55" t="s">
        <v>233</v>
      </c>
      <c r="D406" s="10">
        <v>33111075</v>
      </c>
      <c r="E406" s="10">
        <v>3077465</v>
      </c>
      <c r="F406" s="11">
        <v>9.2943675190249792E-2</v>
      </c>
      <c r="G406" s="10">
        <v>35730960</v>
      </c>
      <c r="H406" s="10">
        <v>4563039</v>
      </c>
      <c r="I406" s="11">
        <f t="shared" si="6"/>
        <v>0.12770546887069364</v>
      </c>
      <c r="J406" s="64">
        <v>35841432</v>
      </c>
      <c r="K406" s="65">
        <v>4638703</v>
      </c>
      <c r="L406" s="60">
        <v>0.12942292595898511</v>
      </c>
      <c r="M406" s="64">
        <v>39288811</v>
      </c>
      <c r="N406" s="65">
        <v>1785083</v>
      </c>
      <c r="O406" s="60">
        <v>4.5434894937390696E-2</v>
      </c>
      <c r="P406" s="64">
        <v>36654931</v>
      </c>
      <c r="Q406" s="65">
        <v>1553426</v>
      </c>
      <c r="R406" s="60">
        <v>4.2379727846166185E-2</v>
      </c>
      <c r="S406" s="58">
        <v>35298013</v>
      </c>
      <c r="T406" s="59">
        <v>7740686</v>
      </c>
      <c r="U406" s="60">
        <v>0.21929523341724647</v>
      </c>
      <c r="V406" s="62">
        <v>40296971</v>
      </c>
      <c r="W406" s="62">
        <v>7475972</v>
      </c>
      <c r="X406" s="105">
        <v>0.18552193414239498</v>
      </c>
      <c r="Y406" s="90">
        <v>37932671</v>
      </c>
      <c r="Z406" s="90">
        <v>12179782</v>
      </c>
      <c r="AA406" s="105">
        <v>0.32108949037625112</v>
      </c>
      <c r="AB406" s="54">
        <v>39200720</v>
      </c>
      <c r="AC406" s="54">
        <v>15276283</v>
      </c>
      <c r="AD406" s="54">
        <v>0.38969393929499252</v>
      </c>
      <c r="AE406" s="54">
        <v>40504723</v>
      </c>
      <c r="AF406" s="54">
        <v>17292719</v>
      </c>
      <c r="AG406" s="54">
        <v>0.426930928524064</v>
      </c>
    </row>
    <row r="407" spans="1:33" x14ac:dyDescent="0.2">
      <c r="A407" s="55" t="s">
        <v>888</v>
      </c>
      <c r="B407" s="55" t="s">
        <v>889</v>
      </c>
      <c r="C407" s="55" t="s">
        <v>233</v>
      </c>
      <c r="D407" s="10">
        <v>72202291</v>
      </c>
      <c r="E407" s="10">
        <v>33053760</v>
      </c>
      <c r="F407" s="11">
        <v>0.45779378385652608</v>
      </c>
      <c r="G407" s="10">
        <v>71676721</v>
      </c>
      <c r="H407" s="10">
        <v>33005084</v>
      </c>
      <c r="I407" s="11">
        <f t="shared" si="6"/>
        <v>0.46047145488142516</v>
      </c>
      <c r="J407" s="64">
        <v>71986418</v>
      </c>
      <c r="K407" s="65">
        <v>32352825</v>
      </c>
      <c r="L407" s="60">
        <v>0.4494295715616799</v>
      </c>
      <c r="M407" s="64">
        <v>76771303</v>
      </c>
      <c r="N407" s="65">
        <v>28141932</v>
      </c>
      <c r="O407" s="60">
        <v>0.36656837777001128</v>
      </c>
      <c r="P407" s="64">
        <v>77283402</v>
      </c>
      <c r="Q407" s="65">
        <v>29090946</v>
      </c>
      <c r="R407" s="60">
        <v>0.37641906602403452</v>
      </c>
      <c r="S407" s="58">
        <v>79567875</v>
      </c>
      <c r="T407" s="59">
        <v>30248367</v>
      </c>
      <c r="U407" s="60">
        <v>0.38015803488531019</v>
      </c>
      <c r="V407" s="62">
        <v>83542325</v>
      </c>
      <c r="W407" s="62">
        <v>28853154</v>
      </c>
      <c r="X407" s="105">
        <v>0.34537169033780185</v>
      </c>
      <c r="Y407" s="90">
        <v>85165876</v>
      </c>
      <c r="Z407" s="90">
        <v>27407555</v>
      </c>
      <c r="AA407" s="105">
        <v>0.32181380955912436</v>
      </c>
      <c r="AB407" s="54">
        <v>86574710</v>
      </c>
      <c r="AC407" s="54">
        <v>26471786</v>
      </c>
      <c r="AD407" s="54">
        <v>0.30576811634714107</v>
      </c>
      <c r="AE407" s="54">
        <v>87306522</v>
      </c>
      <c r="AF407" s="54">
        <v>25715657</v>
      </c>
      <c r="AG407" s="54">
        <v>0.294544512951736</v>
      </c>
    </row>
    <row r="408" spans="1:33" x14ac:dyDescent="0.2">
      <c r="A408" s="55" t="s">
        <v>890</v>
      </c>
      <c r="B408" s="55" t="s">
        <v>891</v>
      </c>
      <c r="C408" s="55" t="s">
        <v>208</v>
      </c>
      <c r="D408" s="10">
        <v>12200378</v>
      </c>
      <c r="E408" s="10">
        <v>5266693</v>
      </c>
      <c r="F408" s="11">
        <v>0.43168277245180436</v>
      </c>
      <c r="G408" s="10">
        <v>15153952</v>
      </c>
      <c r="H408" s="10">
        <v>2382599</v>
      </c>
      <c r="I408" s="11">
        <f t="shared" si="6"/>
        <v>0.15722624698824439</v>
      </c>
      <c r="J408" s="64">
        <v>12027637</v>
      </c>
      <c r="K408" s="65">
        <v>4323908</v>
      </c>
      <c r="L408" s="60">
        <v>0.35949771347439236</v>
      </c>
      <c r="M408" s="64">
        <v>12367392</v>
      </c>
      <c r="N408" s="65">
        <v>4423141</v>
      </c>
      <c r="O408" s="60">
        <v>0.35764541141737888</v>
      </c>
      <c r="P408" s="64">
        <v>12712513</v>
      </c>
      <c r="Q408" s="65">
        <v>4949969</v>
      </c>
      <c r="R408" s="60">
        <v>0.38937769424503244</v>
      </c>
      <c r="S408" s="58">
        <v>13181639</v>
      </c>
      <c r="T408" s="59">
        <v>5706683</v>
      </c>
      <c r="U408" s="60">
        <v>0.43292666412727582</v>
      </c>
      <c r="V408" s="62">
        <v>14326703</v>
      </c>
      <c r="W408" s="62">
        <v>4716330</v>
      </c>
      <c r="X408" s="105">
        <v>0.32919856019909116</v>
      </c>
      <c r="Y408" s="90">
        <v>14457253</v>
      </c>
      <c r="Z408" s="90">
        <v>4275588</v>
      </c>
      <c r="AA408" s="105">
        <v>0.29573999984644384</v>
      </c>
      <c r="AB408" s="54">
        <v>15014617</v>
      </c>
      <c r="AC408" s="54">
        <v>3408672</v>
      </c>
      <c r="AD408" s="54">
        <v>0.22702357309547089</v>
      </c>
      <c r="AE408" s="54">
        <v>15433377</v>
      </c>
      <c r="AF408" s="54">
        <v>2363551</v>
      </c>
      <c r="AG408" s="54">
        <v>0.153145419826134</v>
      </c>
    </row>
    <row r="409" spans="1:33" x14ac:dyDescent="0.2">
      <c r="A409" s="55" t="s">
        <v>892</v>
      </c>
      <c r="B409" s="55" t="s">
        <v>893</v>
      </c>
      <c r="C409" s="55" t="s">
        <v>208</v>
      </c>
      <c r="D409" s="10">
        <v>16474977</v>
      </c>
      <c r="E409" s="10">
        <v>1677889</v>
      </c>
      <c r="F409" s="11">
        <v>0.10184469453280572</v>
      </c>
      <c r="G409" s="10">
        <v>16768438</v>
      </c>
      <c r="H409" s="10">
        <v>1160743</v>
      </c>
      <c r="I409" s="11">
        <f t="shared" si="6"/>
        <v>6.9221891746863953E-2</v>
      </c>
      <c r="J409" s="64">
        <v>17306977</v>
      </c>
      <c r="K409" s="65">
        <v>114461</v>
      </c>
      <c r="L409" s="60">
        <v>6.6135755539514498E-3</v>
      </c>
      <c r="M409" s="64">
        <v>16804421</v>
      </c>
      <c r="N409" s="65">
        <v>687880</v>
      </c>
      <c r="O409" s="60">
        <v>4.0934465995585326E-2</v>
      </c>
      <c r="P409" s="64">
        <v>16671073</v>
      </c>
      <c r="Q409" s="65">
        <v>2005137</v>
      </c>
      <c r="R409" s="60">
        <v>0.12027642131973149</v>
      </c>
      <c r="S409" s="58">
        <v>18636474</v>
      </c>
      <c r="T409" s="59">
        <v>3978691</v>
      </c>
      <c r="U409" s="60">
        <v>0.21348947231112494</v>
      </c>
      <c r="V409" s="62">
        <v>19609680</v>
      </c>
      <c r="W409" s="62">
        <v>5564258</v>
      </c>
      <c r="X409" s="105">
        <v>0.28375057624601729</v>
      </c>
      <c r="Y409" s="90">
        <v>20413836</v>
      </c>
      <c r="Z409" s="90">
        <v>7165329</v>
      </c>
      <c r="AA409" s="105">
        <v>0.35100355464793587</v>
      </c>
      <c r="AB409" s="54">
        <v>21117262</v>
      </c>
      <c r="AC409" s="54">
        <v>8558159</v>
      </c>
      <c r="AD409" s="54">
        <v>0.40526840079930815</v>
      </c>
      <c r="AE409" s="54">
        <v>22099053</v>
      </c>
      <c r="AF409" s="54">
        <v>9061212</v>
      </c>
      <c r="AG409" s="54">
        <v>0.41002716270240203</v>
      </c>
    </row>
    <row r="410" spans="1:33" x14ac:dyDescent="0.2">
      <c r="A410" s="55" t="s">
        <v>894</v>
      </c>
      <c r="B410" s="55" t="s">
        <v>895</v>
      </c>
      <c r="C410" s="55" t="s">
        <v>208</v>
      </c>
      <c r="D410" s="10">
        <v>14193149</v>
      </c>
      <c r="E410" s="10">
        <v>9617427</v>
      </c>
      <c r="F410" s="11">
        <v>0.67761051476314382</v>
      </c>
      <c r="G410" s="10">
        <v>15799011</v>
      </c>
      <c r="H410" s="10">
        <v>6425636</v>
      </c>
      <c r="I410" s="11">
        <f t="shared" si="6"/>
        <v>0.40671128085169383</v>
      </c>
      <c r="J410" s="64">
        <v>13767403</v>
      </c>
      <c r="K410" s="65">
        <v>7222292</v>
      </c>
      <c r="L410" s="60">
        <v>0.52459363614183441</v>
      </c>
      <c r="M410" s="64">
        <v>13896368</v>
      </c>
      <c r="N410" s="65">
        <v>6142217</v>
      </c>
      <c r="O410" s="60">
        <v>0.44200160790215115</v>
      </c>
      <c r="P410" s="64">
        <v>14311556</v>
      </c>
      <c r="Q410" s="65">
        <v>5335164</v>
      </c>
      <c r="R410" s="60">
        <v>0.37278713789052709</v>
      </c>
      <c r="S410" s="58">
        <v>14321594</v>
      </c>
      <c r="T410" s="59">
        <v>4670548</v>
      </c>
      <c r="U410" s="60">
        <v>0.32611928532536255</v>
      </c>
      <c r="V410" s="62">
        <v>14544522</v>
      </c>
      <c r="W410" s="62">
        <v>3750493</v>
      </c>
      <c r="X410" s="105">
        <v>0.25786292598684235</v>
      </c>
      <c r="Y410" s="90">
        <v>14759993</v>
      </c>
      <c r="Z410" s="90">
        <v>2443353</v>
      </c>
      <c r="AA410" s="105">
        <v>0.16553889964581961</v>
      </c>
      <c r="AB410" s="54">
        <v>15578292</v>
      </c>
      <c r="AC410" s="54">
        <v>1682442</v>
      </c>
      <c r="AD410" s="54">
        <v>0.10799913109858257</v>
      </c>
      <c r="AE410" s="54">
        <v>15708561</v>
      </c>
      <c r="AF410" s="54">
        <v>2604170</v>
      </c>
      <c r="AG410" s="54">
        <v>0.16578030285523901</v>
      </c>
    </row>
    <row r="411" spans="1:33" x14ac:dyDescent="0.2">
      <c r="A411" s="55" t="s">
        <v>896</v>
      </c>
      <c r="B411" s="55" t="s">
        <v>897</v>
      </c>
      <c r="C411" s="55" t="s">
        <v>68</v>
      </c>
      <c r="D411" s="10">
        <v>40681490</v>
      </c>
      <c r="E411" s="10">
        <v>5809503</v>
      </c>
      <c r="F411" s="11">
        <v>0.14280457770843694</v>
      </c>
      <c r="G411" s="10">
        <v>40510676</v>
      </c>
      <c r="H411" s="10">
        <v>6458791</v>
      </c>
      <c r="I411" s="11">
        <f t="shared" si="6"/>
        <v>0.15943429332060516</v>
      </c>
      <c r="J411" s="64">
        <v>40415738</v>
      </c>
      <c r="K411" s="65">
        <v>6314409</v>
      </c>
      <c r="L411" s="60">
        <v>0.15623638989346181</v>
      </c>
      <c r="M411" s="64">
        <v>42916183</v>
      </c>
      <c r="N411" s="65">
        <v>4828711</v>
      </c>
      <c r="O411" s="60">
        <v>0.11251492240118371</v>
      </c>
      <c r="P411" s="64">
        <v>44667820</v>
      </c>
      <c r="Q411" s="65">
        <v>6235289</v>
      </c>
      <c r="R411" s="60">
        <v>0.13959241798681915</v>
      </c>
      <c r="S411" s="58">
        <v>43763360</v>
      </c>
      <c r="T411" s="59">
        <v>7801880</v>
      </c>
      <c r="U411" s="60">
        <v>0.17827424585315205</v>
      </c>
      <c r="V411" s="62">
        <v>44435830</v>
      </c>
      <c r="W411" s="62">
        <v>8306238</v>
      </c>
      <c r="X411" s="105">
        <v>0.18692658604554027</v>
      </c>
      <c r="Y411" s="90">
        <v>44695875</v>
      </c>
      <c r="Z411" s="90">
        <v>8813691</v>
      </c>
      <c r="AA411" s="105">
        <v>0.19719249259579325</v>
      </c>
      <c r="AB411" s="54">
        <v>45005074</v>
      </c>
      <c r="AC411" s="54">
        <v>10660702</v>
      </c>
      <c r="AD411" s="54">
        <v>0.23687777960325096</v>
      </c>
      <c r="AE411" s="54">
        <v>45197102</v>
      </c>
      <c r="AF411" s="54">
        <v>11925529</v>
      </c>
      <c r="AG411" s="54">
        <v>0.263856054310739</v>
      </c>
    </row>
    <row r="412" spans="1:33" x14ac:dyDescent="0.2">
      <c r="A412" s="55" t="s">
        <v>898</v>
      </c>
      <c r="B412" s="55" t="s">
        <v>899</v>
      </c>
      <c r="C412" s="55" t="s">
        <v>68</v>
      </c>
      <c r="D412" s="10">
        <v>43853325</v>
      </c>
      <c r="E412" s="10">
        <v>6465128</v>
      </c>
      <c r="F412" s="11">
        <v>0.14742617578028577</v>
      </c>
      <c r="G412" s="10">
        <v>39239450</v>
      </c>
      <c r="H412" s="10">
        <v>7388930</v>
      </c>
      <c r="I412" s="11">
        <f t="shared" si="6"/>
        <v>0.18830360772131108</v>
      </c>
      <c r="J412" s="64">
        <v>40348418</v>
      </c>
      <c r="K412" s="65">
        <v>7767782</v>
      </c>
      <c r="L412" s="60">
        <v>0.19251763476823305</v>
      </c>
      <c r="M412" s="64">
        <v>41854095</v>
      </c>
      <c r="N412" s="65">
        <v>8293913</v>
      </c>
      <c r="O412" s="60">
        <v>0.19816252149281929</v>
      </c>
      <c r="P412" s="64">
        <v>42735503</v>
      </c>
      <c r="Q412" s="65">
        <v>9777494</v>
      </c>
      <c r="R412" s="60">
        <v>0.22879089547629755</v>
      </c>
      <c r="S412" s="58">
        <v>46320268</v>
      </c>
      <c r="T412" s="59">
        <v>9478653</v>
      </c>
      <c r="U412" s="60">
        <v>0.20463294815133626</v>
      </c>
      <c r="V412" s="62">
        <v>44769585</v>
      </c>
      <c r="W412" s="62">
        <v>8690586</v>
      </c>
      <c r="X412" s="105">
        <v>0.1941180826223875</v>
      </c>
      <c r="Y412" s="90">
        <v>46867611</v>
      </c>
      <c r="Z412" s="90">
        <v>6260553</v>
      </c>
      <c r="AA412" s="105">
        <v>0.13357952040696078</v>
      </c>
      <c r="AB412" s="54">
        <v>46408841</v>
      </c>
      <c r="AC412" s="54">
        <v>6864523</v>
      </c>
      <c r="AD412" s="54">
        <v>0.1479141226560689</v>
      </c>
      <c r="AE412" s="54">
        <v>47392494</v>
      </c>
      <c r="AF412" s="54">
        <v>8678939</v>
      </c>
      <c r="AG412" s="54">
        <v>0.18312897818798099</v>
      </c>
    </row>
    <row r="413" spans="1:33" x14ac:dyDescent="0.2">
      <c r="A413" s="55" t="s">
        <v>900</v>
      </c>
      <c r="B413" s="55" t="s">
        <v>901</v>
      </c>
      <c r="C413" s="55" t="s">
        <v>68</v>
      </c>
      <c r="D413" s="10">
        <v>25070127</v>
      </c>
      <c r="E413" s="10">
        <v>5684370</v>
      </c>
      <c r="F413" s="11">
        <v>0.22673877958416405</v>
      </c>
      <c r="G413" s="10">
        <v>23662602</v>
      </c>
      <c r="H413" s="10">
        <v>5260804</v>
      </c>
      <c r="I413" s="11">
        <f t="shared" si="6"/>
        <v>0.22232567660986732</v>
      </c>
      <c r="J413" s="64">
        <v>23608537</v>
      </c>
      <c r="K413" s="65">
        <v>5156107</v>
      </c>
      <c r="L413" s="60">
        <v>0.21840010670716276</v>
      </c>
      <c r="M413" s="64">
        <v>23031998</v>
      </c>
      <c r="N413" s="65">
        <v>7354610</v>
      </c>
      <c r="O413" s="60">
        <v>0.31932140667952474</v>
      </c>
      <c r="P413" s="64">
        <v>23786997</v>
      </c>
      <c r="Q413" s="65">
        <v>10786659</v>
      </c>
      <c r="R413" s="60">
        <v>0.45346871654290788</v>
      </c>
      <c r="S413" s="58">
        <v>25067447</v>
      </c>
      <c r="T413" s="59">
        <v>13232480</v>
      </c>
      <c r="U413" s="60">
        <v>0.52787505644272426</v>
      </c>
      <c r="V413" s="62">
        <v>27101931</v>
      </c>
      <c r="W413" s="62">
        <v>14229632</v>
      </c>
      <c r="X413" s="105">
        <v>0.5250412599751656</v>
      </c>
      <c r="Y413" s="90">
        <v>27381465</v>
      </c>
      <c r="Z413" s="90">
        <v>15330480</v>
      </c>
      <c r="AA413" s="105">
        <v>0.55988530927764457</v>
      </c>
      <c r="AB413" s="54">
        <v>27508755</v>
      </c>
      <c r="AC413" s="54">
        <v>16265345</v>
      </c>
      <c r="AD413" s="54">
        <v>0.59127884922454688</v>
      </c>
      <c r="AE413" s="54">
        <v>28422066</v>
      </c>
      <c r="AF413" s="54">
        <v>16089510</v>
      </c>
      <c r="AG413" s="54">
        <v>0.56609220455683995</v>
      </c>
    </row>
    <row r="414" spans="1:33" x14ac:dyDescent="0.2">
      <c r="A414" s="55" t="s">
        <v>902</v>
      </c>
      <c r="B414" s="55" t="s">
        <v>903</v>
      </c>
      <c r="C414" s="55" t="s">
        <v>68</v>
      </c>
      <c r="D414" s="10">
        <v>9133014</v>
      </c>
      <c r="E414" s="10">
        <v>2533502</v>
      </c>
      <c r="F414" s="11">
        <v>0.27740042881791266</v>
      </c>
      <c r="G414" s="10">
        <v>8427734</v>
      </c>
      <c r="H414" s="10">
        <v>2759853</v>
      </c>
      <c r="I414" s="11">
        <f t="shared" si="6"/>
        <v>0.32747272279832279</v>
      </c>
      <c r="J414" s="64">
        <v>8924375</v>
      </c>
      <c r="K414" s="65">
        <v>2297951</v>
      </c>
      <c r="L414" s="60">
        <v>0.25749153302051964</v>
      </c>
      <c r="M414" s="64">
        <v>8912440</v>
      </c>
      <c r="N414" s="65">
        <v>2280173</v>
      </c>
      <c r="O414" s="60">
        <v>0.25584161015389723</v>
      </c>
      <c r="P414" s="64">
        <v>8838489</v>
      </c>
      <c r="Q414" s="65">
        <v>2841586</v>
      </c>
      <c r="R414" s="60">
        <v>0.32150133354241883</v>
      </c>
      <c r="S414" s="58">
        <v>9018436</v>
      </c>
      <c r="T414" s="59">
        <v>3251588</v>
      </c>
      <c r="U414" s="60">
        <v>0.36054899097803655</v>
      </c>
      <c r="V414" s="62">
        <v>9091066</v>
      </c>
      <c r="W414" s="62">
        <v>3520066</v>
      </c>
      <c r="X414" s="105">
        <v>0.38720057691804238</v>
      </c>
      <c r="Y414" s="90">
        <v>9450864</v>
      </c>
      <c r="Z414" s="90">
        <v>3953789</v>
      </c>
      <c r="AA414" s="105">
        <v>0.41835212103359015</v>
      </c>
      <c r="AB414" s="54">
        <v>9784142</v>
      </c>
      <c r="AC414" s="54">
        <v>4482756</v>
      </c>
      <c r="AD414" s="54">
        <v>0.45816546816266568</v>
      </c>
      <c r="AE414" s="54">
        <v>9589940</v>
      </c>
      <c r="AF414" s="54">
        <v>5355086</v>
      </c>
      <c r="AG414" s="54">
        <v>0.55840662193924095</v>
      </c>
    </row>
    <row r="415" spans="1:33" x14ac:dyDescent="0.2">
      <c r="A415" s="55" t="s">
        <v>904</v>
      </c>
      <c r="B415" s="55" t="s">
        <v>905</v>
      </c>
      <c r="C415" s="55" t="s">
        <v>68</v>
      </c>
      <c r="D415" s="10">
        <v>4560425</v>
      </c>
      <c r="E415" s="10">
        <v>1888118</v>
      </c>
      <c r="F415" s="11">
        <v>0.41402237730036123</v>
      </c>
      <c r="G415" s="10">
        <v>5798230</v>
      </c>
      <c r="H415" s="10">
        <v>1006632</v>
      </c>
      <c r="I415" s="11">
        <f t="shared" si="6"/>
        <v>0.17361022242994845</v>
      </c>
      <c r="J415" s="64">
        <v>4276162</v>
      </c>
      <c r="K415" s="65">
        <v>1474012</v>
      </c>
      <c r="L415" s="60">
        <v>0.34470443355513658</v>
      </c>
      <c r="M415" s="64">
        <v>4733077</v>
      </c>
      <c r="N415" s="65">
        <v>1552999</v>
      </c>
      <c r="O415" s="60">
        <v>0.32811614938865352</v>
      </c>
      <c r="P415" s="64">
        <v>4853910</v>
      </c>
      <c r="Q415" s="65">
        <v>1700888</v>
      </c>
      <c r="R415" s="60">
        <v>0.35041605633396583</v>
      </c>
      <c r="S415" s="58">
        <v>4996209</v>
      </c>
      <c r="T415" s="59">
        <v>1951410</v>
      </c>
      <c r="U415" s="60">
        <v>0.39057813634297522</v>
      </c>
      <c r="V415" s="62">
        <v>5349483</v>
      </c>
      <c r="W415" s="62">
        <v>1977062</v>
      </c>
      <c r="X415" s="105">
        <v>0.36958001362000775</v>
      </c>
      <c r="Y415" s="90">
        <v>5451921</v>
      </c>
      <c r="Z415" s="90">
        <v>2058573</v>
      </c>
      <c r="AA415" s="105">
        <v>0.37758672585314423</v>
      </c>
      <c r="AB415" s="54">
        <v>5662255</v>
      </c>
      <c r="AC415" s="54">
        <v>2037918</v>
      </c>
      <c r="AD415" s="54">
        <v>0.35991279092870243</v>
      </c>
      <c r="AE415" s="54">
        <v>5411242</v>
      </c>
      <c r="AF415" s="54">
        <v>2140383</v>
      </c>
      <c r="AG415" s="54">
        <v>0.39554375871565201</v>
      </c>
    </row>
    <row r="416" spans="1:33" x14ac:dyDescent="0.2">
      <c r="A416" s="55" t="s">
        <v>906</v>
      </c>
      <c r="B416" s="55" t="s">
        <v>907</v>
      </c>
      <c r="C416" s="55" t="s">
        <v>68</v>
      </c>
      <c r="D416" s="10">
        <v>20516479</v>
      </c>
      <c r="E416" s="10">
        <v>2930070</v>
      </c>
      <c r="F416" s="11">
        <v>0.14281544118754491</v>
      </c>
      <c r="G416" s="10">
        <v>19573705</v>
      </c>
      <c r="H416" s="10">
        <v>2156410</v>
      </c>
      <c r="I416" s="11">
        <f t="shared" si="6"/>
        <v>0.11016871869684354</v>
      </c>
      <c r="J416" s="64">
        <v>18909554</v>
      </c>
      <c r="K416" s="65">
        <v>3033599</v>
      </c>
      <c r="L416" s="60">
        <v>0.16042678743242703</v>
      </c>
      <c r="M416" s="64">
        <v>19832400</v>
      </c>
      <c r="N416" s="65">
        <v>3661811</v>
      </c>
      <c r="O416" s="60">
        <v>0.18463781488876788</v>
      </c>
      <c r="P416" s="64">
        <v>20272565</v>
      </c>
      <c r="Q416" s="65">
        <v>4579655</v>
      </c>
      <c r="R416" s="60">
        <v>0.22590407281959635</v>
      </c>
      <c r="S416" s="58">
        <v>21784332</v>
      </c>
      <c r="T416" s="59">
        <v>3820857</v>
      </c>
      <c r="U416" s="60">
        <v>0.17539472865176678</v>
      </c>
      <c r="V416" s="62">
        <v>21217710</v>
      </c>
      <c r="W416" s="62">
        <v>3863437</v>
      </c>
      <c r="X416" s="105">
        <v>0.18208548424877144</v>
      </c>
      <c r="Y416" s="90">
        <v>20537597</v>
      </c>
      <c r="Z416" s="90">
        <v>5041942</v>
      </c>
      <c r="AA416" s="105">
        <v>0.24549814664295924</v>
      </c>
      <c r="AB416" s="54">
        <v>20567252</v>
      </c>
      <c r="AC416" s="54">
        <v>5987310</v>
      </c>
      <c r="AD416" s="54">
        <v>0.29110889485868119</v>
      </c>
      <c r="AE416" s="54">
        <v>20873722</v>
      </c>
      <c r="AF416" s="54">
        <v>6145021</v>
      </c>
      <c r="AG416" s="54">
        <v>0.29439028650472598</v>
      </c>
    </row>
    <row r="417" spans="1:33" x14ac:dyDescent="0.2">
      <c r="A417" s="55" t="s">
        <v>908</v>
      </c>
      <c r="B417" s="55" t="s">
        <v>909</v>
      </c>
      <c r="C417" s="55" t="s">
        <v>68</v>
      </c>
      <c r="D417" s="10">
        <v>6588514</v>
      </c>
      <c r="E417" s="10">
        <v>240027</v>
      </c>
      <c r="F417" s="11">
        <v>3.6431128476011432E-2</v>
      </c>
      <c r="G417" s="10">
        <v>6220316</v>
      </c>
      <c r="H417" s="10">
        <v>363047</v>
      </c>
      <c r="I417" s="11">
        <f t="shared" si="6"/>
        <v>5.8364719734495807E-2</v>
      </c>
      <c r="J417" s="64">
        <v>6336976</v>
      </c>
      <c r="K417" s="65">
        <v>152506</v>
      </c>
      <c r="L417" s="60">
        <v>2.4066052956489024E-2</v>
      </c>
      <c r="M417" s="64">
        <v>6237280</v>
      </c>
      <c r="N417" s="65">
        <v>402989</v>
      </c>
      <c r="O417" s="60">
        <v>6.4609733730087479E-2</v>
      </c>
      <c r="P417" s="64">
        <v>6137098</v>
      </c>
      <c r="Q417" s="65">
        <v>1158214</v>
      </c>
      <c r="R417" s="60">
        <v>0.18872339988704759</v>
      </c>
      <c r="S417" s="58">
        <v>6576548</v>
      </c>
      <c r="T417" s="59">
        <v>2272354</v>
      </c>
      <c r="U417" s="60">
        <v>0.34552382191994951</v>
      </c>
      <c r="V417" s="62">
        <v>6577430</v>
      </c>
      <c r="W417" s="62">
        <v>3711275</v>
      </c>
      <c r="X417" s="105">
        <v>0.56424393722168076</v>
      </c>
      <c r="Y417" s="90">
        <v>7501981</v>
      </c>
      <c r="Z417" s="90">
        <v>4334736</v>
      </c>
      <c r="AA417" s="105">
        <v>0.57781218054271266</v>
      </c>
      <c r="AB417" s="54">
        <v>7536672</v>
      </c>
      <c r="AC417" s="54">
        <v>4992407</v>
      </c>
      <c r="AD417" s="54">
        <v>0.66241532071450104</v>
      </c>
      <c r="AE417" s="54">
        <v>7627996</v>
      </c>
      <c r="AF417" s="54">
        <v>5430304</v>
      </c>
      <c r="AG417" s="54">
        <v>0.71189130146371304</v>
      </c>
    </row>
    <row r="418" spans="1:33" x14ac:dyDescent="0.2">
      <c r="A418" s="55" t="s">
        <v>910</v>
      </c>
      <c r="B418" s="55" t="s">
        <v>911</v>
      </c>
      <c r="C418" s="55" t="s">
        <v>68</v>
      </c>
      <c r="D418" s="10">
        <v>11965711</v>
      </c>
      <c r="E418" s="10">
        <v>2690105</v>
      </c>
      <c r="F418" s="11">
        <v>0.22481781483774763</v>
      </c>
      <c r="G418" s="10">
        <v>11857442</v>
      </c>
      <c r="H418" s="10">
        <v>2191414</v>
      </c>
      <c r="I418" s="11">
        <f t="shared" si="6"/>
        <v>0.18481338555145368</v>
      </c>
      <c r="J418" s="64">
        <v>11634556</v>
      </c>
      <c r="K418" s="65">
        <v>903029</v>
      </c>
      <c r="L418" s="60">
        <v>7.7616111865377591E-2</v>
      </c>
      <c r="M418" s="64">
        <v>11160022</v>
      </c>
      <c r="N418" s="65">
        <v>907911</v>
      </c>
      <c r="O418" s="60">
        <v>8.1353871883048254E-2</v>
      </c>
      <c r="P418" s="64">
        <v>11555370</v>
      </c>
      <c r="Q418" s="65">
        <v>1642154</v>
      </c>
      <c r="R418" s="60">
        <v>0.14211176275619042</v>
      </c>
      <c r="S418" s="58">
        <v>12287753</v>
      </c>
      <c r="T418" s="59">
        <v>2096707</v>
      </c>
      <c r="U418" s="60">
        <v>0.17063388237051966</v>
      </c>
      <c r="V418" s="62">
        <v>13010865</v>
      </c>
      <c r="W418" s="62">
        <v>2194352</v>
      </c>
      <c r="X418" s="105">
        <v>0.16865535073955498</v>
      </c>
      <c r="Y418" s="90">
        <v>13052922</v>
      </c>
      <c r="Z418" s="90">
        <v>2231898</v>
      </c>
      <c r="AA418" s="105">
        <v>0.17098838099239388</v>
      </c>
      <c r="AB418" s="54">
        <v>12926263</v>
      </c>
      <c r="AC418" s="54">
        <v>2838389</v>
      </c>
      <c r="AD418" s="54">
        <v>0.21958310766228414</v>
      </c>
      <c r="AE418" s="54">
        <v>13118023</v>
      </c>
      <c r="AF418" s="54">
        <v>3137935</v>
      </c>
      <c r="AG418" s="54">
        <v>0.239207920278841</v>
      </c>
    </row>
    <row r="419" spans="1:33" x14ac:dyDescent="0.2">
      <c r="A419" s="55" t="s">
        <v>912</v>
      </c>
      <c r="B419" s="55" t="s">
        <v>887</v>
      </c>
      <c r="C419" s="55" t="s">
        <v>68</v>
      </c>
      <c r="D419" s="10">
        <v>10033938</v>
      </c>
      <c r="E419" s="10">
        <v>1405171</v>
      </c>
      <c r="F419" s="11">
        <v>0.14004182605074897</v>
      </c>
      <c r="G419" s="10">
        <v>10003826</v>
      </c>
      <c r="H419" s="10">
        <v>1834097</v>
      </c>
      <c r="I419" s="11">
        <f t="shared" si="6"/>
        <v>0.18333955428652998</v>
      </c>
      <c r="J419" s="64">
        <v>10270629</v>
      </c>
      <c r="K419" s="65">
        <v>1737813</v>
      </c>
      <c r="L419" s="60">
        <v>0.16920219784007387</v>
      </c>
      <c r="M419" s="64">
        <v>10242202</v>
      </c>
      <c r="N419" s="65">
        <v>1757437</v>
      </c>
      <c r="O419" s="60">
        <v>0.17158780894967704</v>
      </c>
      <c r="P419" s="64">
        <v>9907517</v>
      </c>
      <c r="Q419" s="65">
        <v>2460115</v>
      </c>
      <c r="R419" s="60">
        <v>0.24830792619381828</v>
      </c>
      <c r="S419" s="58">
        <v>10722856</v>
      </c>
      <c r="T419" s="59">
        <v>2776499</v>
      </c>
      <c r="U419" s="60">
        <v>0.25893278805571951</v>
      </c>
      <c r="V419" s="62">
        <v>11015128</v>
      </c>
      <c r="W419" s="62">
        <v>2823678</v>
      </c>
      <c r="X419" s="105">
        <v>0.25634545508685874</v>
      </c>
      <c r="Y419" s="90">
        <v>11394991</v>
      </c>
      <c r="Z419" s="90">
        <v>2878372</v>
      </c>
      <c r="AA419" s="105">
        <v>0.25259976071942486</v>
      </c>
      <c r="AB419" s="54">
        <v>11335758</v>
      </c>
      <c r="AC419" s="54">
        <v>2939786</v>
      </c>
      <c r="AD419" s="54">
        <v>0.25933739940460976</v>
      </c>
      <c r="AE419" s="54">
        <v>11302944</v>
      </c>
      <c r="AF419" s="54">
        <v>3284113</v>
      </c>
      <c r="AG419" s="54">
        <v>0.29055377076980998</v>
      </c>
    </row>
    <row r="420" spans="1:33" x14ac:dyDescent="0.2">
      <c r="A420" s="55" t="s">
        <v>913</v>
      </c>
      <c r="B420" s="55" t="s">
        <v>914</v>
      </c>
      <c r="C420" s="55" t="s">
        <v>68</v>
      </c>
      <c r="D420" s="10">
        <v>19454867</v>
      </c>
      <c r="E420" s="10">
        <v>4302354</v>
      </c>
      <c r="F420" s="11">
        <v>0.22114538228403205</v>
      </c>
      <c r="G420" s="10">
        <v>20066601</v>
      </c>
      <c r="H420" s="10">
        <v>3752628</v>
      </c>
      <c r="I420" s="11">
        <f t="shared" si="6"/>
        <v>0.18700865183894372</v>
      </c>
      <c r="J420" s="64">
        <v>19179303</v>
      </c>
      <c r="K420" s="65">
        <v>3043340</v>
      </c>
      <c r="L420" s="60">
        <v>0.15867834196060202</v>
      </c>
      <c r="M420" s="64">
        <v>18106743</v>
      </c>
      <c r="N420" s="65">
        <v>4021480</v>
      </c>
      <c r="O420" s="60">
        <v>0.22209847458485493</v>
      </c>
      <c r="P420" s="64">
        <v>18722104</v>
      </c>
      <c r="Q420" s="65">
        <v>4903397</v>
      </c>
      <c r="R420" s="60">
        <v>0.26190416419009316</v>
      </c>
      <c r="S420" s="58">
        <v>20117403</v>
      </c>
      <c r="T420" s="59">
        <v>4164910</v>
      </c>
      <c r="U420" s="60">
        <v>0.20703020166171548</v>
      </c>
      <c r="V420" s="62">
        <v>20112115</v>
      </c>
      <c r="W420" s="62">
        <v>3837703</v>
      </c>
      <c r="X420" s="105">
        <v>0.1908154860888574</v>
      </c>
      <c r="Y420" s="90">
        <v>21025591</v>
      </c>
      <c r="Z420" s="90">
        <v>3031558</v>
      </c>
      <c r="AA420" s="105">
        <v>0.14418419915045433</v>
      </c>
      <c r="AB420" s="54">
        <v>21102014</v>
      </c>
      <c r="AC420" s="54">
        <v>2276622</v>
      </c>
      <c r="AD420" s="54">
        <v>0.10788647946115475</v>
      </c>
      <c r="AE420" s="54">
        <v>20356173</v>
      </c>
      <c r="AF420" s="54">
        <v>2251066</v>
      </c>
      <c r="AG420" s="54">
        <v>0.1105839491539</v>
      </c>
    </row>
    <row r="421" spans="1:33" x14ac:dyDescent="0.2">
      <c r="A421" s="55" t="s">
        <v>915</v>
      </c>
      <c r="B421" s="55" t="s">
        <v>817</v>
      </c>
      <c r="C421" s="55" t="s">
        <v>68</v>
      </c>
      <c r="D421" s="10">
        <v>6763666</v>
      </c>
      <c r="E421" s="10">
        <v>1781072</v>
      </c>
      <c r="F421" s="11">
        <v>0.26332938379866777</v>
      </c>
      <c r="G421" s="10">
        <v>6881743</v>
      </c>
      <c r="H421" s="10">
        <v>1650555</v>
      </c>
      <c r="I421" s="11">
        <f t="shared" si="6"/>
        <v>0.23984548681925494</v>
      </c>
      <c r="J421" s="64">
        <v>6444500</v>
      </c>
      <c r="K421" s="65">
        <v>1484387</v>
      </c>
      <c r="L421" s="60">
        <v>0.23033392815579176</v>
      </c>
      <c r="M421" s="64">
        <v>6856017</v>
      </c>
      <c r="N421" s="65">
        <v>1155959</v>
      </c>
      <c r="O421" s="60">
        <v>0.16860503700618013</v>
      </c>
      <c r="P421" s="64">
        <v>6480204</v>
      </c>
      <c r="Q421" s="65">
        <v>1711973</v>
      </c>
      <c r="R421" s="60">
        <v>0.26418504726085784</v>
      </c>
      <c r="S421" s="58">
        <v>6434496</v>
      </c>
      <c r="T421" s="59">
        <v>2170740</v>
      </c>
      <c r="U421" s="60">
        <v>0.33735975591561485</v>
      </c>
      <c r="V421" s="62">
        <v>6689254</v>
      </c>
      <c r="W421" s="62">
        <v>2581047</v>
      </c>
      <c r="X421" s="105">
        <v>0.38584975245371156</v>
      </c>
      <c r="Y421" s="90">
        <v>7048837</v>
      </c>
      <c r="Z421" s="90">
        <v>2649788</v>
      </c>
      <c r="AA421" s="105">
        <v>0.3759184671173415</v>
      </c>
      <c r="AB421" s="54">
        <v>7237604</v>
      </c>
      <c r="AC421" s="54">
        <v>2510282</v>
      </c>
      <c r="AD421" s="54">
        <v>0.34683881571857206</v>
      </c>
      <c r="AE421" s="54">
        <v>7287471</v>
      </c>
      <c r="AF421" s="54">
        <v>2404625</v>
      </c>
      <c r="AG421" s="54">
        <v>0.32996700775893301</v>
      </c>
    </row>
    <row r="422" spans="1:33" x14ac:dyDescent="0.2">
      <c r="A422" s="55" t="s">
        <v>916</v>
      </c>
      <c r="B422" s="55" t="s">
        <v>917</v>
      </c>
      <c r="C422" s="55" t="s">
        <v>226</v>
      </c>
      <c r="D422" s="10">
        <v>11890096</v>
      </c>
      <c r="E422" s="10">
        <v>3001248</v>
      </c>
      <c r="F422" s="11">
        <v>0.25241579210125803</v>
      </c>
      <c r="G422" s="10">
        <v>11298024</v>
      </c>
      <c r="H422" s="10">
        <v>4290612</v>
      </c>
      <c r="I422" s="11">
        <f t="shared" si="6"/>
        <v>0.37976658573215988</v>
      </c>
      <c r="J422" s="64">
        <v>11880571</v>
      </c>
      <c r="K422" s="65">
        <v>5054779</v>
      </c>
      <c r="L422" s="60">
        <v>0.42546599822516951</v>
      </c>
      <c r="M422" s="64">
        <v>11905969</v>
      </c>
      <c r="N422" s="65">
        <v>6673962</v>
      </c>
      <c r="O422" s="60">
        <v>0.56055596986687939</v>
      </c>
      <c r="P422" s="64">
        <v>12225919</v>
      </c>
      <c r="Q422" s="65">
        <v>8312933</v>
      </c>
      <c r="R422" s="60">
        <v>0.67994340548142029</v>
      </c>
      <c r="S422" s="58">
        <v>12444402</v>
      </c>
      <c r="T422" s="59">
        <v>9840187</v>
      </c>
      <c r="U422" s="60">
        <v>0.79073200946096089</v>
      </c>
      <c r="V422" s="62">
        <v>12592865</v>
      </c>
      <c r="W422" s="62">
        <v>11342197</v>
      </c>
      <c r="X422" s="105">
        <v>0.9006843954890329</v>
      </c>
      <c r="Y422" s="90">
        <v>12861308</v>
      </c>
      <c r="Z422" s="90">
        <v>12786293</v>
      </c>
      <c r="AA422" s="105">
        <v>0.99416738950657269</v>
      </c>
      <c r="AB422" s="54">
        <v>13000222</v>
      </c>
      <c r="AC422" s="54">
        <v>14360302</v>
      </c>
      <c r="AD422" s="54">
        <v>1.1046197518780834</v>
      </c>
      <c r="AE422" s="54">
        <v>13158953</v>
      </c>
      <c r="AF422" s="54">
        <v>16003238</v>
      </c>
      <c r="AG422" s="54">
        <v>1.2161482756264901</v>
      </c>
    </row>
    <row r="423" spans="1:33" x14ac:dyDescent="0.2">
      <c r="A423" s="55" t="s">
        <v>918</v>
      </c>
      <c r="B423" s="55" t="s">
        <v>919</v>
      </c>
      <c r="C423" s="55" t="s">
        <v>226</v>
      </c>
      <c r="D423" s="10">
        <v>11234554</v>
      </c>
      <c r="E423" s="10">
        <v>2211530</v>
      </c>
      <c r="F423" s="11">
        <v>0.19685071610319377</v>
      </c>
      <c r="G423" s="10">
        <v>11315971</v>
      </c>
      <c r="H423" s="10">
        <v>2215337</v>
      </c>
      <c r="I423" s="11">
        <f t="shared" si="6"/>
        <v>0.19577082691357198</v>
      </c>
      <c r="J423" s="64">
        <v>11084041</v>
      </c>
      <c r="K423" s="65">
        <v>1789687</v>
      </c>
      <c r="L423" s="60">
        <v>0.16146520930407962</v>
      </c>
      <c r="M423" s="64">
        <v>10678680</v>
      </c>
      <c r="N423" s="65">
        <v>2087150</v>
      </c>
      <c r="O423" s="60">
        <v>0.19545018672719849</v>
      </c>
      <c r="P423" s="64">
        <v>10872920</v>
      </c>
      <c r="Q423" s="65">
        <v>2417801</v>
      </c>
      <c r="R423" s="60">
        <v>0.22236906001331749</v>
      </c>
      <c r="S423" s="58">
        <v>10920783</v>
      </c>
      <c r="T423" s="59">
        <v>2879240</v>
      </c>
      <c r="U423" s="60">
        <v>0.26364776225294467</v>
      </c>
      <c r="V423" s="62">
        <v>11853870</v>
      </c>
      <c r="W423" s="62">
        <v>2791333</v>
      </c>
      <c r="X423" s="105">
        <v>0.23547862428050922</v>
      </c>
      <c r="Y423" s="90">
        <v>12216597</v>
      </c>
      <c r="Z423" s="90">
        <v>2655288</v>
      </c>
      <c r="AA423" s="105">
        <v>0.21735087111410814</v>
      </c>
      <c r="AB423" s="54">
        <v>12633151</v>
      </c>
      <c r="AC423" s="54">
        <v>2153919</v>
      </c>
      <c r="AD423" s="54">
        <v>0.17049736839209789</v>
      </c>
      <c r="AE423" s="54">
        <v>12498816</v>
      </c>
      <c r="AF423" s="54">
        <v>1901432</v>
      </c>
      <c r="AG423" s="54">
        <v>0.152128969656006</v>
      </c>
    </row>
    <row r="424" spans="1:33" x14ac:dyDescent="0.2">
      <c r="A424" s="55" t="s">
        <v>920</v>
      </c>
      <c r="B424" s="55" t="s">
        <v>921</v>
      </c>
      <c r="C424" s="55" t="s">
        <v>226</v>
      </c>
      <c r="D424" s="10">
        <v>7618384</v>
      </c>
      <c r="E424" s="10">
        <v>2542420</v>
      </c>
      <c r="F424" s="11">
        <v>0.33372169215938707</v>
      </c>
      <c r="G424" s="10">
        <v>7751780</v>
      </c>
      <c r="H424" s="10">
        <v>2964845</v>
      </c>
      <c r="I424" s="11">
        <f t="shared" si="6"/>
        <v>0.38247279979565985</v>
      </c>
      <c r="J424" s="64">
        <v>7831260</v>
      </c>
      <c r="K424" s="65">
        <v>2853563</v>
      </c>
      <c r="L424" s="60">
        <v>0.36438108299303051</v>
      </c>
      <c r="M424" s="64">
        <v>7898421</v>
      </c>
      <c r="N424" s="65">
        <v>3029913</v>
      </c>
      <c r="O424" s="60">
        <v>0.38360996457393193</v>
      </c>
      <c r="P424" s="64">
        <v>7913852</v>
      </c>
      <c r="Q424" s="65">
        <v>3436897</v>
      </c>
      <c r="R424" s="60">
        <v>0.43428876355029133</v>
      </c>
      <c r="S424" s="58">
        <v>8598033</v>
      </c>
      <c r="T424" s="59">
        <v>3256575</v>
      </c>
      <c r="U424" s="60">
        <v>0.37875814154237369</v>
      </c>
      <c r="V424" s="62">
        <v>8650304</v>
      </c>
      <c r="W424" s="62">
        <v>3358810</v>
      </c>
      <c r="X424" s="105">
        <v>0.38828808790997404</v>
      </c>
      <c r="Y424" s="90">
        <v>9685114</v>
      </c>
      <c r="Z424" s="90">
        <v>2410656</v>
      </c>
      <c r="AA424" s="105">
        <v>0.24890321373604896</v>
      </c>
      <c r="AB424" s="54">
        <v>9041620</v>
      </c>
      <c r="AC424" s="54">
        <v>2346742</v>
      </c>
      <c r="AD424" s="54">
        <v>0.25954884191107347</v>
      </c>
      <c r="AE424" s="54">
        <v>9209264</v>
      </c>
      <c r="AF424" s="54">
        <v>1633810</v>
      </c>
      <c r="AG424" s="54">
        <v>0.177409399925988</v>
      </c>
    </row>
    <row r="425" spans="1:33" x14ac:dyDescent="0.2">
      <c r="A425" s="55" t="s">
        <v>922</v>
      </c>
      <c r="B425" s="55" t="s">
        <v>923</v>
      </c>
      <c r="C425" s="55" t="s">
        <v>226</v>
      </c>
      <c r="D425" s="10">
        <v>15656241</v>
      </c>
      <c r="E425" s="10">
        <v>2071280</v>
      </c>
      <c r="F425" s="11">
        <v>0.1322974014005022</v>
      </c>
      <c r="G425" s="10">
        <v>15153952</v>
      </c>
      <c r="H425" s="10">
        <v>2382599</v>
      </c>
      <c r="I425" s="11">
        <f t="shared" si="6"/>
        <v>0.15722624698824439</v>
      </c>
      <c r="J425" s="64">
        <v>15188278</v>
      </c>
      <c r="K425" s="65">
        <v>2356765</v>
      </c>
      <c r="L425" s="60">
        <v>0.15516999359637743</v>
      </c>
      <c r="M425" s="64">
        <v>16204353</v>
      </c>
      <c r="N425" s="65">
        <v>2113265</v>
      </c>
      <c r="O425" s="60">
        <v>0.13041341422270916</v>
      </c>
      <c r="P425" s="64">
        <v>16119859</v>
      </c>
      <c r="Q425" s="65">
        <v>3155344</v>
      </c>
      <c r="R425" s="60">
        <v>0.19574265506912933</v>
      </c>
      <c r="S425" s="58">
        <v>17440794</v>
      </c>
      <c r="T425" s="59">
        <v>3404855</v>
      </c>
      <c r="U425" s="60">
        <v>0.19522362341989705</v>
      </c>
      <c r="V425" s="62">
        <v>18856235</v>
      </c>
      <c r="W425" s="62">
        <v>3596306</v>
      </c>
      <c r="X425" s="105">
        <v>0.19072237909635725</v>
      </c>
      <c r="Y425" s="90">
        <v>19462687</v>
      </c>
      <c r="Z425" s="90">
        <v>3666798</v>
      </c>
      <c r="AA425" s="105">
        <v>0.18840142679168606</v>
      </c>
      <c r="AB425" s="54">
        <v>20237556</v>
      </c>
      <c r="AC425" s="54">
        <v>2882264</v>
      </c>
      <c r="AD425" s="54">
        <v>0.14242154536842294</v>
      </c>
      <c r="AE425" s="54">
        <v>19917797</v>
      </c>
      <c r="AF425" s="54">
        <v>2018607</v>
      </c>
      <c r="AG425" s="54">
        <v>0.101346900965001</v>
      </c>
    </row>
    <row r="426" spans="1:33" x14ac:dyDescent="0.2">
      <c r="A426" s="55" t="s">
        <v>924</v>
      </c>
      <c r="B426" s="55" t="s">
        <v>925</v>
      </c>
      <c r="C426" s="55" t="s">
        <v>56</v>
      </c>
      <c r="D426" s="10">
        <v>12849384</v>
      </c>
      <c r="E426" s="10">
        <v>11247</v>
      </c>
      <c r="F426" s="11">
        <v>8.7529487794901295E-4</v>
      </c>
      <c r="G426" s="10">
        <v>12401872</v>
      </c>
      <c r="H426" s="10">
        <v>35634</v>
      </c>
      <c r="I426" s="11">
        <f t="shared" si="6"/>
        <v>2.8732759054439522E-3</v>
      </c>
      <c r="J426" s="64">
        <v>11449405</v>
      </c>
      <c r="K426" s="65">
        <v>300627</v>
      </c>
      <c r="L426" s="60">
        <v>2.6256997634374887E-2</v>
      </c>
      <c r="M426" s="64">
        <v>12070643</v>
      </c>
      <c r="N426" s="65">
        <v>1212799</v>
      </c>
      <c r="O426" s="60">
        <v>0.1004750948230347</v>
      </c>
      <c r="P426" s="64">
        <v>13091850</v>
      </c>
      <c r="Q426" s="65">
        <v>2783639</v>
      </c>
      <c r="R426" s="60">
        <v>0.21262380794158198</v>
      </c>
      <c r="S426" s="58">
        <v>14117216</v>
      </c>
      <c r="T426" s="59">
        <v>2800977</v>
      </c>
      <c r="U426" s="60">
        <v>0.19840859557578491</v>
      </c>
      <c r="V426" s="62">
        <v>13867079</v>
      </c>
      <c r="W426" s="62">
        <v>3280470</v>
      </c>
      <c r="X426" s="105">
        <v>0.23656532136292005</v>
      </c>
      <c r="Y426" s="90">
        <v>15333980</v>
      </c>
      <c r="Z426" s="90">
        <v>2639557</v>
      </c>
      <c r="AA426" s="105">
        <v>0.17213776201612366</v>
      </c>
      <c r="AB426" s="54">
        <v>15110250</v>
      </c>
      <c r="AC426" s="54">
        <v>2464943</v>
      </c>
      <c r="AD426" s="54">
        <v>0.16313052398206515</v>
      </c>
      <c r="AE426" s="54">
        <v>15558816</v>
      </c>
      <c r="AF426" s="54">
        <v>2107673</v>
      </c>
      <c r="AG426" s="54">
        <v>0.135464870848784</v>
      </c>
    </row>
    <row r="427" spans="1:33" x14ac:dyDescent="0.2">
      <c r="A427" s="55" t="s">
        <v>926</v>
      </c>
      <c r="B427" s="55" t="s">
        <v>540</v>
      </c>
      <c r="C427" s="55" t="s">
        <v>56</v>
      </c>
      <c r="D427" s="10">
        <v>17997125</v>
      </c>
      <c r="E427" s="10">
        <v>920103</v>
      </c>
      <c r="F427" s="11">
        <v>5.1124999131805772E-2</v>
      </c>
      <c r="G427" s="10">
        <v>18032089</v>
      </c>
      <c r="H427" s="10">
        <v>574800</v>
      </c>
      <c r="I427" s="11">
        <f t="shared" si="6"/>
        <v>3.1876506377048162E-2</v>
      </c>
      <c r="J427" s="64">
        <v>17484480</v>
      </c>
      <c r="K427" s="65">
        <v>1812579</v>
      </c>
      <c r="L427" s="60">
        <v>0.10366788145829901</v>
      </c>
      <c r="M427" s="64">
        <v>18344317</v>
      </c>
      <c r="N427" s="65">
        <v>4363145</v>
      </c>
      <c r="O427" s="60">
        <v>0.23784723083448678</v>
      </c>
      <c r="P427" s="64">
        <v>18959736</v>
      </c>
      <c r="Q427" s="65">
        <v>7424870</v>
      </c>
      <c r="R427" s="60">
        <v>0.39161252034311028</v>
      </c>
      <c r="S427" s="58">
        <v>19577291</v>
      </c>
      <c r="T427" s="59">
        <v>10400595</v>
      </c>
      <c r="U427" s="60">
        <v>0.53125812963601549</v>
      </c>
      <c r="V427" s="62">
        <v>20377299</v>
      </c>
      <c r="W427" s="62">
        <v>12676758</v>
      </c>
      <c r="X427" s="105">
        <v>0.62210197730327266</v>
      </c>
      <c r="Y427" s="90">
        <v>21140561</v>
      </c>
      <c r="Z427" s="90">
        <v>14750149</v>
      </c>
      <c r="AA427" s="105">
        <v>0.69771795554526672</v>
      </c>
      <c r="AB427" s="54">
        <v>21808537</v>
      </c>
      <c r="AC427" s="54">
        <v>16408862</v>
      </c>
      <c r="AD427" s="54">
        <v>0.75240544562892964</v>
      </c>
      <c r="AE427" s="54">
        <v>22360202</v>
      </c>
      <c r="AF427" s="54">
        <v>18019809</v>
      </c>
      <c r="AG427" s="54">
        <v>0.80588757650758303</v>
      </c>
    </row>
    <row r="428" spans="1:33" x14ac:dyDescent="0.2">
      <c r="A428" s="55" t="s">
        <v>927</v>
      </c>
      <c r="B428" s="55" t="s">
        <v>928</v>
      </c>
      <c r="C428" s="55" t="s">
        <v>56</v>
      </c>
      <c r="D428" s="10">
        <v>28442604</v>
      </c>
      <c r="E428" s="10">
        <v>1148349</v>
      </c>
      <c r="F428" s="11">
        <v>4.0374256871839161E-2</v>
      </c>
      <c r="G428" s="10">
        <v>27037514</v>
      </c>
      <c r="H428" s="10">
        <v>953534</v>
      </c>
      <c r="I428" s="11">
        <f t="shared" si="6"/>
        <v>3.5267073740581328E-2</v>
      </c>
      <c r="J428" s="64">
        <v>24647355</v>
      </c>
      <c r="K428" s="65">
        <v>2218847</v>
      </c>
      <c r="L428" s="60">
        <v>9.0023736826933362E-2</v>
      </c>
      <c r="M428" s="64">
        <v>24436684</v>
      </c>
      <c r="N428" s="65">
        <v>3654035</v>
      </c>
      <c r="O428" s="60">
        <v>0.14953072192610095</v>
      </c>
      <c r="P428" s="64">
        <v>24640924</v>
      </c>
      <c r="Q428" s="65">
        <v>6775308</v>
      </c>
      <c r="R428" s="60">
        <v>0.27496160452424595</v>
      </c>
      <c r="S428" s="58">
        <v>25750557</v>
      </c>
      <c r="T428" s="59">
        <v>11519413</v>
      </c>
      <c r="U428" s="60">
        <v>0.44734616808483019</v>
      </c>
      <c r="V428" s="62">
        <v>27352570</v>
      </c>
      <c r="W428" s="62">
        <v>16436951</v>
      </c>
      <c r="X428" s="105">
        <v>0.60092894378846307</v>
      </c>
      <c r="Y428" s="90">
        <v>27959427</v>
      </c>
      <c r="Z428" s="90">
        <v>21326695</v>
      </c>
      <c r="AA428" s="105">
        <v>0.76277296383792126</v>
      </c>
      <c r="AB428" s="54">
        <v>28705543</v>
      </c>
      <c r="AC428" s="54">
        <v>25352726</v>
      </c>
      <c r="AD428" s="54">
        <v>0.88319966635015401</v>
      </c>
      <c r="AE428" s="54">
        <v>32323064</v>
      </c>
      <c r="AF428" s="54">
        <v>27864088</v>
      </c>
      <c r="AG428" s="54">
        <v>0.86204971162387301</v>
      </c>
    </row>
    <row r="429" spans="1:33" x14ac:dyDescent="0.2">
      <c r="A429" s="55" t="s">
        <v>929</v>
      </c>
      <c r="B429" s="55" t="s">
        <v>930</v>
      </c>
      <c r="C429" s="55" t="s">
        <v>56</v>
      </c>
      <c r="D429" s="10">
        <v>25056436</v>
      </c>
      <c r="E429" s="10">
        <v>6031619</v>
      </c>
      <c r="F429" s="11">
        <v>0.24072134600467521</v>
      </c>
      <c r="G429" s="10">
        <v>25364630</v>
      </c>
      <c r="H429" s="10">
        <v>6785662</v>
      </c>
      <c r="I429" s="11">
        <f t="shared" si="6"/>
        <v>0.26752458048865685</v>
      </c>
      <c r="J429" s="64">
        <v>25513650</v>
      </c>
      <c r="K429" s="65">
        <v>9855201</v>
      </c>
      <c r="L429" s="60">
        <v>0.38627170161854535</v>
      </c>
      <c r="M429" s="64">
        <v>26586344</v>
      </c>
      <c r="N429" s="65">
        <v>12754469</v>
      </c>
      <c r="O429" s="60">
        <v>0.47973760514044356</v>
      </c>
      <c r="P429" s="64">
        <v>28901813</v>
      </c>
      <c r="Q429" s="65">
        <v>15089407</v>
      </c>
      <c r="R429" s="60">
        <v>0.52209205699310279</v>
      </c>
      <c r="S429" s="58">
        <v>28812898</v>
      </c>
      <c r="T429" s="59">
        <v>17681150</v>
      </c>
      <c r="U429" s="60">
        <v>0.61365399620683769</v>
      </c>
      <c r="V429" s="62">
        <v>29293288</v>
      </c>
      <c r="W429" s="62">
        <v>20353231</v>
      </c>
      <c r="X429" s="105">
        <v>0.69480868791512918</v>
      </c>
      <c r="Y429" s="90">
        <v>32518857</v>
      </c>
      <c r="Z429" s="90">
        <v>21453852</v>
      </c>
      <c r="AA429" s="105">
        <v>0.65973573425412835</v>
      </c>
      <c r="AB429" s="54">
        <v>32293768</v>
      </c>
      <c r="AC429" s="54">
        <v>22013929</v>
      </c>
      <c r="AD429" s="54">
        <v>0.6816773130964463</v>
      </c>
      <c r="AE429" s="54">
        <v>33420498</v>
      </c>
      <c r="AF429" s="54">
        <v>22055358</v>
      </c>
      <c r="AG429" s="54">
        <v>0.65993504944181303</v>
      </c>
    </row>
    <row r="430" spans="1:33" x14ac:dyDescent="0.2">
      <c r="A430" s="55" t="s">
        <v>931</v>
      </c>
      <c r="B430" s="55" t="s">
        <v>568</v>
      </c>
      <c r="C430" s="55" t="s">
        <v>932</v>
      </c>
      <c r="D430" s="10">
        <v>7477833</v>
      </c>
      <c r="E430" s="10">
        <v>819135</v>
      </c>
      <c r="F430" s="11">
        <v>0.10954176163067562</v>
      </c>
      <c r="G430" s="10">
        <v>7328446</v>
      </c>
      <c r="H430" s="10">
        <v>1135320</v>
      </c>
      <c r="I430" s="11">
        <f t="shared" si="6"/>
        <v>0.15491961051497138</v>
      </c>
      <c r="J430" s="64">
        <v>7689178</v>
      </c>
      <c r="K430" s="65">
        <v>987978</v>
      </c>
      <c r="L430" s="60">
        <v>0.12848941720428372</v>
      </c>
      <c r="M430" s="64">
        <v>7505526</v>
      </c>
      <c r="N430" s="65">
        <v>1176220</v>
      </c>
      <c r="O430" s="60">
        <v>0.15671386655645453</v>
      </c>
      <c r="P430" s="64">
        <v>7786903</v>
      </c>
      <c r="Q430" s="65">
        <v>1165161</v>
      </c>
      <c r="R430" s="60">
        <v>0.1496308609469002</v>
      </c>
      <c r="S430" s="58">
        <v>8561318</v>
      </c>
      <c r="T430" s="59">
        <v>1531977</v>
      </c>
      <c r="U430" s="60">
        <v>0.1789417236925436</v>
      </c>
      <c r="V430" s="62">
        <v>8639310</v>
      </c>
      <c r="W430" s="62">
        <v>2103234</v>
      </c>
      <c r="X430" s="105">
        <v>0.24344930324296732</v>
      </c>
      <c r="Y430" s="90">
        <v>8867220</v>
      </c>
      <c r="Z430" s="90">
        <v>2913956</v>
      </c>
      <c r="AA430" s="105">
        <v>0.32862114619914695</v>
      </c>
      <c r="AB430" s="54">
        <v>9546750</v>
      </c>
      <c r="AC430" s="54">
        <v>3112157</v>
      </c>
      <c r="AD430" s="54">
        <v>0.32599125356796815</v>
      </c>
      <c r="AE430" s="54">
        <v>9241347</v>
      </c>
      <c r="AF430" s="54">
        <v>3593115</v>
      </c>
      <c r="AG430" s="54">
        <v>0.38880857952850401</v>
      </c>
    </row>
    <row r="431" spans="1:33" x14ac:dyDescent="0.2">
      <c r="A431" s="55" t="s">
        <v>933</v>
      </c>
      <c r="B431" s="55" t="s">
        <v>934</v>
      </c>
      <c r="C431" s="55" t="s">
        <v>932</v>
      </c>
      <c r="D431" s="10">
        <v>18019957</v>
      </c>
      <c r="E431" s="10">
        <v>989455</v>
      </c>
      <c r="F431" s="11">
        <v>5.4908843567162788E-2</v>
      </c>
      <c r="G431" s="10">
        <v>18375362</v>
      </c>
      <c r="H431" s="10">
        <v>916717</v>
      </c>
      <c r="I431" s="11">
        <f t="shared" si="6"/>
        <v>4.9888377709239144E-2</v>
      </c>
      <c r="J431" s="64">
        <v>18276182</v>
      </c>
      <c r="K431" s="65">
        <v>515553</v>
      </c>
      <c r="L431" s="60">
        <v>2.8209009956237031E-2</v>
      </c>
      <c r="M431" s="64">
        <v>17744859</v>
      </c>
      <c r="N431" s="65">
        <v>1870034</v>
      </c>
      <c r="O431" s="60">
        <v>0.10538455109730654</v>
      </c>
      <c r="P431" s="64">
        <v>19295958</v>
      </c>
      <c r="Q431" s="65">
        <v>2730672</v>
      </c>
      <c r="R431" s="60">
        <v>0.14151523339758512</v>
      </c>
      <c r="S431" s="58">
        <v>20271957</v>
      </c>
      <c r="T431" s="59">
        <v>3580639</v>
      </c>
      <c r="U431" s="60">
        <v>0.17663015958449399</v>
      </c>
      <c r="V431" s="62">
        <v>20896414</v>
      </c>
      <c r="W431" s="62">
        <v>4175319</v>
      </c>
      <c r="X431" s="105">
        <v>0.19981031195113191</v>
      </c>
      <c r="Y431" s="90">
        <v>21737097</v>
      </c>
      <c r="Z431" s="90">
        <v>4365304</v>
      </c>
      <c r="AA431" s="105">
        <v>0.20082276856012557</v>
      </c>
      <c r="AB431" s="54">
        <v>22141938</v>
      </c>
      <c r="AC431" s="54">
        <v>4512304</v>
      </c>
      <c r="AD431" s="54">
        <v>0.20378993022200675</v>
      </c>
      <c r="AE431" s="54">
        <v>22084035</v>
      </c>
      <c r="AF431" s="54">
        <v>4824604</v>
      </c>
      <c r="AG431" s="54">
        <v>0.218465692524034</v>
      </c>
    </row>
    <row r="432" spans="1:33" x14ac:dyDescent="0.2">
      <c r="A432" s="55" t="s">
        <v>935</v>
      </c>
      <c r="B432" s="55" t="s">
        <v>634</v>
      </c>
      <c r="C432" s="55" t="s">
        <v>932</v>
      </c>
      <c r="D432" s="10">
        <v>6739677</v>
      </c>
      <c r="E432" s="10">
        <v>1781982</v>
      </c>
      <c r="F432" s="11">
        <v>0.26440169165376914</v>
      </c>
      <c r="G432" s="10">
        <v>7339444</v>
      </c>
      <c r="H432" s="10">
        <v>1542672</v>
      </c>
      <c r="I432" s="11">
        <f t="shared" si="6"/>
        <v>0.21018921869286011</v>
      </c>
      <c r="J432" s="64">
        <v>7111790</v>
      </c>
      <c r="K432" s="65">
        <v>1396958</v>
      </c>
      <c r="L432" s="60">
        <v>0.19642846596988944</v>
      </c>
      <c r="M432" s="64">
        <v>7163015</v>
      </c>
      <c r="N432" s="65">
        <v>1072111</v>
      </c>
      <c r="O432" s="60">
        <v>0.14967314741069229</v>
      </c>
      <c r="P432" s="64">
        <v>6959075</v>
      </c>
      <c r="Q432" s="65">
        <v>1402065</v>
      </c>
      <c r="R432" s="60">
        <v>0.20147289690080938</v>
      </c>
      <c r="S432" s="58">
        <v>7695662</v>
      </c>
      <c r="T432" s="59">
        <v>1530290</v>
      </c>
      <c r="U432" s="60">
        <v>0.19885098903772022</v>
      </c>
      <c r="V432" s="62">
        <v>7674313</v>
      </c>
      <c r="W432" s="62">
        <v>2233400</v>
      </c>
      <c r="X432" s="105">
        <v>0.29102279252879054</v>
      </c>
      <c r="Y432" s="90">
        <v>7828227</v>
      </c>
      <c r="Z432" s="90">
        <v>2913468</v>
      </c>
      <c r="AA432" s="105">
        <v>0.37217469549618326</v>
      </c>
      <c r="AB432" s="54">
        <v>8107678</v>
      </c>
      <c r="AC432" s="54">
        <v>3366546</v>
      </c>
      <c r="AD432" s="54">
        <v>0.41522936653379672</v>
      </c>
      <c r="AE432" s="54">
        <v>8027647</v>
      </c>
      <c r="AF432" s="54">
        <v>3990258</v>
      </c>
      <c r="AG432" s="54">
        <v>0.497064457368392</v>
      </c>
    </row>
    <row r="433" spans="1:33" x14ac:dyDescent="0.2">
      <c r="A433" s="55" t="s">
        <v>936</v>
      </c>
      <c r="B433" s="55" t="s">
        <v>937</v>
      </c>
      <c r="C433" s="55" t="s">
        <v>73</v>
      </c>
      <c r="D433" s="10">
        <v>7578573</v>
      </c>
      <c r="E433" s="10">
        <v>1199969</v>
      </c>
      <c r="F433" s="11">
        <v>0.15833706424679159</v>
      </c>
      <c r="G433" s="10">
        <v>7261546</v>
      </c>
      <c r="H433" s="10">
        <v>1341249</v>
      </c>
      <c r="I433" s="11">
        <f t="shared" si="6"/>
        <v>0.18470570867415836</v>
      </c>
      <c r="J433" s="64">
        <v>7301126</v>
      </c>
      <c r="K433" s="65">
        <v>1254364</v>
      </c>
      <c r="L433" s="60">
        <v>0.17180418472438361</v>
      </c>
      <c r="M433" s="64">
        <v>7622365</v>
      </c>
      <c r="N433" s="65">
        <v>1424565</v>
      </c>
      <c r="O433" s="60">
        <v>0.1868927819646527</v>
      </c>
      <c r="P433" s="64">
        <v>7243287</v>
      </c>
      <c r="Q433" s="65">
        <v>2600075</v>
      </c>
      <c r="R433" s="60">
        <v>0.35896340984417707</v>
      </c>
      <c r="S433" s="58">
        <v>8181075</v>
      </c>
      <c r="T433" s="59">
        <v>3428724</v>
      </c>
      <c r="U433" s="60">
        <v>0.41910433531045738</v>
      </c>
      <c r="V433" s="62">
        <v>8153914</v>
      </c>
      <c r="W433" s="62">
        <v>4585804</v>
      </c>
      <c r="X433" s="105">
        <v>0.56240524489220756</v>
      </c>
      <c r="Y433" s="90">
        <v>8630093</v>
      </c>
      <c r="Z433" s="90">
        <v>5467850</v>
      </c>
      <c r="AA433" s="105">
        <v>0.63357949908535172</v>
      </c>
      <c r="AB433" s="54">
        <v>8985788</v>
      </c>
      <c r="AC433" s="54">
        <v>5994535</v>
      </c>
      <c r="AD433" s="54">
        <v>0.66711288982112638</v>
      </c>
      <c r="AE433" s="54">
        <v>8840272</v>
      </c>
      <c r="AF433" s="54">
        <v>6513388</v>
      </c>
      <c r="AG433" s="54">
        <v>0.73678592694885403</v>
      </c>
    </row>
    <row r="434" spans="1:33" x14ac:dyDescent="0.2">
      <c r="A434" s="55" t="s">
        <v>938</v>
      </c>
      <c r="B434" s="55" t="s">
        <v>939</v>
      </c>
      <c r="C434" s="55" t="s">
        <v>73</v>
      </c>
      <c r="D434" s="10">
        <v>9702800</v>
      </c>
      <c r="E434" s="10">
        <v>3420624</v>
      </c>
      <c r="F434" s="11">
        <v>0.3525398853939069</v>
      </c>
      <c r="G434" s="10">
        <v>10006974</v>
      </c>
      <c r="H434" s="10">
        <v>3338072</v>
      </c>
      <c r="I434" s="11">
        <f t="shared" si="6"/>
        <v>0.33357456509830047</v>
      </c>
      <c r="J434" s="64">
        <v>10138642</v>
      </c>
      <c r="K434" s="65">
        <v>3333457</v>
      </c>
      <c r="L434" s="60">
        <v>0.32878732674454825</v>
      </c>
      <c r="M434" s="64">
        <v>10369536</v>
      </c>
      <c r="N434" s="65">
        <v>3491891</v>
      </c>
      <c r="O434" s="60">
        <v>0.33674515426726903</v>
      </c>
      <c r="P434" s="64">
        <v>10591651</v>
      </c>
      <c r="Q434" s="65">
        <v>4169841</v>
      </c>
      <c r="R434" s="60">
        <v>0.39369131403593266</v>
      </c>
      <c r="S434" s="58">
        <v>11018025</v>
      </c>
      <c r="T434" s="59">
        <v>4965302</v>
      </c>
      <c r="U434" s="60">
        <v>0.45065263511382486</v>
      </c>
      <c r="V434" s="62">
        <v>12011294</v>
      </c>
      <c r="W434" s="62">
        <v>4821590</v>
      </c>
      <c r="X434" s="105">
        <v>0.4014213622612185</v>
      </c>
      <c r="Y434" s="90">
        <v>12166995</v>
      </c>
      <c r="Z434" s="90">
        <v>4436242</v>
      </c>
      <c r="AA434" s="105">
        <v>0.36461279058633622</v>
      </c>
      <c r="AB434" s="54">
        <v>11221658</v>
      </c>
      <c r="AC434" s="54">
        <v>5284801</v>
      </c>
      <c r="AD434" s="54">
        <v>0.47094653927253888</v>
      </c>
      <c r="AE434" s="54">
        <v>11252730</v>
      </c>
      <c r="AF434" s="54">
        <v>6084167</v>
      </c>
      <c r="AG434" s="54">
        <v>0.54068363854815704</v>
      </c>
    </row>
    <row r="435" spans="1:33" x14ac:dyDescent="0.2">
      <c r="A435" s="55" t="s">
        <v>940</v>
      </c>
      <c r="B435" s="55" t="s">
        <v>941</v>
      </c>
      <c r="C435" s="55" t="s">
        <v>73</v>
      </c>
      <c r="D435" s="10">
        <v>8686787</v>
      </c>
      <c r="E435" s="10">
        <v>2978227</v>
      </c>
      <c r="F435" s="11">
        <v>0.34284563441005289</v>
      </c>
      <c r="G435" s="10">
        <v>8355357</v>
      </c>
      <c r="H435" s="10">
        <v>3411586</v>
      </c>
      <c r="I435" s="11">
        <f t="shared" si="6"/>
        <v>0.40831121877856325</v>
      </c>
      <c r="J435" s="64">
        <v>8498633</v>
      </c>
      <c r="K435" s="65">
        <v>3528488</v>
      </c>
      <c r="L435" s="60">
        <v>0.41518300649057327</v>
      </c>
      <c r="M435" s="64">
        <v>8520382</v>
      </c>
      <c r="N435" s="65">
        <v>3817811</v>
      </c>
      <c r="O435" s="60">
        <v>0.44807979266657294</v>
      </c>
      <c r="P435" s="64">
        <v>8736108</v>
      </c>
      <c r="Q435" s="65">
        <v>4328398</v>
      </c>
      <c r="R435" s="60">
        <v>0.49546067882860423</v>
      </c>
      <c r="S435" s="58">
        <v>8917991</v>
      </c>
      <c r="T435" s="59">
        <v>5111368</v>
      </c>
      <c r="U435" s="60">
        <v>0.57315240618655028</v>
      </c>
      <c r="V435" s="62">
        <v>9029422</v>
      </c>
      <c r="W435" s="62">
        <v>5967230</v>
      </c>
      <c r="X435" s="105">
        <v>0.66086511406820947</v>
      </c>
      <c r="Y435" s="90">
        <v>9224274</v>
      </c>
      <c r="Z435" s="90">
        <v>6657946</v>
      </c>
      <c r="AA435" s="105">
        <v>0.72178536760725021</v>
      </c>
      <c r="AB435" s="54">
        <v>9328521</v>
      </c>
      <c r="AC435" s="54">
        <v>7205682</v>
      </c>
      <c r="AD435" s="54">
        <v>0.77243563047132557</v>
      </c>
      <c r="AE435" s="54">
        <v>9869646</v>
      </c>
      <c r="AF435" s="54">
        <v>7105229</v>
      </c>
      <c r="AG435" s="54">
        <v>0.71990717802847204</v>
      </c>
    </row>
    <row r="436" spans="1:33" x14ac:dyDescent="0.2">
      <c r="A436" s="55" t="s">
        <v>942</v>
      </c>
      <c r="B436" s="55" t="s">
        <v>943</v>
      </c>
      <c r="C436" s="55" t="s">
        <v>73</v>
      </c>
      <c r="D436" s="10">
        <v>8313174</v>
      </c>
      <c r="E436" s="10">
        <v>2614804</v>
      </c>
      <c r="F436" s="11">
        <v>0.3145373836755973</v>
      </c>
      <c r="G436" s="10">
        <v>8709049</v>
      </c>
      <c r="H436" s="10">
        <v>3011825</v>
      </c>
      <c r="I436" s="11">
        <f t="shared" si="6"/>
        <v>0.3458270816939944</v>
      </c>
      <c r="J436" s="64">
        <v>8700095</v>
      </c>
      <c r="K436" s="65">
        <v>2707647</v>
      </c>
      <c r="L436" s="60">
        <v>0.31122039471982776</v>
      </c>
      <c r="M436" s="64">
        <v>9117282</v>
      </c>
      <c r="N436" s="65">
        <v>3148946</v>
      </c>
      <c r="O436" s="60">
        <v>0.34538209962135646</v>
      </c>
      <c r="P436" s="64">
        <v>9410346</v>
      </c>
      <c r="Q436" s="65">
        <v>3758795</v>
      </c>
      <c r="R436" s="60">
        <v>0.39943217815795506</v>
      </c>
      <c r="S436" s="58">
        <v>9378060</v>
      </c>
      <c r="T436" s="59">
        <v>4811078</v>
      </c>
      <c r="U436" s="60">
        <v>0.51301420549665921</v>
      </c>
      <c r="V436" s="62">
        <v>9784330</v>
      </c>
      <c r="W436" s="62">
        <v>5350974</v>
      </c>
      <c r="X436" s="105">
        <v>0.54689222460812337</v>
      </c>
      <c r="Y436" s="90">
        <v>9554361</v>
      </c>
      <c r="Z436" s="90">
        <v>6362575</v>
      </c>
      <c r="AA436" s="105">
        <v>0.66593412160164345</v>
      </c>
      <c r="AB436" s="54">
        <v>10516520</v>
      </c>
      <c r="AC436" s="54">
        <v>6502088</v>
      </c>
      <c r="AD436" s="54">
        <v>0.6182737255289773</v>
      </c>
      <c r="AE436" s="54">
        <v>10359937</v>
      </c>
      <c r="AF436" s="54">
        <v>6853310</v>
      </c>
      <c r="AG436" s="54">
        <v>0.66152043202579303</v>
      </c>
    </row>
    <row r="437" spans="1:33" x14ac:dyDescent="0.2">
      <c r="A437" s="55" t="s">
        <v>944</v>
      </c>
      <c r="B437" s="55" t="s">
        <v>945</v>
      </c>
      <c r="C437" s="55" t="s">
        <v>296</v>
      </c>
      <c r="D437" s="10">
        <v>7963761</v>
      </c>
      <c r="E437" s="10">
        <v>555146</v>
      </c>
      <c r="F437" s="11">
        <v>6.9709023161292766E-2</v>
      </c>
      <c r="G437" s="10">
        <v>7891902</v>
      </c>
      <c r="H437" s="10">
        <v>583257</v>
      </c>
      <c r="I437" s="11">
        <f t="shared" si="6"/>
        <v>7.3905758079611222E-2</v>
      </c>
      <c r="J437" s="64">
        <v>7755395</v>
      </c>
      <c r="K437" s="65">
        <v>1277899</v>
      </c>
      <c r="L437" s="60">
        <v>0.16477548854700502</v>
      </c>
      <c r="M437" s="64">
        <v>7800716</v>
      </c>
      <c r="N437" s="65">
        <v>2631342</v>
      </c>
      <c r="O437" s="60">
        <v>0.33732057416267941</v>
      </c>
      <c r="P437" s="64">
        <v>8548838</v>
      </c>
      <c r="Q437" s="65">
        <v>3246937</v>
      </c>
      <c r="R437" s="60">
        <v>0.37981033211765153</v>
      </c>
      <c r="S437" s="58">
        <v>9935624</v>
      </c>
      <c r="T437" s="59">
        <v>3333964</v>
      </c>
      <c r="U437" s="60">
        <v>0.33555657903318403</v>
      </c>
      <c r="V437" s="62">
        <v>11669614</v>
      </c>
      <c r="W437" s="62">
        <v>2835233</v>
      </c>
      <c r="X437" s="105">
        <v>0.24295859314626858</v>
      </c>
      <c r="Y437" s="90">
        <v>12182829</v>
      </c>
      <c r="Z437" s="90">
        <v>2902531</v>
      </c>
      <c r="AA437" s="105">
        <v>0.23824770092398079</v>
      </c>
      <c r="AB437" s="54">
        <v>12227669</v>
      </c>
      <c r="AC437" s="54">
        <v>3499682</v>
      </c>
      <c r="AD437" s="54">
        <v>0.28621006996509313</v>
      </c>
      <c r="AE437" s="54">
        <v>12928312</v>
      </c>
      <c r="AF437" s="54">
        <v>4114462</v>
      </c>
      <c r="AG437" s="54">
        <v>0.31825206569891001</v>
      </c>
    </row>
    <row r="438" spans="1:33" x14ac:dyDescent="0.2">
      <c r="A438" s="55" t="s">
        <v>946</v>
      </c>
      <c r="B438" s="55" t="s">
        <v>947</v>
      </c>
      <c r="C438" s="55" t="s">
        <v>296</v>
      </c>
      <c r="D438" s="10">
        <v>11506730</v>
      </c>
      <c r="E438" s="10">
        <v>304516</v>
      </c>
      <c r="F438" s="11">
        <v>2.6464164884376362E-2</v>
      </c>
      <c r="G438" s="10">
        <v>11286033</v>
      </c>
      <c r="H438" s="10">
        <v>391291</v>
      </c>
      <c r="I438" s="11">
        <f t="shared" si="6"/>
        <v>3.4670375321426049E-2</v>
      </c>
      <c r="J438" s="64">
        <v>11026387</v>
      </c>
      <c r="K438" s="65">
        <v>1561620</v>
      </c>
      <c r="L438" s="60">
        <v>0.14162572019284286</v>
      </c>
      <c r="M438" s="64">
        <v>11852737</v>
      </c>
      <c r="N438" s="65">
        <v>2244320</v>
      </c>
      <c r="O438" s="60">
        <v>0.18935035848682039</v>
      </c>
      <c r="P438" s="64">
        <v>11581495</v>
      </c>
      <c r="Q438" s="65">
        <v>3615807</v>
      </c>
      <c r="R438" s="60">
        <v>0.31220554859281985</v>
      </c>
      <c r="S438" s="58">
        <v>12010270</v>
      </c>
      <c r="T438" s="59">
        <v>5102935</v>
      </c>
      <c r="U438" s="60">
        <v>0.42488095604844855</v>
      </c>
      <c r="V438" s="62">
        <v>13089852</v>
      </c>
      <c r="W438" s="62">
        <v>6574613</v>
      </c>
      <c r="X438" s="105">
        <v>0.50226794008060593</v>
      </c>
      <c r="Y438" s="90">
        <v>13485890</v>
      </c>
      <c r="Z438" s="90">
        <v>8196899</v>
      </c>
      <c r="AA438" s="105">
        <v>0.60781298082662694</v>
      </c>
      <c r="AB438" s="54">
        <v>14015193</v>
      </c>
      <c r="AC438" s="54">
        <v>9339578</v>
      </c>
      <c r="AD438" s="54">
        <v>0.66638953883831642</v>
      </c>
      <c r="AE438" s="54">
        <v>14217915</v>
      </c>
      <c r="AF438" s="54">
        <v>10488205</v>
      </c>
      <c r="AG438" s="54">
        <v>0.73767532018583604</v>
      </c>
    </row>
    <row r="439" spans="1:33" x14ac:dyDescent="0.2">
      <c r="A439" s="55" t="s">
        <v>948</v>
      </c>
      <c r="B439" s="55" t="s">
        <v>949</v>
      </c>
      <c r="C439" s="55" t="s">
        <v>296</v>
      </c>
      <c r="D439" s="10">
        <v>5285845</v>
      </c>
      <c r="E439" s="10">
        <v>1633292</v>
      </c>
      <c r="F439" s="11">
        <v>0.30899354786226235</v>
      </c>
      <c r="G439" s="10">
        <v>5126423</v>
      </c>
      <c r="H439" s="10">
        <v>1846539</v>
      </c>
      <c r="I439" s="11">
        <f t="shared" si="6"/>
        <v>0.3602002800003043</v>
      </c>
      <c r="J439" s="64">
        <v>5373087</v>
      </c>
      <c r="K439" s="65">
        <v>1717409</v>
      </c>
      <c r="L439" s="60">
        <v>0.3196317126448911</v>
      </c>
      <c r="M439" s="64">
        <v>5374162</v>
      </c>
      <c r="N439" s="65">
        <v>1888226</v>
      </c>
      <c r="O439" s="60">
        <v>0.35135263879280154</v>
      </c>
      <c r="P439" s="64">
        <v>5616813</v>
      </c>
      <c r="Q439" s="65">
        <v>2030690</v>
      </c>
      <c r="R439" s="60">
        <v>0.36153776171647517</v>
      </c>
      <c r="S439" s="58">
        <v>6464374</v>
      </c>
      <c r="T439" s="59">
        <v>2251175</v>
      </c>
      <c r="U439" s="60">
        <v>0.34824331017976373</v>
      </c>
      <c r="V439" s="62">
        <v>6415242</v>
      </c>
      <c r="W439" s="62">
        <v>2632110</v>
      </c>
      <c r="X439" s="105">
        <v>0.41029005608829722</v>
      </c>
      <c r="Y439" s="90">
        <v>6913206</v>
      </c>
      <c r="Z439" s="90">
        <v>2935118</v>
      </c>
      <c r="AA439" s="105">
        <v>0.42456683628406272</v>
      </c>
      <c r="AB439" s="54">
        <v>7916129</v>
      </c>
      <c r="AC439" s="54">
        <v>2414270</v>
      </c>
      <c r="AD439" s="54">
        <v>0.30498113408712768</v>
      </c>
      <c r="AE439" s="54">
        <v>7951437</v>
      </c>
      <c r="AF439" s="54">
        <v>2298661</v>
      </c>
      <c r="AG439" s="54">
        <v>0.289087494499422</v>
      </c>
    </row>
    <row r="440" spans="1:33" x14ac:dyDescent="0.2">
      <c r="A440" s="55" t="s">
        <v>950</v>
      </c>
      <c r="B440" s="55" t="s">
        <v>951</v>
      </c>
      <c r="C440" s="55" t="s">
        <v>952</v>
      </c>
      <c r="D440" s="10">
        <v>24474205</v>
      </c>
      <c r="E440" s="10">
        <v>545221</v>
      </c>
      <c r="F440" s="11">
        <v>2.2277373258906673E-2</v>
      </c>
      <c r="G440" s="10">
        <v>24820160</v>
      </c>
      <c r="H440" s="10">
        <v>342442</v>
      </c>
      <c r="I440" s="11">
        <f t="shared" si="6"/>
        <v>1.3796929592718178E-2</v>
      </c>
      <c r="J440" s="64">
        <v>25143693</v>
      </c>
      <c r="K440" s="65">
        <v>598495</v>
      </c>
      <c r="L440" s="60">
        <v>2.3802987095014244E-2</v>
      </c>
      <c r="M440" s="64">
        <v>27858156</v>
      </c>
      <c r="N440" s="65">
        <v>3893699</v>
      </c>
      <c r="O440" s="60">
        <v>0.13976872697532458</v>
      </c>
      <c r="P440" s="64">
        <v>25275147</v>
      </c>
      <c r="Q440" s="65">
        <v>5957347</v>
      </c>
      <c r="R440" s="60">
        <v>0.23569979632561583</v>
      </c>
      <c r="S440" s="58">
        <v>26730127</v>
      </c>
      <c r="T440" s="59">
        <v>8626265</v>
      </c>
      <c r="U440" s="60">
        <v>0.32271694780948851</v>
      </c>
      <c r="V440" s="62">
        <v>32518433</v>
      </c>
      <c r="W440" s="62">
        <v>8453536</v>
      </c>
      <c r="X440" s="105">
        <v>0.25996135791660074</v>
      </c>
      <c r="Y440" s="90">
        <v>35588857</v>
      </c>
      <c r="Z440" s="90">
        <v>11742984</v>
      </c>
      <c r="AA440" s="105">
        <v>0.32996238120263316</v>
      </c>
      <c r="AB440" s="54">
        <v>41680700</v>
      </c>
      <c r="AC440" s="54">
        <v>17800675</v>
      </c>
      <c r="AD440" s="54">
        <v>0.42707236202846882</v>
      </c>
      <c r="AE440" s="54">
        <v>46028478</v>
      </c>
      <c r="AF440" s="54">
        <v>27325759</v>
      </c>
      <c r="AG440" s="54">
        <v>0.59367070534028998</v>
      </c>
    </row>
    <row r="441" spans="1:33" x14ac:dyDescent="0.2">
      <c r="A441" s="55" t="s">
        <v>953</v>
      </c>
      <c r="B441" s="55" t="s">
        <v>954</v>
      </c>
      <c r="C441" s="55" t="s">
        <v>76</v>
      </c>
      <c r="D441" s="10">
        <v>12369546</v>
      </c>
      <c r="E441" s="10">
        <v>4549275</v>
      </c>
      <c r="F441" s="11">
        <v>0.3677802726146942</v>
      </c>
      <c r="G441" s="10">
        <v>12369546</v>
      </c>
      <c r="H441" s="10">
        <v>4549274</v>
      </c>
      <c r="I441" s="11">
        <f t="shared" si="6"/>
        <v>0.36778019177098337</v>
      </c>
      <c r="J441" s="64">
        <v>12354218</v>
      </c>
      <c r="K441" s="65">
        <v>3563208</v>
      </c>
      <c r="L441" s="60">
        <v>0.28842035975081548</v>
      </c>
      <c r="M441" s="64">
        <v>13811125</v>
      </c>
      <c r="N441" s="65">
        <v>3694966</v>
      </c>
      <c r="O441" s="60">
        <v>0.26753548317027032</v>
      </c>
      <c r="P441" s="64">
        <v>12415975</v>
      </c>
      <c r="Q441" s="65">
        <v>4611710</v>
      </c>
      <c r="R441" s="60">
        <v>0.37143357650124137</v>
      </c>
      <c r="S441" s="58">
        <v>12692299</v>
      </c>
      <c r="T441" s="59">
        <v>5856666</v>
      </c>
      <c r="U441" s="60">
        <v>0.46143460692188232</v>
      </c>
      <c r="V441" s="62">
        <v>12748869</v>
      </c>
      <c r="W441" s="62">
        <v>7161342</v>
      </c>
      <c r="X441" s="105">
        <v>0.56172371055032411</v>
      </c>
      <c r="Y441" s="90">
        <v>13111975</v>
      </c>
      <c r="Z441" s="90">
        <v>8283590</v>
      </c>
      <c r="AA441" s="105">
        <v>0.63175761088623184</v>
      </c>
      <c r="AB441" s="54">
        <v>13467546</v>
      </c>
      <c r="AC441" s="54">
        <v>9237502</v>
      </c>
      <c r="AD441" s="54">
        <v>0.68590833103521609</v>
      </c>
      <c r="AE441" s="54">
        <v>14496817</v>
      </c>
      <c r="AF441" s="54">
        <v>9246825</v>
      </c>
      <c r="AG441" s="54">
        <v>0.63785208849639197</v>
      </c>
    </row>
    <row r="442" spans="1:33" x14ac:dyDescent="0.2">
      <c r="A442" s="55" t="s">
        <v>955</v>
      </c>
      <c r="B442" s="55" t="s">
        <v>956</v>
      </c>
      <c r="C442" s="55" t="s">
        <v>76</v>
      </c>
      <c r="D442" s="10">
        <v>8028890</v>
      </c>
      <c r="E442" s="10">
        <v>1900508</v>
      </c>
      <c r="F442" s="11">
        <v>0.23670868575855442</v>
      </c>
      <c r="G442" s="10">
        <v>7213331</v>
      </c>
      <c r="H442" s="10">
        <v>2716159</v>
      </c>
      <c r="I442" s="11">
        <f t="shared" si="6"/>
        <v>0.37654711810673874</v>
      </c>
      <c r="J442" s="64">
        <v>6718015</v>
      </c>
      <c r="K442" s="65">
        <v>3750643</v>
      </c>
      <c r="L442" s="60">
        <v>0.55829631222913312</v>
      </c>
      <c r="M442" s="64">
        <v>6719786</v>
      </c>
      <c r="N442" s="65">
        <v>4434244</v>
      </c>
      <c r="O442" s="60">
        <v>0.65987875209121238</v>
      </c>
      <c r="P442" s="64">
        <v>6672871</v>
      </c>
      <c r="Q442" s="65">
        <v>5118443</v>
      </c>
      <c r="R442" s="60">
        <v>0.76705259250478541</v>
      </c>
      <c r="S442" s="58">
        <v>7147046</v>
      </c>
      <c r="T442" s="59">
        <v>5303578</v>
      </c>
      <c r="U442" s="60">
        <v>0.74206574296569516</v>
      </c>
      <c r="V442" s="62">
        <v>6494972</v>
      </c>
      <c r="W442" s="62">
        <v>6130164</v>
      </c>
      <c r="X442" s="105">
        <v>0.9438322443884285</v>
      </c>
      <c r="Y442" s="90">
        <v>6637413</v>
      </c>
      <c r="Z442" s="90">
        <v>6856075</v>
      </c>
      <c r="AA442" s="105">
        <v>1.0329438593018092</v>
      </c>
      <c r="AB442" s="54">
        <v>6771015</v>
      </c>
      <c r="AC442" s="54">
        <v>7378777</v>
      </c>
      <c r="AD442" s="54">
        <v>1.0897593639949106</v>
      </c>
      <c r="AE442" s="54">
        <v>8051128</v>
      </c>
      <c r="AF442" s="54">
        <v>6574975</v>
      </c>
      <c r="AG442" s="54">
        <v>0.81665264792709802</v>
      </c>
    </row>
    <row r="443" spans="1:33" x14ac:dyDescent="0.2">
      <c r="A443" s="55" t="s">
        <v>957</v>
      </c>
      <c r="B443" s="55" t="s">
        <v>958</v>
      </c>
      <c r="C443" s="55" t="s">
        <v>76</v>
      </c>
      <c r="D443" s="10">
        <v>32797664</v>
      </c>
      <c r="E443" s="10">
        <v>13868052</v>
      </c>
      <c r="F443" s="11">
        <v>0.42283657762943117</v>
      </c>
      <c r="G443" s="10">
        <v>31739485</v>
      </c>
      <c r="H443" s="10">
        <v>15908821</v>
      </c>
      <c r="I443" s="11">
        <f t="shared" si="6"/>
        <v>0.50123122665663922</v>
      </c>
      <c r="J443" s="64">
        <v>27386275</v>
      </c>
      <c r="K443" s="65">
        <v>19487362</v>
      </c>
      <c r="L443" s="60">
        <v>0.71157402750100185</v>
      </c>
      <c r="M443" s="64">
        <v>32153083</v>
      </c>
      <c r="N443" s="65">
        <v>23935756</v>
      </c>
      <c r="O443" s="60">
        <v>0.74443113277815376</v>
      </c>
      <c r="P443" s="64">
        <v>31975902</v>
      </c>
      <c r="Q443" s="65">
        <v>27798086</v>
      </c>
      <c r="R443" s="60">
        <v>0.86934485851251353</v>
      </c>
      <c r="S443" s="58">
        <v>34673054</v>
      </c>
      <c r="T443" s="59">
        <v>28679690</v>
      </c>
      <c r="U443" s="60">
        <v>0.8271463482853284</v>
      </c>
      <c r="V443" s="62">
        <v>34518645</v>
      </c>
      <c r="W443" s="62">
        <v>32174424</v>
      </c>
      <c r="X443" s="105">
        <v>0.93208826708000847</v>
      </c>
      <c r="Y443" s="90">
        <v>37849062</v>
      </c>
      <c r="Z443" s="90">
        <v>33555100</v>
      </c>
      <c r="AA443" s="105">
        <v>0.88655037210697585</v>
      </c>
      <c r="AB443" s="54">
        <v>43875666</v>
      </c>
      <c r="AC443" s="54">
        <v>29817265</v>
      </c>
      <c r="AD443" s="54">
        <v>0.67958546771688888</v>
      </c>
      <c r="AE443" s="54">
        <v>42036111</v>
      </c>
      <c r="AF443" s="54">
        <v>29185693</v>
      </c>
      <c r="AG443" s="54">
        <v>0.69430050272728605</v>
      </c>
    </row>
    <row r="444" spans="1:33" x14ac:dyDescent="0.2">
      <c r="A444" s="55" t="s">
        <v>959</v>
      </c>
      <c r="B444" s="55" t="s">
        <v>960</v>
      </c>
      <c r="C444" s="55" t="s">
        <v>76</v>
      </c>
      <c r="D444" s="10">
        <v>38393242</v>
      </c>
      <c r="E444" s="10">
        <v>10280733</v>
      </c>
      <c r="F444" s="11">
        <v>0.26777454740602524</v>
      </c>
      <c r="G444" s="10">
        <v>36397254</v>
      </c>
      <c r="H444" s="10">
        <v>9571329</v>
      </c>
      <c r="I444" s="11">
        <f t="shared" si="6"/>
        <v>0.26296843712440504</v>
      </c>
      <c r="J444" s="64">
        <v>34082221</v>
      </c>
      <c r="K444" s="65">
        <v>11033144</v>
      </c>
      <c r="L444" s="60">
        <v>0.32372139127904842</v>
      </c>
      <c r="M444" s="64">
        <v>34783074</v>
      </c>
      <c r="N444" s="65">
        <v>14647558</v>
      </c>
      <c r="O444" s="60">
        <v>0.42111165907878068</v>
      </c>
      <c r="P444" s="64">
        <v>38584688</v>
      </c>
      <c r="Q444" s="65">
        <v>16977367</v>
      </c>
      <c r="R444" s="60">
        <v>0.44000270262649266</v>
      </c>
      <c r="S444" s="58">
        <v>40966126</v>
      </c>
      <c r="T444" s="59">
        <v>18856898</v>
      </c>
      <c r="U444" s="60">
        <v>0.46030464291400169</v>
      </c>
      <c r="V444" s="62">
        <v>42584919</v>
      </c>
      <c r="W444" s="62">
        <v>19717892</v>
      </c>
      <c r="X444" s="105">
        <v>0.46302523200760343</v>
      </c>
      <c r="Y444" s="90">
        <v>44250099</v>
      </c>
      <c r="Z444" s="90">
        <v>19352711</v>
      </c>
      <c r="AA444" s="105">
        <v>0.43734842265550639</v>
      </c>
      <c r="AB444" s="54">
        <v>45529249</v>
      </c>
      <c r="AC444" s="54">
        <v>19116953</v>
      </c>
      <c r="AD444" s="54">
        <v>0.41988289769506193</v>
      </c>
      <c r="AE444" s="54">
        <v>46777571</v>
      </c>
      <c r="AF444" s="54">
        <v>17564787</v>
      </c>
      <c r="AG444" s="54">
        <v>0.37549591875986899</v>
      </c>
    </row>
    <row r="445" spans="1:33" x14ac:dyDescent="0.2">
      <c r="A445" s="55" t="s">
        <v>961</v>
      </c>
      <c r="B445" s="55" t="s">
        <v>962</v>
      </c>
      <c r="C445" s="55" t="s">
        <v>76</v>
      </c>
      <c r="D445" s="10">
        <v>10335433</v>
      </c>
      <c r="E445" s="10">
        <v>4984212</v>
      </c>
      <c r="F445" s="11">
        <v>0.48224510767957179</v>
      </c>
      <c r="G445" s="10">
        <v>10246701</v>
      </c>
      <c r="H445" s="10">
        <v>5439306</v>
      </c>
      <c r="I445" s="11">
        <f t="shared" si="6"/>
        <v>0.53083485113891782</v>
      </c>
      <c r="J445" s="64">
        <v>10270120</v>
      </c>
      <c r="K445" s="65">
        <v>6003432</v>
      </c>
      <c r="L445" s="60">
        <v>0.58455324767383443</v>
      </c>
      <c r="M445" s="64">
        <v>10556289</v>
      </c>
      <c r="N445" s="65">
        <v>6955989</v>
      </c>
      <c r="O445" s="60">
        <v>0.65894264546944481</v>
      </c>
      <c r="P445" s="64">
        <v>10544878</v>
      </c>
      <c r="Q445" s="65">
        <v>7969246</v>
      </c>
      <c r="R445" s="60">
        <v>0.75574568050953272</v>
      </c>
      <c r="S445" s="58">
        <v>10521977</v>
      </c>
      <c r="T445" s="59">
        <v>10220160</v>
      </c>
      <c r="U445" s="60">
        <v>0.97131556170480127</v>
      </c>
      <c r="V445" s="62">
        <v>10998269</v>
      </c>
      <c r="W445" s="62">
        <v>12168647</v>
      </c>
      <c r="X445" s="105">
        <v>1.1064147458113636</v>
      </c>
      <c r="Y445" s="90">
        <v>11413104</v>
      </c>
      <c r="Z445" s="90">
        <v>14088738</v>
      </c>
      <c r="AA445" s="105">
        <v>1.2344352596804515</v>
      </c>
      <c r="AB445" s="54">
        <v>12331193</v>
      </c>
      <c r="AC445" s="54">
        <v>15484010</v>
      </c>
      <c r="AD445" s="54">
        <v>1.255678181340605</v>
      </c>
      <c r="AE445" s="54">
        <v>12097424</v>
      </c>
      <c r="AF445" s="54">
        <v>17189274</v>
      </c>
      <c r="AG445" s="54">
        <v>1.42090365684463</v>
      </c>
    </row>
    <row r="446" spans="1:33" x14ac:dyDescent="0.2">
      <c r="A446" s="55" t="s">
        <v>963</v>
      </c>
      <c r="B446" s="55" t="s">
        <v>964</v>
      </c>
      <c r="C446" s="55" t="s">
        <v>76</v>
      </c>
      <c r="D446" s="10">
        <v>49461270</v>
      </c>
      <c r="E446" s="10">
        <v>9605012</v>
      </c>
      <c r="F446" s="11">
        <v>0.1941925874527686</v>
      </c>
      <c r="G446" s="10">
        <v>48133749</v>
      </c>
      <c r="H446" s="10">
        <v>10857459</v>
      </c>
      <c r="I446" s="11">
        <f t="shared" si="6"/>
        <v>0.22556852988949605</v>
      </c>
      <c r="J446" s="64">
        <v>48133749</v>
      </c>
      <c r="K446" s="65">
        <v>10857459</v>
      </c>
      <c r="L446" s="60">
        <v>0.22556852988949605</v>
      </c>
      <c r="M446" s="64">
        <v>49906367</v>
      </c>
      <c r="N446" s="65">
        <v>9263188</v>
      </c>
      <c r="O446" s="60">
        <v>0.18561134694496997</v>
      </c>
      <c r="P446" s="64">
        <v>48218437</v>
      </c>
      <c r="Q446" s="65">
        <v>10251675</v>
      </c>
      <c r="R446" s="60">
        <v>0.21260902753857408</v>
      </c>
      <c r="S446" s="58">
        <v>52067422</v>
      </c>
      <c r="T446" s="59">
        <v>13673638</v>
      </c>
      <c r="U446" s="60">
        <v>0.26261407757042399</v>
      </c>
      <c r="V446" s="62">
        <v>52584940</v>
      </c>
      <c r="W446" s="62">
        <v>17025380</v>
      </c>
      <c r="X446" s="105">
        <v>0.32376912477222564</v>
      </c>
      <c r="Y446" s="90">
        <v>52862577</v>
      </c>
      <c r="Z446" s="90">
        <v>23635879</v>
      </c>
      <c r="AA446" s="105">
        <v>0.44711931088792739</v>
      </c>
      <c r="AB446" s="54">
        <v>55736985</v>
      </c>
      <c r="AC446" s="54">
        <v>27791087</v>
      </c>
      <c r="AD446" s="54">
        <v>0.49861123632718923</v>
      </c>
      <c r="AE446" s="54">
        <v>58210735</v>
      </c>
      <c r="AF446" s="54">
        <v>29122554</v>
      </c>
      <c r="AG446" s="54">
        <v>0.50029524622906796</v>
      </c>
    </row>
    <row r="447" spans="1:33" x14ac:dyDescent="0.2">
      <c r="A447" s="55" t="s">
        <v>965</v>
      </c>
      <c r="B447" s="55" t="s">
        <v>860</v>
      </c>
      <c r="C447" s="55" t="s">
        <v>76</v>
      </c>
      <c r="D447" s="10">
        <v>20189736</v>
      </c>
      <c r="E447" s="10">
        <v>6048195</v>
      </c>
      <c r="F447" s="11">
        <v>0.29956781009915134</v>
      </c>
      <c r="G447" s="10">
        <v>19705280</v>
      </c>
      <c r="H447" s="10">
        <v>6007383</v>
      </c>
      <c r="I447" s="11">
        <f t="shared" si="6"/>
        <v>0.30486159039607658</v>
      </c>
      <c r="J447" s="64">
        <v>19170284</v>
      </c>
      <c r="K447" s="65">
        <v>6341139</v>
      </c>
      <c r="L447" s="60">
        <v>0.33077960660363714</v>
      </c>
      <c r="M447" s="64">
        <v>19735761</v>
      </c>
      <c r="N447" s="65">
        <v>6822416</v>
      </c>
      <c r="O447" s="60">
        <v>0.34568801273991917</v>
      </c>
      <c r="P447" s="64">
        <v>19818689</v>
      </c>
      <c r="Q447" s="65">
        <v>9061570</v>
      </c>
      <c r="R447" s="60">
        <v>0.45722348234033039</v>
      </c>
      <c r="S447" s="58">
        <v>19973497</v>
      </c>
      <c r="T447" s="59">
        <v>11328078</v>
      </c>
      <c r="U447" s="60">
        <v>0.56715546606585721</v>
      </c>
      <c r="V447" s="62">
        <v>22736514</v>
      </c>
      <c r="W447" s="62">
        <v>11929122</v>
      </c>
      <c r="X447" s="105">
        <v>0.52466802958448244</v>
      </c>
      <c r="Y447" s="90">
        <v>21754445</v>
      </c>
      <c r="Z447" s="90">
        <v>13157339</v>
      </c>
      <c r="AA447" s="105">
        <v>0.60481152242679603</v>
      </c>
      <c r="AB447" s="54">
        <v>22698338</v>
      </c>
      <c r="AC447" s="54">
        <v>14870121</v>
      </c>
      <c r="AD447" s="54">
        <v>0.65511937481942506</v>
      </c>
      <c r="AE447" s="54">
        <v>24100346</v>
      </c>
      <c r="AF447" s="54">
        <v>14903122</v>
      </c>
      <c r="AG447" s="54">
        <v>0.61837792702229299</v>
      </c>
    </row>
    <row r="448" spans="1:33" x14ac:dyDescent="0.2">
      <c r="A448" s="55" t="s">
        <v>966</v>
      </c>
      <c r="B448" s="55" t="s">
        <v>967</v>
      </c>
      <c r="C448" s="55" t="s">
        <v>76</v>
      </c>
      <c r="D448" s="10">
        <v>19107004</v>
      </c>
      <c r="E448" s="10">
        <v>2098858</v>
      </c>
      <c r="F448" s="11">
        <v>0.10984757212590733</v>
      </c>
      <c r="G448" s="10">
        <v>19107004</v>
      </c>
      <c r="H448" s="10">
        <v>2098858</v>
      </c>
      <c r="I448" s="11">
        <f t="shared" si="6"/>
        <v>0.10984757212590733</v>
      </c>
      <c r="J448" s="64">
        <v>19107004</v>
      </c>
      <c r="K448" s="65">
        <v>2098858</v>
      </c>
      <c r="L448" s="60">
        <v>0.10984757212590733</v>
      </c>
      <c r="M448" s="64">
        <v>18131783</v>
      </c>
      <c r="N448" s="65">
        <v>1206436</v>
      </c>
      <c r="O448" s="60">
        <v>6.6537085735032239E-2</v>
      </c>
      <c r="P448" s="64">
        <v>16930235</v>
      </c>
      <c r="Q448" s="65">
        <v>463801</v>
      </c>
      <c r="R448" s="60">
        <v>2.7394835334536113E-2</v>
      </c>
      <c r="S448" s="58">
        <v>18291479</v>
      </c>
      <c r="T448" s="59">
        <v>4076068</v>
      </c>
      <c r="U448" s="60">
        <v>0.22283971678834719</v>
      </c>
      <c r="V448" s="62">
        <v>19086822</v>
      </c>
      <c r="W448" s="62">
        <v>4683041</v>
      </c>
      <c r="X448" s="105">
        <v>0.24535467454980195</v>
      </c>
      <c r="Y448" s="90">
        <v>20366740</v>
      </c>
      <c r="Z448" s="90">
        <v>4240219</v>
      </c>
      <c r="AA448" s="105">
        <v>0.20819330928759339</v>
      </c>
      <c r="AB448" s="54">
        <v>20079207</v>
      </c>
      <c r="AC448" s="54">
        <v>4371957</v>
      </c>
      <c r="AD448" s="54">
        <v>0.21773554105000262</v>
      </c>
      <c r="AE448" s="54">
        <v>19370004</v>
      </c>
      <c r="AF448" s="54">
        <v>5334482</v>
      </c>
      <c r="AG448" s="54">
        <v>0.27539911710911402</v>
      </c>
    </row>
    <row r="449" spans="1:33" x14ac:dyDescent="0.2">
      <c r="A449" s="55" t="s">
        <v>968</v>
      </c>
      <c r="B449" s="55" t="s">
        <v>969</v>
      </c>
      <c r="C449" s="55" t="s">
        <v>76</v>
      </c>
      <c r="D449" s="10">
        <v>67530257</v>
      </c>
      <c r="E449" s="10">
        <v>17080644</v>
      </c>
      <c r="F449" s="11">
        <v>0.25293320000248187</v>
      </c>
      <c r="G449" s="10">
        <v>66471561</v>
      </c>
      <c r="H449" s="10">
        <v>10287291</v>
      </c>
      <c r="I449" s="11">
        <f t="shared" si="6"/>
        <v>0.15476228999646932</v>
      </c>
      <c r="J449" s="64">
        <v>67722196</v>
      </c>
      <c r="K449" s="65">
        <v>5841944</v>
      </c>
      <c r="L449" s="60">
        <v>8.626335743749361E-2</v>
      </c>
      <c r="M449" s="64">
        <v>56922324</v>
      </c>
      <c r="N449" s="65">
        <v>11430156</v>
      </c>
      <c r="O449" s="60">
        <v>0.20080269386049662</v>
      </c>
      <c r="P449" s="64">
        <v>55892853</v>
      </c>
      <c r="Q449" s="65">
        <v>20099805</v>
      </c>
      <c r="R449" s="60">
        <v>0.35961315125567128</v>
      </c>
      <c r="S449" s="58">
        <v>61326871</v>
      </c>
      <c r="T449" s="59">
        <v>28659081</v>
      </c>
      <c r="U449" s="60">
        <v>0.46731686343495332</v>
      </c>
      <c r="V449" s="62">
        <v>59553969</v>
      </c>
      <c r="W449" s="62">
        <v>37954154</v>
      </c>
      <c r="X449" s="105">
        <v>0.63730687706137601</v>
      </c>
      <c r="Y449" s="90">
        <v>63402832</v>
      </c>
      <c r="Z449" s="90">
        <v>46137992</v>
      </c>
      <c r="AA449" s="105">
        <v>0.72769607515323609</v>
      </c>
      <c r="AB449" s="54">
        <v>64931736</v>
      </c>
      <c r="AC449" s="54">
        <v>53838358</v>
      </c>
      <c r="AD449" s="54">
        <v>0.8291532202373274</v>
      </c>
      <c r="AE449" s="54">
        <v>68482711</v>
      </c>
      <c r="AF449" s="54">
        <v>58105154</v>
      </c>
      <c r="AG449" s="54">
        <v>0.84846457086081195</v>
      </c>
    </row>
    <row r="450" spans="1:33" x14ac:dyDescent="0.2">
      <c r="A450" s="55" t="s">
        <v>970</v>
      </c>
      <c r="B450" s="55" t="s">
        <v>971</v>
      </c>
      <c r="C450" s="55" t="s">
        <v>972</v>
      </c>
      <c r="D450" s="10">
        <v>19568015</v>
      </c>
      <c r="E450" s="10">
        <v>6767878</v>
      </c>
      <c r="F450" s="11">
        <v>0.34586430969109538</v>
      </c>
      <c r="G450" s="10">
        <v>18650334</v>
      </c>
      <c r="H450" s="10">
        <v>7959623</v>
      </c>
      <c r="I450" s="11">
        <f t="shared" si="6"/>
        <v>0.42678179382739206</v>
      </c>
      <c r="J450" s="64">
        <v>19015031</v>
      </c>
      <c r="K450" s="65">
        <v>8505361</v>
      </c>
      <c r="L450" s="60">
        <v>0.44729672015785826</v>
      </c>
      <c r="M450" s="64">
        <v>20032284</v>
      </c>
      <c r="N450" s="65">
        <v>8555107</v>
      </c>
      <c r="O450" s="60">
        <v>0.42706598009493074</v>
      </c>
      <c r="P450" s="64">
        <v>20148292</v>
      </c>
      <c r="Q450" s="65">
        <v>8601936</v>
      </c>
      <c r="R450" s="60">
        <v>0.42693127536567366</v>
      </c>
      <c r="S450" s="58">
        <v>21068422</v>
      </c>
      <c r="T450" s="59">
        <v>8526025</v>
      </c>
      <c r="U450" s="60">
        <v>0.4046826572963082</v>
      </c>
      <c r="V450" s="62">
        <v>22248124</v>
      </c>
      <c r="W450" s="62">
        <v>7534252</v>
      </c>
      <c r="X450" s="105">
        <v>0.33864662027234294</v>
      </c>
      <c r="Y450" s="90">
        <v>22564485</v>
      </c>
      <c r="Z450" s="90">
        <v>7108612</v>
      </c>
      <c r="AA450" s="105">
        <v>0.3150354195985417</v>
      </c>
      <c r="AB450" s="54">
        <v>22627429</v>
      </c>
      <c r="AC450" s="54">
        <v>7465262</v>
      </c>
      <c r="AD450" s="54">
        <v>0.32992091147429964</v>
      </c>
      <c r="AE450" s="54">
        <v>23003787</v>
      </c>
      <c r="AF450" s="54">
        <v>8092035</v>
      </c>
      <c r="AG450" s="54">
        <v>0.35176968905163303</v>
      </c>
    </row>
    <row r="451" spans="1:33" x14ac:dyDescent="0.2">
      <c r="A451" s="55" t="s">
        <v>973</v>
      </c>
      <c r="B451" s="55" t="s">
        <v>974</v>
      </c>
      <c r="C451" s="55" t="s">
        <v>492</v>
      </c>
      <c r="D451" s="10">
        <v>10902951</v>
      </c>
      <c r="E451" s="10">
        <v>806088</v>
      </c>
      <c r="F451" s="11">
        <v>7.3933011347111444E-2</v>
      </c>
      <c r="G451" s="10">
        <v>10770877</v>
      </c>
      <c r="H451" s="10">
        <v>339450</v>
      </c>
      <c r="I451" s="11">
        <f t="shared" si="6"/>
        <v>3.1515539542416093E-2</v>
      </c>
      <c r="J451" s="64">
        <v>11483675</v>
      </c>
      <c r="K451" s="65">
        <v>40331</v>
      </c>
      <c r="L451" s="60">
        <v>3.5120290325179005E-3</v>
      </c>
      <c r="M451" s="64">
        <v>10672864</v>
      </c>
      <c r="N451" s="65">
        <v>81022</v>
      </c>
      <c r="O451" s="60">
        <v>7.5914018954987153E-3</v>
      </c>
      <c r="P451" s="64">
        <v>11485027</v>
      </c>
      <c r="Q451" s="65">
        <v>108743</v>
      </c>
      <c r="R451" s="60">
        <v>9.4682406928603656E-3</v>
      </c>
      <c r="S451" s="58">
        <v>12242198</v>
      </c>
      <c r="T451" s="59">
        <v>128916</v>
      </c>
      <c r="U451" s="60">
        <v>1.0530461931754413E-2</v>
      </c>
      <c r="V451" s="62">
        <v>11921995</v>
      </c>
      <c r="W451" s="62">
        <v>879718</v>
      </c>
      <c r="X451" s="105">
        <v>7.3789495801667424E-2</v>
      </c>
      <c r="Y451" s="90">
        <v>11915822</v>
      </c>
      <c r="Z451" s="90">
        <v>1405819</v>
      </c>
      <c r="AA451" s="105">
        <v>0.11797918767165202</v>
      </c>
      <c r="AB451" s="54">
        <v>12245042</v>
      </c>
      <c r="AC451" s="54">
        <v>2040889</v>
      </c>
      <c r="AD451" s="54">
        <v>0.16667064106435894</v>
      </c>
      <c r="AE451" s="54">
        <v>12245938</v>
      </c>
      <c r="AF451" s="54">
        <v>2301871</v>
      </c>
      <c r="AG451" s="54">
        <v>0.187970166107325</v>
      </c>
    </row>
    <row r="452" spans="1:33" x14ac:dyDescent="0.2">
      <c r="A452" s="55" t="s">
        <v>975</v>
      </c>
      <c r="B452" s="55" t="s">
        <v>930</v>
      </c>
      <c r="C452" s="55" t="s">
        <v>492</v>
      </c>
      <c r="D452" s="10">
        <v>14117568</v>
      </c>
      <c r="E452" s="10">
        <v>3087990</v>
      </c>
      <c r="F452" s="11">
        <v>0.21873384990955949</v>
      </c>
      <c r="G452" s="10">
        <v>14137087</v>
      </c>
      <c r="H452" s="10">
        <v>3889680</v>
      </c>
      <c r="I452" s="11">
        <f t="shared" ref="I452:I515" si="7">H452/G452</f>
        <v>0.27514013318302422</v>
      </c>
      <c r="J452" s="64">
        <v>14671487</v>
      </c>
      <c r="K452" s="65">
        <v>4126112</v>
      </c>
      <c r="L452" s="60">
        <v>0.28123338827209537</v>
      </c>
      <c r="M452" s="64">
        <v>14907090</v>
      </c>
      <c r="N452" s="65">
        <v>5273217</v>
      </c>
      <c r="O452" s="60">
        <v>0.35373885848948389</v>
      </c>
      <c r="P452" s="64">
        <v>15607765</v>
      </c>
      <c r="Q452" s="65">
        <v>5780983</v>
      </c>
      <c r="R452" s="60">
        <v>0.37039146860553063</v>
      </c>
      <c r="S452" s="58">
        <v>15573826</v>
      </c>
      <c r="T452" s="59">
        <v>5960477</v>
      </c>
      <c r="U452" s="60">
        <v>0.38272400115424432</v>
      </c>
      <c r="V452" s="62">
        <v>15900362</v>
      </c>
      <c r="W452" s="62">
        <v>6151997</v>
      </c>
      <c r="X452" s="105">
        <v>0.38690924143739619</v>
      </c>
      <c r="Y452" s="90">
        <v>16210596</v>
      </c>
      <c r="Z452" s="90">
        <v>6442515</v>
      </c>
      <c r="AA452" s="105">
        <v>0.3974261649602519</v>
      </c>
      <c r="AB452" s="54">
        <v>16708750</v>
      </c>
      <c r="AC452" s="54">
        <v>6749799</v>
      </c>
      <c r="AD452" s="54">
        <v>0.40396792099947632</v>
      </c>
      <c r="AE452" s="54">
        <v>17219385</v>
      </c>
      <c r="AF452" s="54">
        <v>6954235</v>
      </c>
      <c r="AG452" s="54">
        <v>0.40386082313624999</v>
      </c>
    </row>
    <row r="453" spans="1:33" x14ac:dyDescent="0.2">
      <c r="A453" s="55" t="s">
        <v>976</v>
      </c>
      <c r="B453" s="55" t="s">
        <v>977</v>
      </c>
      <c r="C453" s="55" t="s">
        <v>492</v>
      </c>
      <c r="D453" s="10">
        <v>11061631</v>
      </c>
      <c r="E453" s="10">
        <v>169232</v>
      </c>
      <c r="F453" s="11">
        <v>1.5299009702999494E-2</v>
      </c>
      <c r="G453" s="10">
        <v>10882511</v>
      </c>
      <c r="H453" s="10">
        <v>484746</v>
      </c>
      <c r="I453" s="11">
        <f t="shared" si="7"/>
        <v>4.4543580061623643E-2</v>
      </c>
      <c r="J453" s="64">
        <v>10723607</v>
      </c>
      <c r="K453" s="65">
        <v>242558</v>
      </c>
      <c r="L453" s="60">
        <v>2.261906837876472E-2</v>
      </c>
      <c r="M453" s="64">
        <v>10784503</v>
      </c>
      <c r="N453" s="65">
        <v>272916</v>
      </c>
      <c r="O453" s="60">
        <v>2.5306312214851256E-2</v>
      </c>
      <c r="P453" s="64">
        <v>11171667</v>
      </c>
      <c r="Q453" s="65">
        <v>421089</v>
      </c>
      <c r="R453" s="60">
        <v>3.7692584284869927E-2</v>
      </c>
      <c r="S453" s="58">
        <v>10833915</v>
      </c>
      <c r="T453" s="59">
        <v>1566698</v>
      </c>
      <c r="U453" s="60">
        <v>0.14461051245094686</v>
      </c>
      <c r="V453" s="62">
        <v>10826340</v>
      </c>
      <c r="W453" s="62">
        <v>2862227</v>
      </c>
      <c r="X453" s="105">
        <v>0.26437623425829965</v>
      </c>
      <c r="Y453" s="90">
        <v>11230310</v>
      </c>
      <c r="Z453" s="90">
        <v>3933904</v>
      </c>
      <c r="AA453" s="105">
        <v>0.35029344693067244</v>
      </c>
      <c r="AB453" s="54">
        <v>11621804</v>
      </c>
      <c r="AC453" s="54">
        <v>5285542</v>
      </c>
      <c r="AD453" s="54">
        <v>0.4547953140493507</v>
      </c>
      <c r="AE453" s="54">
        <v>14666795</v>
      </c>
      <c r="AF453" s="54">
        <v>6117184</v>
      </c>
      <c r="AG453" s="54">
        <v>0.41707707784829601</v>
      </c>
    </row>
    <row r="454" spans="1:33" x14ac:dyDescent="0.2">
      <c r="A454" s="55" t="s">
        <v>978</v>
      </c>
      <c r="B454" s="55" t="s">
        <v>979</v>
      </c>
      <c r="C454" s="55" t="s">
        <v>412</v>
      </c>
      <c r="D454" s="10">
        <v>16160583</v>
      </c>
      <c r="E454" s="10">
        <v>4513674</v>
      </c>
      <c r="F454" s="11">
        <v>0.27930143361783422</v>
      </c>
      <c r="G454" s="10">
        <v>16493372</v>
      </c>
      <c r="H454" s="10">
        <v>4961805</v>
      </c>
      <c r="I454" s="11">
        <f t="shared" si="7"/>
        <v>0.30083629957536884</v>
      </c>
      <c r="J454" s="64">
        <v>17007260</v>
      </c>
      <c r="K454" s="65">
        <v>5142379</v>
      </c>
      <c r="L454" s="60">
        <v>0.30236375524334902</v>
      </c>
      <c r="M454" s="64">
        <v>17873141</v>
      </c>
      <c r="N454" s="65">
        <v>4679150</v>
      </c>
      <c r="O454" s="60">
        <v>0.26179785634768954</v>
      </c>
      <c r="P454" s="64">
        <v>17745009</v>
      </c>
      <c r="Q454" s="65">
        <v>4713744</v>
      </c>
      <c r="R454" s="60">
        <v>0.26563773509497796</v>
      </c>
      <c r="S454" s="58">
        <v>17951385</v>
      </c>
      <c r="T454" s="59">
        <v>4641724</v>
      </c>
      <c r="U454" s="60">
        <v>0.25857191520320022</v>
      </c>
      <c r="V454" s="62">
        <v>18997216</v>
      </c>
      <c r="W454" s="62">
        <v>4226462</v>
      </c>
      <c r="X454" s="105">
        <v>0.22247796729794514</v>
      </c>
      <c r="Y454" s="90">
        <v>19370189</v>
      </c>
      <c r="Z454" s="90">
        <v>3900788</v>
      </c>
      <c r="AA454" s="105">
        <v>0.20138099839913798</v>
      </c>
      <c r="AB454" s="54">
        <v>19596734</v>
      </c>
      <c r="AC454" s="54">
        <v>4209713</v>
      </c>
      <c r="AD454" s="54">
        <v>0.21481707104867576</v>
      </c>
      <c r="AE454" s="54">
        <v>20231638</v>
      </c>
      <c r="AF454" s="54">
        <v>4210110</v>
      </c>
      <c r="AG454" s="54">
        <v>0.20809536034600901</v>
      </c>
    </row>
    <row r="455" spans="1:33" x14ac:dyDescent="0.2">
      <c r="A455" s="55" t="s">
        <v>980</v>
      </c>
      <c r="B455" s="55" t="s">
        <v>981</v>
      </c>
      <c r="C455" s="55" t="s">
        <v>412</v>
      </c>
      <c r="D455" s="10">
        <v>19676478</v>
      </c>
      <c r="E455" s="10">
        <v>5000204</v>
      </c>
      <c r="F455" s="11">
        <v>0.25412088484534684</v>
      </c>
      <c r="G455" s="10">
        <v>21153432</v>
      </c>
      <c r="H455" s="10">
        <v>5010333</v>
      </c>
      <c r="I455" s="11">
        <f t="shared" si="7"/>
        <v>0.23685674267891849</v>
      </c>
      <c r="J455" s="64">
        <v>21571505</v>
      </c>
      <c r="K455" s="65">
        <v>5211106</v>
      </c>
      <c r="L455" s="60">
        <v>0.24157359442468201</v>
      </c>
      <c r="M455" s="64">
        <v>21287814</v>
      </c>
      <c r="N455" s="65">
        <v>5411104</v>
      </c>
      <c r="O455" s="60">
        <v>0.25418786541445731</v>
      </c>
      <c r="P455" s="64">
        <v>21551887</v>
      </c>
      <c r="Q455" s="65">
        <v>5611100</v>
      </c>
      <c r="R455" s="60">
        <v>0.26035307256390122</v>
      </c>
      <c r="S455" s="58">
        <v>21907570</v>
      </c>
      <c r="T455" s="59">
        <v>5811100</v>
      </c>
      <c r="U455" s="60">
        <v>0.26525534324436711</v>
      </c>
      <c r="V455" s="62">
        <v>21448689</v>
      </c>
      <c r="W455" s="62">
        <v>6011100</v>
      </c>
      <c r="X455" s="105">
        <v>0.28025489110313456</v>
      </c>
      <c r="Y455" s="90">
        <v>21858545</v>
      </c>
      <c r="Z455" s="90">
        <v>6211100</v>
      </c>
      <c r="AA455" s="105">
        <v>0.28414974555717226</v>
      </c>
      <c r="AB455" s="54">
        <v>23693449</v>
      </c>
      <c r="AC455" s="54">
        <v>6261100</v>
      </c>
      <c r="AD455" s="54">
        <v>0.26425447810489727</v>
      </c>
      <c r="AE455" s="54">
        <v>26123093</v>
      </c>
      <c r="AF455" s="54">
        <v>6311100</v>
      </c>
      <c r="AG455" s="54">
        <v>0.24159084071706199</v>
      </c>
    </row>
    <row r="456" spans="1:33" x14ac:dyDescent="0.2">
      <c r="A456" s="55" t="s">
        <v>982</v>
      </c>
      <c r="B456" s="55" t="s">
        <v>983</v>
      </c>
      <c r="C456" s="55" t="s">
        <v>412</v>
      </c>
      <c r="D456" s="10">
        <v>18994285</v>
      </c>
      <c r="E456" s="10">
        <v>2326290</v>
      </c>
      <c r="F456" s="11">
        <v>0.12247315442513367</v>
      </c>
      <c r="G456" s="10">
        <v>19107855</v>
      </c>
      <c r="H456" s="10">
        <v>2329754</v>
      </c>
      <c r="I456" s="11">
        <f t="shared" si="7"/>
        <v>0.12192650614106083</v>
      </c>
      <c r="J456" s="64">
        <v>19376408</v>
      </c>
      <c r="K456" s="65">
        <v>1440731</v>
      </c>
      <c r="L456" s="60">
        <v>7.4354906234426935E-2</v>
      </c>
      <c r="M456" s="64">
        <v>19324574</v>
      </c>
      <c r="N456" s="65">
        <v>1277842</v>
      </c>
      <c r="O456" s="60">
        <v>6.6125235153954756E-2</v>
      </c>
      <c r="P456" s="64">
        <v>19370549</v>
      </c>
      <c r="Q456" s="65">
        <v>1727932</v>
      </c>
      <c r="R456" s="60">
        <v>8.9204079863714758E-2</v>
      </c>
      <c r="S456" s="58">
        <v>19390751</v>
      </c>
      <c r="T456" s="59">
        <v>2606959</v>
      </c>
      <c r="U456" s="60">
        <v>0.13444342614682639</v>
      </c>
      <c r="V456" s="62">
        <v>20301130</v>
      </c>
      <c r="W456" s="62">
        <v>3483363</v>
      </c>
      <c r="X456" s="105">
        <v>0.17158468518747477</v>
      </c>
      <c r="Y456" s="90">
        <v>20930435</v>
      </c>
      <c r="Z456" s="90">
        <v>4457485</v>
      </c>
      <c r="AA456" s="105">
        <v>0.21296666791683977</v>
      </c>
      <c r="AB456" s="54">
        <v>21249863</v>
      </c>
      <c r="AC456" s="54">
        <v>5001777</v>
      </c>
      <c r="AD456" s="54">
        <v>0.23537925868039714</v>
      </c>
      <c r="AE456" s="54">
        <v>20695218</v>
      </c>
      <c r="AF456" s="54">
        <v>6018772</v>
      </c>
      <c r="AG456" s="54">
        <v>0.29082911810834799</v>
      </c>
    </row>
    <row r="457" spans="1:33" x14ac:dyDescent="0.2">
      <c r="A457" s="55" t="s">
        <v>984</v>
      </c>
      <c r="B457" s="55" t="s">
        <v>985</v>
      </c>
      <c r="C457" s="55" t="s">
        <v>412</v>
      </c>
      <c r="D457" s="10">
        <v>23178934</v>
      </c>
      <c r="E457" s="10">
        <v>2904233</v>
      </c>
      <c r="F457" s="11">
        <v>0.12529622803188448</v>
      </c>
      <c r="G457" s="10">
        <v>23746682</v>
      </c>
      <c r="H457" s="10">
        <v>3232579</v>
      </c>
      <c r="I457" s="11">
        <f t="shared" si="7"/>
        <v>0.1361276072168735</v>
      </c>
      <c r="J457" s="64">
        <v>24246938</v>
      </c>
      <c r="K457" s="65">
        <v>2945215</v>
      </c>
      <c r="L457" s="60">
        <v>0.12146750241205714</v>
      </c>
      <c r="M457" s="64">
        <v>25852823</v>
      </c>
      <c r="N457" s="65">
        <v>3025345</v>
      </c>
      <c r="O457" s="60">
        <v>0.11702184322385219</v>
      </c>
      <c r="P457" s="64">
        <v>27763401</v>
      </c>
      <c r="Q457" s="65">
        <v>4463005</v>
      </c>
      <c r="R457" s="60">
        <v>0.16075137912678639</v>
      </c>
      <c r="S457" s="58">
        <v>26825252</v>
      </c>
      <c r="T457" s="59">
        <v>6711822</v>
      </c>
      <c r="U457" s="60">
        <v>0.25020536619749184</v>
      </c>
      <c r="V457" s="62">
        <v>28288217</v>
      </c>
      <c r="W457" s="62">
        <v>8350816</v>
      </c>
      <c r="X457" s="105">
        <v>0.2952047490303118</v>
      </c>
      <c r="Y457" s="90">
        <v>29330266</v>
      </c>
      <c r="Z457" s="90">
        <v>10032631</v>
      </c>
      <c r="AA457" s="105">
        <v>0.34205727967144928</v>
      </c>
      <c r="AB457" s="54">
        <v>29513962</v>
      </c>
      <c r="AC457" s="54">
        <v>12171878</v>
      </c>
      <c r="AD457" s="54">
        <v>0.41241084473850037</v>
      </c>
      <c r="AE457" s="54">
        <v>30804526</v>
      </c>
      <c r="AF457" s="54">
        <v>13434591</v>
      </c>
      <c r="AG457" s="54">
        <v>0.436123931918316</v>
      </c>
    </row>
    <row r="458" spans="1:33" x14ac:dyDescent="0.2">
      <c r="A458" s="55" t="s">
        <v>986</v>
      </c>
      <c r="B458" s="55" t="s">
        <v>987</v>
      </c>
      <c r="C458" s="55" t="s">
        <v>412</v>
      </c>
      <c r="D458" s="10">
        <v>13877912</v>
      </c>
      <c r="E458" s="10">
        <v>906434</v>
      </c>
      <c r="F458" s="11">
        <v>6.5314868692062614E-2</v>
      </c>
      <c r="G458" s="10">
        <v>13586838</v>
      </c>
      <c r="H458" s="10">
        <v>1392187</v>
      </c>
      <c r="I458" s="11">
        <f t="shared" si="7"/>
        <v>0.10246585703016405</v>
      </c>
      <c r="J458" s="64">
        <v>13812878</v>
      </c>
      <c r="K458" s="65">
        <v>1501473</v>
      </c>
      <c r="L458" s="60">
        <v>0.10870095283546267</v>
      </c>
      <c r="M458" s="64">
        <v>15128884</v>
      </c>
      <c r="N458" s="65">
        <v>1688539</v>
      </c>
      <c r="O458" s="60">
        <v>0.11161028136642465</v>
      </c>
      <c r="P458" s="64">
        <v>15680792</v>
      </c>
      <c r="Q458" s="65">
        <v>2084937</v>
      </c>
      <c r="R458" s="60">
        <v>0.1329612050207668</v>
      </c>
      <c r="S458" s="58">
        <v>16461772</v>
      </c>
      <c r="T458" s="59">
        <v>1911986</v>
      </c>
      <c r="U458" s="60">
        <v>0.11614703447478193</v>
      </c>
      <c r="V458" s="62">
        <v>17983699</v>
      </c>
      <c r="W458" s="62">
        <v>909623</v>
      </c>
      <c r="X458" s="105">
        <v>5.058041729902174E-2</v>
      </c>
      <c r="Y458" s="90">
        <v>17110458</v>
      </c>
      <c r="Z458" s="90">
        <v>534713</v>
      </c>
      <c r="AA458" s="105">
        <v>3.1250653839891368E-2</v>
      </c>
      <c r="AB458" s="54">
        <v>16694874</v>
      </c>
      <c r="AC458" s="54">
        <v>518698</v>
      </c>
      <c r="AD458" s="54">
        <v>3.1069297078851869E-2</v>
      </c>
      <c r="AE458" s="54">
        <v>16852010</v>
      </c>
      <c r="AF458" s="54">
        <v>372708</v>
      </c>
      <c r="AG458" s="54">
        <v>2.2116530906402299E-2</v>
      </c>
    </row>
    <row r="459" spans="1:33" x14ac:dyDescent="0.2">
      <c r="A459" s="55" t="s">
        <v>988</v>
      </c>
      <c r="B459" s="55" t="s">
        <v>989</v>
      </c>
      <c r="C459" s="55" t="s">
        <v>430</v>
      </c>
      <c r="D459" s="10">
        <v>9379019</v>
      </c>
      <c r="E459" s="10">
        <v>2051254</v>
      </c>
      <c r="F459" s="11">
        <v>0.21870666857589263</v>
      </c>
      <c r="G459" s="10">
        <v>9983457</v>
      </c>
      <c r="H459" s="10">
        <v>2675202</v>
      </c>
      <c r="I459" s="11">
        <f t="shared" si="7"/>
        <v>0.26796349200482356</v>
      </c>
      <c r="J459" s="64">
        <v>9700806</v>
      </c>
      <c r="K459" s="65">
        <v>3319407</v>
      </c>
      <c r="L459" s="60">
        <v>0.34217847465458023</v>
      </c>
      <c r="M459" s="64">
        <v>10247195</v>
      </c>
      <c r="N459" s="65">
        <v>3445742</v>
      </c>
      <c r="O459" s="60">
        <v>0.33626197217872794</v>
      </c>
      <c r="P459" s="64">
        <v>10675843</v>
      </c>
      <c r="Q459" s="65">
        <v>3676780</v>
      </c>
      <c r="R459" s="60">
        <v>0.34440184255238671</v>
      </c>
      <c r="S459" s="58">
        <v>10719460</v>
      </c>
      <c r="T459" s="59">
        <v>7545278</v>
      </c>
      <c r="U459" s="60">
        <v>0.70388601664636097</v>
      </c>
      <c r="V459" s="62">
        <v>16122512</v>
      </c>
      <c r="W459" s="62">
        <v>8977839</v>
      </c>
      <c r="X459" s="105">
        <v>0.55685112840976647</v>
      </c>
      <c r="Y459" s="90">
        <v>17639393</v>
      </c>
      <c r="Z459" s="90">
        <v>8967041</v>
      </c>
      <c r="AA459" s="105">
        <v>0.50835315024729022</v>
      </c>
      <c r="AB459" s="54">
        <v>19579597</v>
      </c>
      <c r="AC459" s="54">
        <v>8531585</v>
      </c>
      <c r="AD459" s="54">
        <v>0.43573853946023505</v>
      </c>
      <c r="AE459" s="54">
        <v>18890339</v>
      </c>
      <c r="AF459" s="54">
        <v>11787514</v>
      </c>
      <c r="AG459" s="54">
        <v>0.62399695421029799</v>
      </c>
    </row>
    <row r="460" spans="1:33" x14ac:dyDescent="0.2">
      <c r="A460" s="55" t="s">
        <v>990</v>
      </c>
      <c r="B460" s="55" t="s">
        <v>991</v>
      </c>
      <c r="C460" s="55" t="s">
        <v>299</v>
      </c>
      <c r="D460" s="10">
        <v>20200889</v>
      </c>
      <c r="E460" s="10">
        <v>2875046</v>
      </c>
      <c r="F460" s="11">
        <v>0.14232274629101718</v>
      </c>
      <c r="G460" s="10">
        <v>19302446</v>
      </c>
      <c r="H460" s="10">
        <v>1591549</v>
      </c>
      <c r="I460" s="11">
        <f t="shared" si="7"/>
        <v>8.2453228984554594E-2</v>
      </c>
      <c r="J460" s="64">
        <v>17147286</v>
      </c>
      <c r="K460" s="65">
        <v>2373121</v>
      </c>
      <c r="L460" s="60">
        <v>0.13839630364828581</v>
      </c>
      <c r="M460" s="64">
        <v>17143752</v>
      </c>
      <c r="N460" s="65">
        <v>3463106</v>
      </c>
      <c r="O460" s="60">
        <v>0.20200397205932516</v>
      </c>
      <c r="P460" s="64">
        <v>17044288</v>
      </c>
      <c r="Q460" s="65">
        <v>4558946</v>
      </c>
      <c r="R460" s="60">
        <v>0.26747647070971814</v>
      </c>
      <c r="S460" s="58">
        <v>19304597</v>
      </c>
      <c r="T460" s="59">
        <v>4716055</v>
      </c>
      <c r="U460" s="60">
        <v>0.24429699309444275</v>
      </c>
      <c r="V460" s="62">
        <v>20986411</v>
      </c>
      <c r="W460" s="62">
        <v>5181358</v>
      </c>
      <c r="X460" s="105">
        <v>0.2468910953854854</v>
      </c>
      <c r="Y460" s="90">
        <v>19519533</v>
      </c>
      <c r="Z460" s="90">
        <v>5384146</v>
      </c>
      <c r="AA460" s="105">
        <v>0.2758337507357374</v>
      </c>
      <c r="AB460" s="54">
        <v>19703771</v>
      </c>
      <c r="AC460" s="54">
        <v>5651739</v>
      </c>
      <c r="AD460" s="54">
        <v>0.28683539815804804</v>
      </c>
      <c r="AE460" s="54">
        <v>20841245</v>
      </c>
      <c r="AF460" s="54">
        <v>5709099</v>
      </c>
      <c r="AG460" s="54">
        <v>0.27393272330899598</v>
      </c>
    </row>
    <row r="461" spans="1:33" x14ac:dyDescent="0.2">
      <c r="A461" s="55" t="s">
        <v>992</v>
      </c>
      <c r="B461" s="55" t="s">
        <v>993</v>
      </c>
      <c r="C461" s="55" t="s">
        <v>299</v>
      </c>
      <c r="D461" s="10">
        <v>24364879</v>
      </c>
      <c r="E461" s="10">
        <v>2430169</v>
      </c>
      <c r="F461" s="11">
        <v>9.9740655391721833E-2</v>
      </c>
      <c r="G461" s="10">
        <v>9476858</v>
      </c>
      <c r="H461" s="10">
        <v>3123874</v>
      </c>
      <c r="I461" s="11">
        <f t="shared" si="7"/>
        <v>0.32963182523152718</v>
      </c>
      <c r="J461" s="64">
        <v>10090994</v>
      </c>
      <c r="K461" s="65">
        <v>2710834</v>
      </c>
      <c r="L461" s="60">
        <v>0.26863894676778127</v>
      </c>
      <c r="M461" s="64">
        <v>9698890</v>
      </c>
      <c r="N461" s="65">
        <v>2966103</v>
      </c>
      <c r="O461" s="60">
        <v>0.3058188101937438</v>
      </c>
      <c r="P461" s="64">
        <v>9837066</v>
      </c>
      <c r="Q461" s="65">
        <v>3341232</v>
      </c>
      <c r="R461" s="60">
        <v>0.33965737344854657</v>
      </c>
      <c r="S461" s="58">
        <v>9522502</v>
      </c>
      <c r="T461" s="59">
        <v>3887774</v>
      </c>
      <c r="U461" s="60">
        <v>0.40827232170704714</v>
      </c>
      <c r="V461" s="62">
        <v>9869315</v>
      </c>
      <c r="W461" s="62">
        <v>4468040</v>
      </c>
      <c r="X461" s="105">
        <v>0.4527203762368513</v>
      </c>
      <c r="Y461" s="90">
        <v>12237693</v>
      </c>
      <c r="Z461" s="90">
        <v>3237987</v>
      </c>
      <c r="AA461" s="105">
        <v>0.26459129183907459</v>
      </c>
      <c r="AB461" s="54">
        <v>11486517</v>
      </c>
      <c r="AC461" s="54">
        <v>2970786</v>
      </c>
      <c r="AD461" s="54">
        <v>0.25863244706815824</v>
      </c>
      <c r="AE461" s="54">
        <v>10459520</v>
      </c>
      <c r="AF461" s="54">
        <v>4451942</v>
      </c>
      <c r="AG461" s="54">
        <v>0.42563540200697503</v>
      </c>
    </row>
    <row r="462" spans="1:33" x14ac:dyDescent="0.2">
      <c r="A462" s="55" t="s">
        <v>994</v>
      </c>
      <c r="B462" s="55" t="s">
        <v>995</v>
      </c>
      <c r="C462" s="55" t="s">
        <v>299</v>
      </c>
      <c r="D462" s="10">
        <v>11316284</v>
      </c>
      <c r="E462" s="10">
        <v>1826401</v>
      </c>
      <c r="F462" s="11">
        <v>0.16139582569684535</v>
      </c>
      <c r="G462" s="10">
        <v>10850433</v>
      </c>
      <c r="H462" s="10">
        <v>1751581</v>
      </c>
      <c r="I462" s="11">
        <f t="shared" si="7"/>
        <v>0.16142959456088066</v>
      </c>
      <c r="J462" s="64">
        <v>11151385</v>
      </c>
      <c r="K462" s="65">
        <v>1739015</v>
      </c>
      <c r="L462" s="60">
        <v>0.15594609996874828</v>
      </c>
      <c r="M462" s="64">
        <v>10766500</v>
      </c>
      <c r="N462" s="65">
        <v>1681301</v>
      </c>
      <c r="O462" s="60">
        <v>0.15616040495982911</v>
      </c>
      <c r="P462" s="64">
        <v>11137197</v>
      </c>
      <c r="Q462" s="65">
        <v>1823001</v>
      </c>
      <c r="R462" s="60">
        <v>0.16368579993691409</v>
      </c>
      <c r="S462" s="58">
        <v>11337741</v>
      </c>
      <c r="T462" s="59">
        <v>2617840</v>
      </c>
      <c r="U462" s="60">
        <v>0.23089608414939095</v>
      </c>
      <c r="V462" s="62">
        <v>11723193</v>
      </c>
      <c r="W462" s="62">
        <v>3451280</v>
      </c>
      <c r="X462" s="105">
        <v>0.29439760993442654</v>
      </c>
      <c r="Y462" s="90">
        <v>12188171</v>
      </c>
      <c r="Z462" s="90">
        <v>4061950</v>
      </c>
      <c r="AA462" s="105">
        <v>0.33326985648626034</v>
      </c>
      <c r="AB462" s="54">
        <v>12466518</v>
      </c>
      <c r="AC462" s="54">
        <v>4563763</v>
      </c>
      <c r="AD462" s="54">
        <v>0.36608161156146407</v>
      </c>
      <c r="AE462" s="54">
        <v>12811811</v>
      </c>
      <c r="AF462" s="54">
        <v>4705217</v>
      </c>
      <c r="AG462" s="54">
        <v>0.36725619820648298</v>
      </c>
    </row>
    <row r="463" spans="1:33" x14ac:dyDescent="0.2">
      <c r="A463" s="72">
        <v>48967</v>
      </c>
      <c r="B463" s="55" t="s">
        <v>1430</v>
      </c>
      <c r="C463" s="55" t="s">
        <v>299</v>
      </c>
      <c r="D463" s="10">
        <v>30890</v>
      </c>
      <c r="E463" s="10">
        <v>85497</v>
      </c>
      <c r="F463" s="11">
        <v>2.7677889284558108</v>
      </c>
      <c r="G463" s="10">
        <v>32705</v>
      </c>
      <c r="H463" s="10">
        <v>76496</v>
      </c>
      <c r="I463" s="11">
        <f t="shared" si="7"/>
        <v>2.3389695765173522</v>
      </c>
      <c r="J463" s="64"/>
      <c r="K463" s="68"/>
      <c r="L463" s="60"/>
      <c r="M463" s="64"/>
      <c r="N463" s="68"/>
      <c r="O463" s="60"/>
      <c r="P463" s="64"/>
      <c r="Q463" s="68"/>
      <c r="R463" s="60"/>
      <c r="S463" s="66"/>
      <c r="T463" s="67"/>
      <c r="U463" s="60"/>
      <c r="V463" s="62"/>
      <c r="W463" s="62"/>
      <c r="X463" s="63"/>
      <c r="Y463" s="90" t="e">
        <v>#N/A</v>
      </c>
      <c r="Z463" s="90" t="e">
        <v>#N/A</v>
      </c>
      <c r="AA463" s="105" t="e">
        <v>#N/A</v>
      </c>
      <c r="AB463" s="54" t="e">
        <v>#N/A</v>
      </c>
      <c r="AC463" s="54" t="e">
        <v>#N/A</v>
      </c>
      <c r="AD463" s="54" t="e">
        <v>#N/A</v>
      </c>
      <c r="AE463" s="54" t="e">
        <v>#N/A</v>
      </c>
      <c r="AF463" s="54" t="e">
        <v>#N/A</v>
      </c>
      <c r="AG463" s="54" t="e">
        <v>#N/A</v>
      </c>
    </row>
    <row r="464" spans="1:33" x14ac:dyDescent="0.2">
      <c r="A464" s="55" t="s">
        <v>996</v>
      </c>
      <c r="B464" s="55" t="s">
        <v>997</v>
      </c>
      <c r="C464" s="55" t="s">
        <v>299</v>
      </c>
      <c r="D464" s="10">
        <v>2399437</v>
      </c>
      <c r="E464" s="10">
        <v>1772762</v>
      </c>
      <c r="F464" s="11">
        <v>0.73882414916499162</v>
      </c>
      <c r="G464" s="10">
        <v>2413072</v>
      </c>
      <c r="H464" s="10">
        <v>1953537</v>
      </c>
      <c r="I464" s="11">
        <f t="shared" si="7"/>
        <v>0.80956432298746162</v>
      </c>
      <c r="J464" s="64">
        <v>2361888</v>
      </c>
      <c r="K464" s="65">
        <v>2262009</v>
      </c>
      <c r="L464" s="60">
        <v>0.95771222005446488</v>
      </c>
      <c r="M464" s="64">
        <v>2341100</v>
      </c>
      <c r="N464" s="65">
        <v>2568418</v>
      </c>
      <c r="O464" s="60">
        <v>1.0970987997095383</v>
      </c>
      <c r="P464" s="64">
        <v>2457758</v>
      </c>
      <c r="Q464" s="65">
        <v>3030794</v>
      </c>
      <c r="R464" s="60">
        <v>1.2331539557596802</v>
      </c>
      <c r="S464" s="66"/>
      <c r="T464" s="67"/>
      <c r="U464" s="60"/>
      <c r="V464" s="62">
        <v>2673436</v>
      </c>
      <c r="W464" s="62">
        <v>3355385</v>
      </c>
      <c r="X464" s="63">
        <v>1.2550833459263659</v>
      </c>
      <c r="Y464" s="90">
        <v>2640348</v>
      </c>
      <c r="Z464" s="90">
        <v>3671151</v>
      </c>
      <c r="AA464" s="105">
        <v>1.3904042194438007</v>
      </c>
      <c r="AB464" s="54">
        <v>3128051</v>
      </c>
      <c r="AC464" s="54">
        <v>3727262</v>
      </c>
      <c r="AD464" s="54">
        <v>1.1915604956568804</v>
      </c>
      <c r="AE464" s="54">
        <v>3127139</v>
      </c>
      <c r="AF464" s="54">
        <v>3840948</v>
      </c>
      <c r="AG464" s="54">
        <v>1.2282626387890001</v>
      </c>
    </row>
    <row r="465" spans="1:33" x14ac:dyDescent="0.2">
      <c r="A465" s="55" t="s">
        <v>998</v>
      </c>
      <c r="B465" s="55" t="s">
        <v>999</v>
      </c>
      <c r="C465" s="55" t="s">
        <v>501</v>
      </c>
      <c r="D465" s="10">
        <v>5811239</v>
      </c>
      <c r="E465" s="10">
        <v>2519276</v>
      </c>
      <c r="F465" s="11">
        <v>0.43351787802910879</v>
      </c>
      <c r="G465" s="10">
        <v>5869072</v>
      </c>
      <c r="H465" s="10">
        <v>2712523</v>
      </c>
      <c r="I465" s="11">
        <f t="shared" si="7"/>
        <v>0.4621723843224278</v>
      </c>
      <c r="J465" s="64">
        <v>5945190</v>
      </c>
      <c r="K465" s="65">
        <v>2889429</v>
      </c>
      <c r="L465" s="60">
        <v>0.48601121242550699</v>
      </c>
      <c r="M465" s="64">
        <v>6456424</v>
      </c>
      <c r="N465" s="65">
        <v>3234690</v>
      </c>
      <c r="O465" s="60">
        <v>0.50100334178796191</v>
      </c>
      <c r="P465" s="64">
        <v>6415693</v>
      </c>
      <c r="Q465" s="65">
        <v>3683493</v>
      </c>
      <c r="R465" s="60">
        <v>0.57413797698861213</v>
      </c>
      <c r="S465" s="58">
        <v>7065870</v>
      </c>
      <c r="T465" s="59">
        <v>4299742</v>
      </c>
      <c r="U465" s="60">
        <v>0.60852265892239743</v>
      </c>
      <c r="V465" s="62">
        <v>7656115</v>
      </c>
      <c r="W465" s="62">
        <v>5020054</v>
      </c>
      <c r="X465" s="63">
        <v>0.65569208404001245</v>
      </c>
      <c r="Y465" s="90">
        <v>7039104</v>
      </c>
      <c r="Z465" s="90">
        <v>6774415</v>
      </c>
      <c r="AA465" s="105">
        <v>0.96239734488934958</v>
      </c>
      <c r="AB465" s="54">
        <v>8286563</v>
      </c>
      <c r="AC465" s="54">
        <v>7398917</v>
      </c>
      <c r="AD465" s="54">
        <v>0.89288128262586064</v>
      </c>
      <c r="AE465" s="54">
        <v>8839112</v>
      </c>
      <c r="AF465" s="54">
        <v>7443039</v>
      </c>
      <c r="AG465" s="54">
        <v>0.84205732431040603</v>
      </c>
    </row>
    <row r="466" spans="1:33" x14ac:dyDescent="0.2">
      <c r="A466" s="55" t="s">
        <v>1000</v>
      </c>
      <c r="B466" s="55" t="s">
        <v>1001</v>
      </c>
      <c r="C466" s="55" t="s">
        <v>501</v>
      </c>
      <c r="D466" s="10">
        <v>8633281</v>
      </c>
      <c r="E466" s="10">
        <v>5212280</v>
      </c>
      <c r="F466" s="11">
        <v>0.60374265589177512</v>
      </c>
      <c r="G466" s="10">
        <v>9072226</v>
      </c>
      <c r="H466" s="10">
        <v>5580357</v>
      </c>
      <c r="I466" s="11">
        <f t="shared" si="7"/>
        <v>0.61510339358829902</v>
      </c>
      <c r="J466" s="64">
        <v>9019776</v>
      </c>
      <c r="K466" s="65">
        <v>5983584</v>
      </c>
      <c r="L466" s="60">
        <v>0.66338498871812335</v>
      </c>
      <c r="M466" s="64">
        <v>9678443</v>
      </c>
      <c r="N466" s="65">
        <v>7056048</v>
      </c>
      <c r="O466" s="60">
        <v>0.72904784374924769</v>
      </c>
      <c r="P466" s="64">
        <v>10530121</v>
      </c>
      <c r="Q466" s="65">
        <v>7451040</v>
      </c>
      <c r="R466" s="60">
        <v>0.70759300866533248</v>
      </c>
      <c r="S466" s="58">
        <v>11054865</v>
      </c>
      <c r="T466" s="59">
        <v>8414726</v>
      </c>
      <c r="U466" s="60">
        <v>0.76117853994598761</v>
      </c>
      <c r="V466" s="62">
        <v>11697790</v>
      </c>
      <c r="W466" s="62">
        <v>8731430</v>
      </c>
      <c r="X466" s="63">
        <v>0.74641705826485172</v>
      </c>
      <c r="Y466" s="90">
        <v>12264592</v>
      </c>
      <c r="Z466" s="90">
        <v>9167190</v>
      </c>
      <c r="AA466" s="105">
        <v>0.74745168856819699</v>
      </c>
      <c r="AB466" s="54">
        <v>15016013</v>
      </c>
      <c r="AC466" s="54">
        <v>7350293</v>
      </c>
      <c r="AD466" s="54">
        <v>0.48949697899169375</v>
      </c>
      <c r="AE466" s="54">
        <v>13342011</v>
      </c>
      <c r="AF466" s="54">
        <v>7649797</v>
      </c>
      <c r="AG466" s="54">
        <v>0.57336161692566401</v>
      </c>
    </row>
    <row r="467" spans="1:33" x14ac:dyDescent="0.2">
      <c r="A467" s="55" t="s">
        <v>1002</v>
      </c>
      <c r="B467" s="55" t="s">
        <v>1003</v>
      </c>
      <c r="C467" s="55" t="s">
        <v>259</v>
      </c>
      <c r="D467" s="10">
        <v>20965530</v>
      </c>
      <c r="E467" s="10">
        <v>8435</v>
      </c>
      <c r="F467" s="11">
        <v>4.0232705779438919E-4</v>
      </c>
      <c r="G467" s="10">
        <v>22515923</v>
      </c>
      <c r="H467" s="10">
        <v>29767</v>
      </c>
      <c r="I467" s="11">
        <f t="shared" si="7"/>
        <v>1.3220421832140748E-3</v>
      </c>
      <c r="J467" s="64">
        <v>21859443</v>
      </c>
      <c r="K467" s="65">
        <v>63949</v>
      </c>
      <c r="L467" s="60">
        <v>2.9254633798308583E-3</v>
      </c>
      <c r="M467" s="64">
        <v>20269084</v>
      </c>
      <c r="N467" s="65">
        <v>943430</v>
      </c>
      <c r="O467" s="60">
        <v>4.6545270620024073E-2</v>
      </c>
      <c r="P467" s="64">
        <v>20729721</v>
      </c>
      <c r="Q467" s="65">
        <v>1297815</v>
      </c>
      <c r="R467" s="60">
        <v>6.2606486599602565E-2</v>
      </c>
      <c r="S467" s="58">
        <v>21521884</v>
      </c>
      <c r="T467" s="59">
        <v>1340463</v>
      </c>
      <c r="U467" s="60">
        <v>6.2283720142716131E-2</v>
      </c>
      <c r="V467" s="62">
        <v>22055047</v>
      </c>
      <c r="W467" s="62">
        <v>1443244</v>
      </c>
      <c r="X467" s="63">
        <v>6.5438264538724408E-2</v>
      </c>
      <c r="Y467" s="90">
        <v>23277175</v>
      </c>
      <c r="Z467" s="90">
        <v>903989</v>
      </c>
      <c r="AA467" s="105">
        <v>3.8835855296014229E-2</v>
      </c>
      <c r="AB467" s="54">
        <v>24430343</v>
      </c>
      <c r="AC467" s="54">
        <v>908341</v>
      </c>
      <c r="AD467" s="54">
        <v>3.7180853334723957E-2</v>
      </c>
      <c r="AE467" s="54">
        <v>24684947</v>
      </c>
      <c r="AF467" s="54">
        <v>161560</v>
      </c>
      <c r="AG467" s="54">
        <v>6.5448793550174503E-3</v>
      </c>
    </row>
    <row r="468" spans="1:33" x14ac:dyDescent="0.2">
      <c r="A468" s="55" t="s">
        <v>1004</v>
      </c>
      <c r="B468" s="55" t="s">
        <v>634</v>
      </c>
      <c r="C468" s="55" t="s">
        <v>259</v>
      </c>
      <c r="D468" s="10">
        <v>8383260</v>
      </c>
      <c r="E468" s="10">
        <v>222015</v>
      </c>
      <c r="F468" s="11">
        <v>2.6483134246104736E-2</v>
      </c>
      <c r="G468" s="10">
        <v>8362874</v>
      </c>
      <c r="H468" s="10">
        <v>181562</v>
      </c>
      <c r="I468" s="11">
        <f t="shared" si="7"/>
        <v>2.1710478957353656E-2</v>
      </c>
      <c r="J468" s="64">
        <v>7601466</v>
      </c>
      <c r="K468" s="65">
        <v>478102</v>
      </c>
      <c r="L468" s="60">
        <v>6.2896025582433707E-2</v>
      </c>
      <c r="M468" s="64">
        <v>7579887</v>
      </c>
      <c r="N468" s="65">
        <v>1117446</v>
      </c>
      <c r="O468" s="60">
        <v>0.14742251434619011</v>
      </c>
      <c r="P468" s="64">
        <v>8000741</v>
      </c>
      <c r="Q468" s="65">
        <v>1223685</v>
      </c>
      <c r="R468" s="60">
        <v>0.15294645833429679</v>
      </c>
      <c r="S468" s="58">
        <v>8435812</v>
      </c>
      <c r="T468" s="59">
        <v>1854037</v>
      </c>
      <c r="U468" s="60">
        <v>0.21978168788019459</v>
      </c>
      <c r="V468" s="62">
        <v>9229689</v>
      </c>
      <c r="W468" s="62">
        <v>2409299</v>
      </c>
      <c r="X468" s="63">
        <v>0.26103793963155203</v>
      </c>
      <c r="Y468" s="90">
        <v>9643091</v>
      </c>
      <c r="Z468" s="90">
        <v>3060360</v>
      </c>
      <c r="AA468" s="105">
        <v>0.31736297002693431</v>
      </c>
      <c r="AB468" s="54">
        <v>9750019</v>
      </c>
      <c r="AC468" s="54">
        <v>3879436</v>
      </c>
      <c r="AD468" s="54">
        <v>0.39789009641929929</v>
      </c>
      <c r="AE468" s="54">
        <v>10432051</v>
      </c>
      <c r="AF468" s="54">
        <v>4051995</v>
      </c>
      <c r="AG468" s="54">
        <v>0.38841786720559601</v>
      </c>
    </row>
    <row r="469" spans="1:33" x14ac:dyDescent="0.2">
      <c r="A469" s="55" t="s">
        <v>1005</v>
      </c>
      <c r="B469" s="55" t="s">
        <v>1006</v>
      </c>
      <c r="C469" s="55" t="s">
        <v>85</v>
      </c>
      <c r="D469" s="10">
        <v>22211067</v>
      </c>
      <c r="E469" s="10">
        <v>4289575</v>
      </c>
      <c r="F469" s="11">
        <v>0.19312782226986214</v>
      </c>
      <c r="G469" s="10">
        <v>19149818</v>
      </c>
      <c r="H469" s="10">
        <v>5222799</v>
      </c>
      <c r="I469" s="11">
        <f t="shared" si="7"/>
        <v>0.27273361031420768</v>
      </c>
      <c r="J469" s="64">
        <v>17689082</v>
      </c>
      <c r="K469" s="65">
        <v>5781104</v>
      </c>
      <c r="L469" s="60">
        <v>0.32681763813407616</v>
      </c>
      <c r="M469" s="64">
        <v>17861478</v>
      </c>
      <c r="N469" s="65">
        <v>7196626</v>
      </c>
      <c r="O469" s="60">
        <v>0.40291324155817343</v>
      </c>
      <c r="P469" s="64">
        <v>19120837</v>
      </c>
      <c r="Q469" s="65">
        <v>7869193</v>
      </c>
      <c r="R469" s="60">
        <v>0.41155065544463354</v>
      </c>
      <c r="S469" s="58">
        <v>18952089</v>
      </c>
      <c r="T469" s="59">
        <v>9327132</v>
      </c>
      <c r="U469" s="60">
        <v>0.4921426867507851</v>
      </c>
      <c r="V469" s="62">
        <v>19700907</v>
      </c>
      <c r="W469" s="62">
        <v>10271001</v>
      </c>
      <c r="X469" s="63">
        <v>0.5213466060217431</v>
      </c>
      <c r="Y469" s="90">
        <v>20288235</v>
      </c>
      <c r="Z469" s="90">
        <v>11260060</v>
      </c>
      <c r="AA469" s="105">
        <v>0.55500441512038878</v>
      </c>
      <c r="AB469" s="54">
        <v>20766086</v>
      </c>
      <c r="AC469" s="54">
        <v>11841093</v>
      </c>
      <c r="AD469" s="54">
        <v>0.57021303870165996</v>
      </c>
      <c r="AE469" s="54">
        <v>21046724</v>
      </c>
      <c r="AF469" s="54">
        <v>12803705</v>
      </c>
      <c r="AG469" s="54">
        <v>0.60834669566627098</v>
      </c>
    </row>
    <row r="470" spans="1:33" x14ac:dyDescent="0.2">
      <c r="A470" s="55" t="s">
        <v>1007</v>
      </c>
      <c r="B470" s="55" t="s">
        <v>1008</v>
      </c>
      <c r="C470" s="55" t="s">
        <v>85</v>
      </c>
      <c r="D470" s="10">
        <v>30467767</v>
      </c>
      <c r="E470" s="10">
        <v>3843874</v>
      </c>
      <c r="F470" s="11">
        <v>0.12616198620660318</v>
      </c>
      <c r="G470" s="10">
        <v>30193653</v>
      </c>
      <c r="H470" s="10">
        <v>3310264</v>
      </c>
      <c r="I470" s="11">
        <f t="shared" si="7"/>
        <v>0.10963443211061609</v>
      </c>
      <c r="J470" s="64">
        <v>29713393</v>
      </c>
      <c r="K470" s="65">
        <v>3639810</v>
      </c>
      <c r="L470" s="60">
        <v>0.12249728598817375</v>
      </c>
      <c r="M470" s="64">
        <v>30374634</v>
      </c>
      <c r="N470" s="65">
        <v>6709213</v>
      </c>
      <c r="O470" s="60">
        <v>0.22088210182219808</v>
      </c>
      <c r="P470" s="64">
        <v>31726326</v>
      </c>
      <c r="Q470" s="65">
        <v>10965585</v>
      </c>
      <c r="R470" s="60">
        <v>0.34563047104792405</v>
      </c>
      <c r="S470" s="58">
        <v>33355292</v>
      </c>
      <c r="T470" s="59">
        <v>14730819</v>
      </c>
      <c r="U470" s="60">
        <v>0.44163363942369327</v>
      </c>
      <c r="V470" s="62">
        <v>34551613</v>
      </c>
      <c r="W470" s="62">
        <v>18277744</v>
      </c>
      <c r="X470" s="63">
        <v>0.52899828439268526</v>
      </c>
      <c r="Y470" s="90">
        <v>37113731</v>
      </c>
      <c r="Z470" s="90">
        <v>21958423</v>
      </c>
      <c r="AA470" s="105">
        <v>0.59165226476421895</v>
      </c>
      <c r="AB470" s="54">
        <v>41976754</v>
      </c>
      <c r="AC470" s="54">
        <v>23303871</v>
      </c>
      <c r="AD470" s="54">
        <v>0.55516134001214101</v>
      </c>
      <c r="AE470" s="54">
        <v>45515802</v>
      </c>
      <c r="AF470" s="54">
        <v>23112129</v>
      </c>
      <c r="AG470" s="54">
        <v>0.50778252792293999</v>
      </c>
    </row>
    <row r="471" spans="1:33" x14ac:dyDescent="0.2">
      <c r="A471" s="55" t="s">
        <v>1009</v>
      </c>
      <c r="B471" s="55" t="s">
        <v>1010</v>
      </c>
      <c r="C471" s="55" t="s">
        <v>85</v>
      </c>
      <c r="D471" s="10">
        <v>11735510</v>
      </c>
      <c r="E471" s="10">
        <v>3150661</v>
      </c>
      <c r="F471" s="11">
        <v>0.26847243962980732</v>
      </c>
      <c r="G471" s="10">
        <v>12513746</v>
      </c>
      <c r="H471" s="10">
        <v>5199487</v>
      </c>
      <c r="I471" s="11">
        <f t="shared" si="7"/>
        <v>0.41550204071586555</v>
      </c>
      <c r="J471" s="64">
        <v>12718326</v>
      </c>
      <c r="K471" s="65">
        <v>7515462</v>
      </c>
      <c r="L471" s="60">
        <v>0.59091597431926179</v>
      </c>
      <c r="M471" s="64">
        <v>13577834</v>
      </c>
      <c r="N471" s="65">
        <v>9292697</v>
      </c>
      <c r="O471" s="60">
        <v>0.68440201876087159</v>
      </c>
      <c r="P471" s="64">
        <v>13645078</v>
      </c>
      <c r="Q471" s="65">
        <v>11513782</v>
      </c>
      <c r="R471" s="60">
        <v>0.84380477707785917</v>
      </c>
      <c r="S471" s="58">
        <v>14083538</v>
      </c>
      <c r="T471" s="59">
        <v>14017153</v>
      </c>
      <c r="U471" s="60">
        <v>0.99528634069081223</v>
      </c>
      <c r="V471" s="62">
        <v>15440577</v>
      </c>
      <c r="W471" s="62">
        <v>15183459</v>
      </c>
      <c r="X471" s="63">
        <v>0.98334790208941025</v>
      </c>
      <c r="Y471" s="90">
        <v>16288923</v>
      </c>
      <c r="Z471" s="90">
        <v>15905547</v>
      </c>
      <c r="AA471" s="105">
        <v>0.97646400563131153</v>
      </c>
      <c r="AB471" s="54">
        <v>16450881</v>
      </c>
      <c r="AC471" s="54">
        <v>17330514</v>
      </c>
      <c r="AD471" s="54">
        <v>1.0534702670331151</v>
      </c>
      <c r="AE471" s="54">
        <v>17438274</v>
      </c>
      <c r="AF471" s="54">
        <v>18057194</v>
      </c>
      <c r="AG471" s="54">
        <v>1.0354920446828599</v>
      </c>
    </row>
    <row r="472" spans="1:33" x14ac:dyDescent="0.2">
      <c r="A472" s="55" t="s">
        <v>1011</v>
      </c>
      <c r="B472" s="55" t="s">
        <v>568</v>
      </c>
      <c r="C472" s="55" t="s">
        <v>1012</v>
      </c>
      <c r="D472" s="10">
        <v>7674000</v>
      </c>
      <c r="E472" s="10">
        <v>1591759</v>
      </c>
      <c r="F472" s="11">
        <v>0.20742233515767527</v>
      </c>
      <c r="G472" s="10">
        <v>7786895</v>
      </c>
      <c r="H472" s="10">
        <v>1805584</v>
      </c>
      <c r="I472" s="11">
        <f t="shared" si="7"/>
        <v>0.23187470744115593</v>
      </c>
      <c r="J472" s="64">
        <v>7845595</v>
      </c>
      <c r="K472" s="65">
        <v>1820092</v>
      </c>
      <c r="L472" s="60">
        <v>0.23198903333654108</v>
      </c>
      <c r="M472" s="64">
        <v>8157925</v>
      </c>
      <c r="N472" s="65">
        <v>2104834</v>
      </c>
      <c r="O472" s="60">
        <v>0.25801095254001477</v>
      </c>
      <c r="P472" s="64">
        <v>8941483</v>
      </c>
      <c r="Q472" s="65">
        <v>2481579</v>
      </c>
      <c r="R472" s="60">
        <v>0.27753550501633789</v>
      </c>
      <c r="S472" s="58">
        <v>9788666</v>
      </c>
      <c r="T472" s="59">
        <v>4118700</v>
      </c>
      <c r="U472" s="60">
        <v>0.42076213449309641</v>
      </c>
      <c r="V472" s="62">
        <v>11282801</v>
      </c>
      <c r="W472" s="62">
        <v>5570563</v>
      </c>
      <c r="X472" s="63">
        <v>0.49372163880227971</v>
      </c>
      <c r="Y472" s="90">
        <v>13155527</v>
      </c>
      <c r="Z472" s="90">
        <v>6535571</v>
      </c>
      <c r="AA472" s="105">
        <v>0.4967927928694913</v>
      </c>
      <c r="AB472" s="54">
        <v>12346038</v>
      </c>
      <c r="AC472" s="54">
        <v>7179318</v>
      </c>
      <c r="AD472" s="54">
        <v>0.58150784891476925</v>
      </c>
      <c r="AE472" s="54">
        <v>12646436</v>
      </c>
      <c r="AF472" s="54">
        <v>8424869</v>
      </c>
      <c r="AG472" s="54">
        <v>0.66618523985730005</v>
      </c>
    </row>
    <row r="473" spans="1:33" x14ac:dyDescent="0.2">
      <c r="A473" s="55" t="s">
        <v>1013</v>
      </c>
      <c r="B473" s="55" t="s">
        <v>1014</v>
      </c>
      <c r="C473" s="55" t="s">
        <v>1012</v>
      </c>
      <c r="D473" s="10">
        <v>14316040</v>
      </c>
      <c r="E473" s="10">
        <v>7056305</v>
      </c>
      <c r="F473" s="11">
        <v>0.49289503242516786</v>
      </c>
      <c r="G473" s="10">
        <v>14444388</v>
      </c>
      <c r="H473" s="10">
        <v>6785330</v>
      </c>
      <c r="I473" s="11">
        <f t="shared" si="7"/>
        <v>0.46975545104437794</v>
      </c>
      <c r="J473" s="64">
        <v>14091678</v>
      </c>
      <c r="K473" s="65">
        <v>6604495</v>
      </c>
      <c r="L473" s="60">
        <v>0.46868052193642235</v>
      </c>
      <c r="M473" s="64">
        <v>14264608</v>
      </c>
      <c r="N473" s="65">
        <v>7463802</v>
      </c>
      <c r="O473" s="60">
        <v>0.52323919451554501</v>
      </c>
      <c r="P473" s="64">
        <v>15561258</v>
      </c>
      <c r="Q473" s="65">
        <v>8033796</v>
      </c>
      <c r="R473" s="60">
        <v>0.51626905742453466</v>
      </c>
      <c r="S473" s="58">
        <v>15707633</v>
      </c>
      <c r="T473" s="59">
        <v>8100387</v>
      </c>
      <c r="U473" s="60">
        <v>0.51569749560611711</v>
      </c>
      <c r="V473" s="62">
        <v>16599466</v>
      </c>
      <c r="W473" s="62">
        <v>7331814</v>
      </c>
      <c r="X473" s="63">
        <v>0.44168975074258415</v>
      </c>
      <c r="Y473" s="90">
        <v>15510628</v>
      </c>
      <c r="Z473" s="90">
        <v>7534892</v>
      </c>
      <c r="AA473" s="105">
        <v>0.48578896998883603</v>
      </c>
      <c r="AB473" s="54">
        <v>18055330</v>
      </c>
      <c r="AC473" s="54">
        <v>5314759</v>
      </c>
      <c r="AD473" s="54">
        <v>0.29435956030712263</v>
      </c>
      <c r="AE473" s="54">
        <v>16714634</v>
      </c>
      <c r="AF473" s="54">
        <v>4132601</v>
      </c>
      <c r="AG473" s="54">
        <v>0.247244480495355</v>
      </c>
    </row>
    <row r="474" spans="1:33" x14ac:dyDescent="0.2">
      <c r="A474" s="55" t="s">
        <v>1015</v>
      </c>
      <c r="B474" s="55" t="s">
        <v>1016</v>
      </c>
      <c r="C474" s="55" t="s">
        <v>1012</v>
      </c>
      <c r="D474" s="10">
        <v>16242447</v>
      </c>
      <c r="E474" s="10">
        <v>1639132</v>
      </c>
      <c r="F474" s="11">
        <v>0.10091656755906299</v>
      </c>
      <c r="G474" s="10">
        <v>15545698</v>
      </c>
      <c r="H474" s="10">
        <v>2117266</v>
      </c>
      <c r="I474" s="11">
        <f t="shared" si="7"/>
        <v>0.13619626471580756</v>
      </c>
      <c r="J474" s="64">
        <v>14988361</v>
      </c>
      <c r="K474" s="65">
        <v>3015327</v>
      </c>
      <c r="L474" s="60">
        <v>0.20117790063903584</v>
      </c>
      <c r="M474" s="64">
        <v>17662701</v>
      </c>
      <c r="N474" s="65">
        <v>4475691</v>
      </c>
      <c r="O474" s="60">
        <v>0.25339788065256835</v>
      </c>
      <c r="P474" s="64">
        <v>16345988</v>
      </c>
      <c r="Q474" s="65">
        <v>6303451</v>
      </c>
      <c r="R474" s="60">
        <v>0.38562679722999921</v>
      </c>
      <c r="S474" s="58">
        <v>18187697</v>
      </c>
      <c r="T474" s="59">
        <v>7593332</v>
      </c>
      <c r="U474" s="60">
        <v>0.41749826819745239</v>
      </c>
      <c r="V474" s="62">
        <v>19915724</v>
      </c>
      <c r="W474" s="62">
        <v>7079976</v>
      </c>
      <c r="X474" s="63">
        <v>0.35549679238374665</v>
      </c>
      <c r="Y474" s="90">
        <v>20035794</v>
      </c>
      <c r="Z474" s="90">
        <v>6952587</v>
      </c>
      <c r="AA474" s="105">
        <v>0.34700830922897291</v>
      </c>
      <c r="AB474" s="54">
        <v>20047219</v>
      </c>
      <c r="AC474" s="54">
        <v>7564277</v>
      </c>
      <c r="AD474" s="54">
        <v>0.37732300924133166</v>
      </c>
      <c r="AE474" s="54">
        <v>20459263</v>
      </c>
      <c r="AF474" s="54">
        <v>7264366</v>
      </c>
      <c r="AG474" s="54">
        <v>0.35506489163368199</v>
      </c>
    </row>
    <row r="475" spans="1:33" x14ac:dyDescent="0.2">
      <c r="A475" s="55" t="s">
        <v>1017</v>
      </c>
      <c r="B475" s="55" t="s">
        <v>1018</v>
      </c>
      <c r="C475" s="55" t="s">
        <v>1012</v>
      </c>
      <c r="D475" s="10">
        <v>8335750</v>
      </c>
      <c r="E475" s="10">
        <v>3685280</v>
      </c>
      <c r="F475" s="11">
        <v>0.44210538943706323</v>
      </c>
      <c r="G475" s="10">
        <v>8646711</v>
      </c>
      <c r="H475" s="10">
        <v>2813935</v>
      </c>
      <c r="I475" s="11">
        <f t="shared" si="7"/>
        <v>0.32543414484420724</v>
      </c>
      <c r="J475" s="64">
        <v>7956416</v>
      </c>
      <c r="K475" s="65">
        <v>2254303</v>
      </c>
      <c r="L475" s="60">
        <v>0.28333146482034122</v>
      </c>
      <c r="M475" s="64">
        <v>8433913</v>
      </c>
      <c r="N475" s="65">
        <v>1924352</v>
      </c>
      <c r="O475" s="60">
        <v>0.22816834842854081</v>
      </c>
      <c r="P475" s="64">
        <v>8661316</v>
      </c>
      <c r="Q475" s="65">
        <v>2062923</v>
      </c>
      <c r="R475" s="60">
        <v>0.23817662350617388</v>
      </c>
      <c r="S475" s="58">
        <v>9075551</v>
      </c>
      <c r="T475" s="59">
        <v>3552311</v>
      </c>
      <c r="U475" s="60">
        <v>0.3914154633696621</v>
      </c>
      <c r="V475" s="62">
        <v>9895985</v>
      </c>
      <c r="W475" s="62">
        <v>4918917</v>
      </c>
      <c r="X475" s="63">
        <v>0.49706188924093964</v>
      </c>
      <c r="Y475" s="90">
        <v>10764622</v>
      </c>
      <c r="Z475" s="90">
        <v>5577263</v>
      </c>
      <c r="AA475" s="105">
        <v>0.51811043620481978</v>
      </c>
      <c r="AB475" s="54">
        <v>11405505</v>
      </c>
      <c r="AC475" s="54">
        <v>6332648</v>
      </c>
      <c r="AD475" s="54">
        <v>0.55522732224482829</v>
      </c>
      <c r="AE475" s="54">
        <v>11624393</v>
      </c>
      <c r="AF475" s="54">
        <v>6733801</v>
      </c>
      <c r="AG475" s="54">
        <v>0.57928194616269402</v>
      </c>
    </row>
    <row r="476" spans="1:33" x14ac:dyDescent="0.2">
      <c r="A476" s="55" t="s">
        <v>1019</v>
      </c>
      <c r="B476" s="55" t="s">
        <v>1020</v>
      </c>
      <c r="C476" s="55" t="s">
        <v>186</v>
      </c>
      <c r="D476" s="10">
        <v>31090388</v>
      </c>
      <c r="E476" s="10">
        <v>5053330</v>
      </c>
      <c r="F476" s="11">
        <v>0.16253673000156832</v>
      </c>
      <c r="G476" s="10">
        <v>31373681</v>
      </c>
      <c r="H476" s="10">
        <v>3659726</v>
      </c>
      <c r="I476" s="11">
        <f t="shared" si="7"/>
        <v>0.11664955731525414</v>
      </c>
      <c r="J476" s="64">
        <v>30152174</v>
      </c>
      <c r="K476" s="65">
        <v>3764559</v>
      </c>
      <c r="L476" s="60">
        <v>0.12485199243013125</v>
      </c>
      <c r="M476" s="64">
        <v>30799480</v>
      </c>
      <c r="N476" s="65">
        <v>5207143</v>
      </c>
      <c r="O476" s="60">
        <v>0.16906593877558973</v>
      </c>
      <c r="P476" s="64">
        <v>39339436</v>
      </c>
      <c r="Q476" s="65">
        <v>6899415</v>
      </c>
      <c r="R476" s="60">
        <v>0.17538164502409237</v>
      </c>
      <c r="S476" s="58">
        <v>33154633</v>
      </c>
      <c r="T476" s="59">
        <v>7794182</v>
      </c>
      <c r="U476" s="60">
        <v>0.23508575709464194</v>
      </c>
      <c r="V476" s="62">
        <v>34637413</v>
      </c>
      <c r="W476" s="62">
        <v>8042530</v>
      </c>
      <c r="X476" s="63">
        <v>0.23219199424622156</v>
      </c>
      <c r="Y476" s="90">
        <v>35822703</v>
      </c>
      <c r="Z476" s="90">
        <v>9521697</v>
      </c>
      <c r="AA476" s="105">
        <v>0.2658006292824972</v>
      </c>
      <c r="AB476" s="54">
        <v>37953349</v>
      </c>
      <c r="AC476" s="54">
        <v>11995159</v>
      </c>
      <c r="AD476" s="54">
        <v>0.31605008032360993</v>
      </c>
      <c r="AE476" s="54">
        <v>40244452</v>
      </c>
      <c r="AF476" s="54">
        <v>12532142</v>
      </c>
      <c r="AG476" s="54">
        <v>0.31140048819648503</v>
      </c>
    </row>
    <row r="477" spans="1:33" x14ac:dyDescent="0.2">
      <c r="A477" s="55" t="s">
        <v>1021</v>
      </c>
      <c r="B477" s="55" t="s">
        <v>1022</v>
      </c>
      <c r="C477" s="55" t="s">
        <v>186</v>
      </c>
      <c r="D477" s="10">
        <v>21357207</v>
      </c>
      <c r="E477" s="10">
        <v>4402209</v>
      </c>
      <c r="F477" s="11">
        <v>0.20612287926974721</v>
      </c>
      <c r="G477" s="10">
        <v>20971572</v>
      </c>
      <c r="H477" s="10">
        <v>2531027</v>
      </c>
      <c r="I477" s="11">
        <f t="shared" si="7"/>
        <v>0.12068847294804605</v>
      </c>
      <c r="J477" s="64">
        <v>19701541</v>
      </c>
      <c r="K477" s="65">
        <v>2249617</v>
      </c>
      <c r="L477" s="60">
        <v>0.11418482442566295</v>
      </c>
      <c r="M477" s="64">
        <v>19956890</v>
      </c>
      <c r="N477" s="65">
        <v>2321206</v>
      </c>
      <c r="O477" s="60">
        <v>0.11631100837855998</v>
      </c>
      <c r="P477" s="64">
        <v>19646821</v>
      </c>
      <c r="Q477" s="65">
        <v>2977155</v>
      </c>
      <c r="R477" s="60">
        <v>0.15153367560074987</v>
      </c>
      <c r="S477" s="58">
        <v>19595708</v>
      </c>
      <c r="T477" s="59">
        <v>3588282</v>
      </c>
      <c r="U477" s="60">
        <v>0.18311571084851846</v>
      </c>
      <c r="V477" s="62">
        <v>20089882</v>
      </c>
      <c r="W477" s="62">
        <v>4262620</v>
      </c>
      <c r="X477" s="63">
        <v>0.21217745330709259</v>
      </c>
      <c r="Y477" s="90">
        <v>20134279</v>
      </c>
      <c r="Z477" s="90">
        <v>4628251</v>
      </c>
      <c r="AA477" s="105">
        <v>0.22986921955337958</v>
      </c>
      <c r="AB477" s="54">
        <v>20054237</v>
      </c>
      <c r="AC477" s="54">
        <v>5350344</v>
      </c>
      <c r="AD477" s="54">
        <v>0.26679369551681276</v>
      </c>
      <c r="AE477" s="54">
        <v>20306427</v>
      </c>
      <c r="AF477" s="54">
        <v>4910976</v>
      </c>
      <c r="AG477" s="54">
        <v>0.241843432131118</v>
      </c>
    </row>
    <row r="478" spans="1:33" x14ac:dyDescent="0.2">
      <c r="A478" s="55" t="s">
        <v>1023</v>
      </c>
      <c r="B478" s="55" t="s">
        <v>1024</v>
      </c>
      <c r="C478" s="55" t="s">
        <v>186</v>
      </c>
      <c r="D478" s="10">
        <v>20327720</v>
      </c>
      <c r="E478" s="10">
        <v>294387</v>
      </c>
      <c r="F478" s="11">
        <v>1.4482047174990603E-2</v>
      </c>
      <c r="G478" s="10">
        <v>18662189</v>
      </c>
      <c r="H478" s="10">
        <v>830131</v>
      </c>
      <c r="I478" s="11">
        <f t="shared" si="7"/>
        <v>4.4481973684866227E-2</v>
      </c>
      <c r="J478" s="64">
        <v>17670829</v>
      </c>
      <c r="K478" s="65">
        <v>1381752</v>
      </c>
      <c r="L478" s="60">
        <v>7.8193954567722879E-2</v>
      </c>
      <c r="M478" s="64">
        <v>18060866</v>
      </c>
      <c r="N478" s="65">
        <v>2615300</v>
      </c>
      <c r="O478" s="60">
        <v>0.1448047950746105</v>
      </c>
      <c r="P478" s="64">
        <v>18954369</v>
      </c>
      <c r="Q478" s="65">
        <v>3218282</v>
      </c>
      <c r="R478" s="60">
        <v>0.16979103867820658</v>
      </c>
      <c r="S478" s="58">
        <v>19102537</v>
      </c>
      <c r="T478" s="59">
        <v>4117390</v>
      </c>
      <c r="U478" s="60">
        <v>0.21554152728509307</v>
      </c>
      <c r="V478" s="62">
        <v>20192013</v>
      </c>
      <c r="W478" s="62">
        <v>3672915</v>
      </c>
      <c r="X478" s="63">
        <v>0.18189939754892195</v>
      </c>
      <c r="Y478" s="90">
        <v>21611953</v>
      </c>
      <c r="Z478" s="90">
        <v>2632494</v>
      </c>
      <c r="AA478" s="105">
        <v>0.12180731653451217</v>
      </c>
      <c r="AB478" s="54">
        <v>21063579</v>
      </c>
      <c r="AC478" s="54">
        <v>2222171</v>
      </c>
      <c r="AD478" s="54">
        <v>0.10549826313942184</v>
      </c>
      <c r="AE478" s="54">
        <v>21875182</v>
      </c>
      <c r="AF478" s="54">
        <v>3187366</v>
      </c>
      <c r="AG478" s="54">
        <v>0.14570694771819501</v>
      </c>
    </row>
    <row r="479" spans="1:33" x14ac:dyDescent="0.2">
      <c r="A479" s="55" t="s">
        <v>1025</v>
      </c>
      <c r="B479" s="55" t="s">
        <v>1026</v>
      </c>
      <c r="C479" s="55" t="s">
        <v>186</v>
      </c>
      <c r="D479" s="10">
        <v>12742841</v>
      </c>
      <c r="E479" s="10">
        <v>3258751</v>
      </c>
      <c r="F479" s="11">
        <v>0.25573190468279405</v>
      </c>
      <c r="G479" s="10">
        <v>13392996</v>
      </c>
      <c r="H479" s="10">
        <v>2967482</v>
      </c>
      <c r="I479" s="11">
        <f t="shared" si="7"/>
        <v>0.22156969209876565</v>
      </c>
      <c r="J479" s="64">
        <v>13494898</v>
      </c>
      <c r="K479" s="65">
        <v>2276369</v>
      </c>
      <c r="L479" s="60">
        <v>0.16868367586031402</v>
      </c>
      <c r="M479" s="64">
        <v>13327218</v>
      </c>
      <c r="N479" s="65">
        <v>2292490</v>
      </c>
      <c r="O479" s="60">
        <v>0.17201564497556804</v>
      </c>
      <c r="P479" s="64">
        <v>13607535</v>
      </c>
      <c r="Q479" s="65">
        <v>2377473</v>
      </c>
      <c r="R479" s="60">
        <v>0.17471739003427145</v>
      </c>
      <c r="S479" s="58">
        <v>13373990</v>
      </c>
      <c r="T479" s="59">
        <v>3293021</v>
      </c>
      <c r="U479" s="60">
        <v>0.24622577106757221</v>
      </c>
      <c r="V479" s="62">
        <v>14730766</v>
      </c>
      <c r="W479" s="62">
        <v>2835201</v>
      </c>
      <c r="X479" s="63">
        <v>0.19246799521491278</v>
      </c>
      <c r="Y479" s="90">
        <v>15302583</v>
      </c>
      <c r="Z479" s="90">
        <v>1855084</v>
      </c>
      <c r="AA479" s="105">
        <v>0.12122685431603279</v>
      </c>
      <c r="AB479" s="54">
        <v>15072890</v>
      </c>
      <c r="AC479" s="54">
        <v>1593115</v>
      </c>
      <c r="AD479" s="54">
        <v>0.10569406397844076</v>
      </c>
      <c r="AE479" s="54">
        <v>14937941</v>
      </c>
      <c r="AF479" s="54">
        <v>1992523</v>
      </c>
      <c r="AG479" s="54">
        <v>0.13338672310996499</v>
      </c>
    </row>
    <row r="480" spans="1:33" x14ac:dyDescent="0.2">
      <c r="A480" s="55" t="s">
        <v>1027</v>
      </c>
      <c r="B480" s="55" t="s">
        <v>1028</v>
      </c>
      <c r="C480" s="55" t="s">
        <v>186</v>
      </c>
      <c r="D480" s="10">
        <v>10418056</v>
      </c>
      <c r="E480" s="10">
        <v>726785</v>
      </c>
      <c r="F480" s="11">
        <v>6.9762055416096827E-2</v>
      </c>
      <c r="G480" s="10">
        <v>10344486</v>
      </c>
      <c r="H480" s="10">
        <v>1389266</v>
      </c>
      <c r="I480" s="11">
        <f t="shared" si="7"/>
        <v>0.13430014792421779</v>
      </c>
      <c r="J480" s="64">
        <v>10996590</v>
      </c>
      <c r="K480" s="65">
        <v>1532452</v>
      </c>
      <c r="L480" s="60">
        <v>0.13935701885766405</v>
      </c>
      <c r="M480" s="64">
        <v>11062423</v>
      </c>
      <c r="N480" s="65">
        <v>2002694</v>
      </c>
      <c r="O480" s="60">
        <v>0.18103574596632221</v>
      </c>
      <c r="P480" s="64">
        <v>11891824</v>
      </c>
      <c r="Q480" s="65">
        <v>2236931</v>
      </c>
      <c r="R480" s="60">
        <v>0.18810663528151778</v>
      </c>
      <c r="S480" s="58">
        <v>12119473</v>
      </c>
      <c r="T480" s="59">
        <v>2885284</v>
      </c>
      <c r="U480" s="60">
        <v>0.23807008770100813</v>
      </c>
      <c r="V480" s="62">
        <v>12542805</v>
      </c>
      <c r="W480" s="62">
        <v>3579785</v>
      </c>
      <c r="X480" s="63">
        <v>0.28540545755116181</v>
      </c>
      <c r="Y480" s="90">
        <v>13264976</v>
      </c>
      <c r="Z480" s="90">
        <v>3760000</v>
      </c>
      <c r="AA480" s="105">
        <v>0.28345320790629397</v>
      </c>
      <c r="AB480" s="54">
        <v>14218317</v>
      </c>
      <c r="AC480" s="54">
        <v>3949359</v>
      </c>
      <c r="AD480" s="54">
        <v>0.2777655752083738</v>
      </c>
      <c r="AE480" s="54">
        <v>14700445</v>
      </c>
      <c r="AF480" s="54">
        <v>3185919</v>
      </c>
      <c r="AG480" s="54">
        <v>0.21672262302263601</v>
      </c>
    </row>
    <row r="481" spans="1:33" x14ac:dyDescent="0.2">
      <c r="A481" s="55" t="s">
        <v>1029</v>
      </c>
      <c r="B481" s="55" t="s">
        <v>1030</v>
      </c>
      <c r="C481" s="55" t="s">
        <v>186</v>
      </c>
      <c r="D481" s="10">
        <v>17145911</v>
      </c>
      <c r="E481" s="10">
        <v>8446819</v>
      </c>
      <c r="F481" s="11">
        <v>0.49264334802624371</v>
      </c>
      <c r="G481" s="10">
        <v>17288597</v>
      </c>
      <c r="H481" s="10">
        <v>9739750</v>
      </c>
      <c r="I481" s="11">
        <f t="shared" si="7"/>
        <v>0.56336266037087912</v>
      </c>
      <c r="J481" s="64">
        <v>16795144</v>
      </c>
      <c r="K481" s="65">
        <v>12049921</v>
      </c>
      <c r="L481" s="60">
        <v>0.71746458381065381</v>
      </c>
      <c r="M481" s="64">
        <v>16907662</v>
      </c>
      <c r="N481" s="65">
        <v>13833267</v>
      </c>
      <c r="O481" s="60">
        <v>0.81816557487368746</v>
      </c>
      <c r="P481" s="64">
        <v>17251859</v>
      </c>
      <c r="Q481" s="65">
        <v>15444260</v>
      </c>
      <c r="R481" s="60">
        <v>0.89522294379985368</v>
      </c>
      <c r="S481" s="58">
        <v>18398013</v>
      </c>
      <c r="T481" s="59">
        <v>16164069</v>
      </c>
      <c r="U481" s="60">
        <v>0.8785768876236798</v>
      </c>
      <c r="V481" s="62">
        <v>19513011</v>
      </c>
      <c r="W481" s="62">
        <v>15608841</v>
      </c>
      <c r="X481" s="63">
        <v>0.79991965360958384</v>
      </c>
      <c r="Y481" s="90">
        <v>20539228</v>
      </c>
      <c r="Z481" s="90">
        <v>14397908</v>
      </c>
      <c r="AA481" s="105">
        <v>0.70099557782794952</v>
      </c>
      <c r="AB481" s="54">
        <v>20471397</v>
      </c>
      <c r="AC481" s="54">
        <v>13560881</v>
      </c>
      <c r="AD481" s="54">
        <v>0.66243065873814078</v>
      </c>
      <c r="AE481" s="54">
        <v>19783574</v>
      </c>
      <c r="AF481" s="54">
        <v>13291833</v>
      </c>
      <c r="AG481" s="54">
        <v>0.67186207102922901</v>
      </c>
    </row>
    <row r="482" spans="1:33" x14ac:dyDescent="0.2">
      <c r="A482" s="55" t="s">
        <v>1031</v>
      </c>
      <c r="B482" s="55" t="s">
        <v>1032</v>
      </c>
      <c r="C482" s="55" t="s">
        <v>186</v>
      </c>
      <c r="D482" s="10">
        <v>20162242</v>
      </c>
      <c r="E482" s="10">
        <v>2292204</v>
      </c>
      <c r="F482" s="11">
        <v>0.11368795196486581</v>
      </c>
      <c r="G482" s="10">
        <v>20583332</v>
      </c>
      <c r="H482" s="10">
        <v>3155586</v>
      </c>
      <c r="I482" s="11">
        <f t="shared" si="7"/>
        <v>0.15330783179321988</v>
      </c>
      <c r="J482" s="64">
        <v>20625015</v>
      </c>
      <c r="K482" s="65">
        <v>3852710</v>
      </c>
      <c r="L482" s="60">
        <v>0.18679792475302442</v>
      </c>
      <c r="M482" s="64">
        <v>21301570</v>
      </c>
      <c r="N482" s="65">
        <v>3935399</v>
      </c>
      <c r="O482" s="60">
        <v>0.18474689893749616</v>
      </c>
      <c r="P482" s="64">
        <v>22081135</v>
      </c>
      <c r="Q482" s="65">
        <v>4624403</v>
      </c>
      <c r="R482" s="60">
        <v>0.20942777624429179</v>
      </c>
      <c r="S482" s="58">
        <v>22105232</v>
      </c>
      <c r="T482" s="59">
        <v>5373448</v>
      </c>
      <c r="U482" s="60">
        <v>0.24308489501489963</v>
      </c>
      <c r="V482" s="62">
        <v>23638629</v>
      </c>
      <c r="W482" s="62">
        <v>5348467</v>
      </c>
      <c r="X482" s="63">
        <v>0.22625961091059893</v>
      </c>
      <c r="Y482" s="90">
        <v>24769568</v>
      </c>
      <c r="Z482" s="90">
        <v>4214948</v>
      </c>
      <c r="AA482" s="105">
        <v>0.17016639127497096</v>
      </c>
      <c r="AB482" s="54">
        <v>25487156</v>
      </c>
      <c r="AC482" s="54">
        <v>3156824</v>
      </c>
      <c r="AD482" s="54">
        <v>0.12385940589055915</v>
      </c>
      <c r="AE482" s="54">
        <v>24986161</v>
      </c>
      <c r="AF482" s="54">
        <v>3770685</v>
      </c>
      <c r="AG482" s="54">
        <v>0.150910938258983</v>
      </c>
    </row>
    <row r="483" spans="1:33" x14ac:dyDescent="0.2">
      <c r="A483" s="55" t="s">
        <v>1033</v>
      </c>
      <c r="B483" s="55" t="s">
        <v>1034</v>
      </c>
      <c r="C483" s="55" t="s">
        <v>186</v>
      </c>
      <c r="D483" s="10">
        <v>10559802</v>
      </c>
      <c r="E483" s="10">
        <v>1053206</v>
      </c>
      <c r="F483" s="11">
        <v>9.973728674079306E-2</v>
      </c>
      <c r="G483" s="10">
        <v>10041209</v>
      </c>
      <c r="H483" s="10">
        <v>1241040</v>
      </c>
      <c r="I483" s="11">
        <f t="shared" si="7"/>
        <v>0.12359467868859218</v>
      </c>
      <c r="J483" s="64">
        <v>9698086</v>
      </c>
      <c r="K483" s="65">
        <v>1497951</v>
      </c>
      <c r="L483" s="60">
        <v>0.15445841581524436</v>
      </c>
      <c r="M483" s="64">
        <v>10289573</v>
      </c>
      <c r="N483" s="65">
        <v>1880876</v>
      </c>
      <c r="O483" s="60">
        <v>0.18279436862929102</v>
      </c>
      <c r="P483" s="64">
        <v>11301446</v>
      </c>
      <c r="Q483" s="65">
        <v>1815379</v>
      </c>
      <c r="R483" s="60">
        <v>0.16063245358160363</v>
      </c>
      <c r="S483" s="58">
        <v>11605957</v>
      </c>
      <c r="T483" s="59">
        <v>1701842</v>
      </c>
      <c r="U483" s="60">
        <v>0.14663521500208901</v>
      </c>
      <c r="V483" s="62">
        <v>12134386</v>
      </c>
      <c r="W483" s="62">
        <v>1331602</v>
      </c>
      <c r="X483" s="63">
        <v>0.10973789691542696</v>
      </c>
      <c r="Y483" s="90">
        <v>12003540</v>
      </c>
      <c r="Z483" s="90">
        <v>1337395</v>
      </c>
      <c r="AA483" s="105">
        <v>0.11141671540228966</v>
      </c>
      <c r="AB483" s="54">
        <v>12266889</v>
      </c>
      <c r="AC483" s="54">
        <v>1017070</v>
      </c>
      <c r="AD483" s="54">
        <v>8.2911812440790822E-2</v>
      </c>
      <c r="AE483" s="54">
        <v>12087053</v>
      </c>
      <c r="AF483" s="54">
        <v>791222</v>
      </c>
      <c r="AG483" s="54">
        <v>6.5460290444660105E-2</v>
      </c>
    </row>
    <row r="484" spans="1:33" x14ac:dyDescent="0.2">
      <c r="A484" s="55" t="s">
        <v>1035</v>
      </c>
      <c r="B484" s="55" t="s">
        <v>1036</v>
      </c>
      <c r="C484" s="55" t="s">
        <v>124</v>
      </c>
      <c r="D484" s="10">
        <v>9513755</v>
      </c>
      <c r="E484" s="10">
        <v>1841745</v>
      </c>
      <c r="F484" s="11">
        <v>0.19358760026929431</v>
      </c>
      <c r="G484" s="10">
        <v>10176827</v>
      </c>
      <c r="H484" s="10">
        <v>1807387</v>
      </c>
      <c r="I484" s="11">
        <f t="shared" si="7"/>
        <v>0.17759828284395518</v>
      </c>
      <c r="J484" s="64">
        <v>9681322</v>
      </c>
      <c r="K484" s="65">
        <v>2352854</v>
      </c>
      <c r="L484" s="60">
        <v>0.24303023905206333</v>
      </c>
      <c r="M484" s="64">
        <v>10106476</v>
      </c>
      <c r="N484" s="65">
        <v>3103319</v>
      </c>
      <c r="O484" s="60">
        <v>0.30706242215387441</v>
      </c>
      <c r="P484" s="64">
        <v>10011078</v>
      </c>
      <c r="Q484" s="65">
        <v>4843318</v>
      </c>
      <c r="R484" s="60">
        <v>0.48379585095631061</v>
      </c>
      <c r="S484" s="58">
        <v>11186625</v>
      </c>
      <c r="T484" s="59">
        <v>6730294</v>
      </c>
      <c r="U484" s="60">
        <v>0.60163758059289552</v>
      </c>
      <c r="V484" s="62">
        <v>12185951</v>
      </c>
      <c r="W484" s="62">
        <v>7566054</v>
      </c>
      <c r="X484" s="63">
        <v>0.62088334345017471</v>
      </c>
      <c r="Y484" s="90">
        <v>13478814</v>
      </c>
      <c r="Z484" s="90">
        <v>7661091</v>
      </c>
      <c r="AA484" s="105">
        <v>0.56838020021642854</v>
      </c>
      <c r="AB484" s="54">
        <v>14595482</v>
      </c>
      <c r="AC484" s="54">
        <v>6451676</v>
      </c>
      <c r="AD484" s="54">
        <v>0.44203240427414459</v>
      </c>
      <c r="AE484" s="54">
        <v>12976903</v>
      </c>
      <c r="AF484" s="54">
        <v>6893893</v>
      </c>
      <c r="AG484" s="54">
        <v>0.53124331745409503</v>
      </c>
    </row>
    <row r="485" spans="1:33" x14ac:dyDescent="0.2">
      <c r="A485" s="55" t="s">
        <v>1037</v>
      </c>
      <c r="B485" s="55" t="s">
        <v>1038</v>
      </c>
      <c r="C485" s="55" t="s">
        <v>124</v>
      </c>
      <c r="D485" s="69">
        <v>14079708</v>
      </c>
      <c r="E485" s="69">
        <v>6979515</v>
      </c>
      <c r="F485" s="70">
        <v>0.49571447078305886</v>
      </c>
      <c r="G485" s="69">
        <v>12987538</v>
      </c>
      <c r="H485" s="69">
        <v>7638711</v>
      </c>
      <c r="I485" s="70">
        <v>0.58815697016632407</v>
      </c>
      <c r="J485" s="64">
        <v>12140046</v>
      </c>
      <c r="K485" s="65">
        <v>8410723</v>
      </c>
      <c r="L485" s="60">
        <v>0.69280816563627523</v>
      </c>
      <c r="M485" s="64">
        <v>13210892</v>
      </c>
      <c r="N485" s="65">
        <v>9615811</v>
      </c>
      <c r="O485" s="60">
        <v>0.72786992732966105</v>
      </c>
      <c r="P485" s="64">
        <v>13698310</v>
      </c>
      <c r="Q485" s="65">
        <v>11595865</v>
      </c>
      <c r="R485" s="60">
        <v>0.8465179281239803</v>
      </c>
      <c r="S485" s="58">
        <v>13980189</v>
      </c>
      <c r="T485" s="59">
        <v>13411264</v>
      </c>
      <c r="U485" s="60">
        <v>0.95930491354587555</v>
      </c>
      <c r="V485" s="62">
        <v>14820957</v>
      </c>
      <c r="W485" s="62">
        <v>14536732</v>
      </c>
      <c r="X485" s="63">
        <v>0.98082276333437846</v>
      </c>
      <c r="Y485" s="90">
        <v>15014361</v>
      </c>
      <c r="Z485" s="90">
        <v>15288913</v>
      </c>
      <c r="AA485" s="105">
        <v>1.0182859596888605</v>
      </c>
      <c r="AB485" s="54">
        <v>16325666</v>
      </c>
      <c r="AC485" s="54">
        <v>14866127</v>
      </c>
      <c r="AD485" s="54">
        <v>0.91059850177015744</v>
      </c>
      <c r="AE485" s="54">
        <v>23543088</v>
      </c>
      <c r="AF485" s="54">
        <v>6595031</v>
      </c>
      <c r="AG485" s="54">
        <v>0.28012599706546598</v>
      </c>
    </row>
    <row r="486" spans="1:33" x14ac:dyDescent="0.2">
      <c r="A486" s="55" t="s">
        <v>1039</v>
      </c>
      <c r="B486" s="55" t="s">
        <v>1040</v>
      </c>
      <c r="C486" s="55" t="s">
        <v>124</v>
      </c>
      <c r="D486" s="10">
        <v>8561063</v>
      </c>
      <c r="E486" s="10">
        <v>1401851</v>
      </c>
      <c r="F486" s="11">
        <v>0.16374730567921297</v>
      </c>
      <c r="G486" s="10">
        <v>8597386</v>
      </c>
      <c r="H486" s="10">
        <v>984089</v>
      </c>
      <c r="I486" s="11">
        <f t="shared" si="7"/>
        <v>0.11446374514300044</v>
      </c>
      <c r="J486" s="64">
        <v>8294625</v>
      </c>
      <c r="K486" s="65">
        <v>710272</v>
      </c>
      <c r="L486" s="60">
        <v>8.5630393176303929E-2</v>
      </c>
      <c r="M486" s="64">
        <v>7780760</v>
      </c>
      <c r="N486" s="65">
        <v>1120991</v>
      </c>
      <c r="O486" s="60">
        <v>0.14407217289827728</v>
      </c>
      <c r="P486" s="64">
        <v>7892923</v>
      </c>
      <c r="Q486" s="65">
        <v>2413215</v>
      </c>
      <c r="R486" s="60">
        <v>0.30574414573663017</v>
      </c>
      <c r="S486" s="58">
        <v>8672769</v>
      </c>
      <c r="T486" s="59">
        <v>3722249</v>
      </c>
      <c r="U486" s="60">
        <v>0.42918807130686865</v>
      </c>
      <c r="V486" s="62">
        <v>9637474</v>
      </c>
      <c r="W486" s="62">
        <v>4549933</v>
      </c>
      <c r="X486" s="63">
        <v>0.47210845912528532</v>
      </c>
      <c r="Y486" s="90">
        <v>11344493</v>
      </c>
      <c r="Z486" s="90">
        <v>6373892</v>
      </c>
      <c r="AA486" s="105">
        <v>0.56184899580792191</v>
      </c>
      <c r="AB486" s="54">
        <v>10835852</v>
      </c>
      <c r="AC486" s="54">
        <v>6161849</v>
      </c>
      <c r="AD486" s="54">
        <v>0.5686538538916921</v>
      </c>
      <c r="AE486" s="54">
        <v>10502623</v>
      </c>
      <c r="AF486" s="54">
        <v>6315247</v>
      </c>
      <c r="AG486" s="54">
        <v>0.60130188430071196</v>
      </c>
    </row>
    <row r="487" spans="1:33" x14ac:dyDescent="0.2">
      <c r="A487" s="55" t="s">
        <v>1041</v>
      </c>
      <c r="B487" s="55" t="s">
        <v>1042</v>
      </c>
      <c r="C487" s="55" t="s">
        <v>1043</v>
      </c>
      <c r="D487" s="10">
        <v>7788339</v>
      </c>
      <c r="E487" s="10">
        <v>4279737</v>
      </c>
      <c r="F487" s="11">
        <v>0.54950574185330148</v>
      </c>
      <c r="G487" s="10">
        <v>7969550</v>
      </c>
      <c r="H487" s="10">
        <v>4386736</v>
      </c>
      <c r="I487" s="11">
        <f t="shared" si="7"/>
        <v>0.55043710121650535</v>
      </c>
      <c r="J487" s="64">
        <v>8124871</v>
      </c>
      <c r="K487" s="65">
        <v>4497379</v>
      </c>
      <c r="L487" s="60">
        <v>0.55353235762143183</v>
      </c>
      <c r="M487" s="64">
        <v>8678001</v>
      </c>
      <c r="N487" s="65">
        <v>4234392</v>
      </c>
      <c r="O487" s="60">
        <v>0.48794555335958134</v>
      </c>
      <c r="P487" s="64">
        <v>8731209</v>
      </c>
      <c r="Q487" s="65">
        <v>4519572</v>
      </c>
      <c r="R487" s="60">
        <v>0.51763415581965799</v>
      </c>
      <c r="S487" s="58">
        <v>8957420</v>
      </c>
      <c r="T487" s="59">
        <v>5488191</v>
      </c>
      <c r="U487" s="60">
        <v>0.61269774109062658</v>
      </c>
      <c r="V487" s="62">
        <v>9562776</v>
      </c>
      <c r="W487" s="62">
        <v>6155852</v>
      </c>
      <c r="X487" s="63">
        <v>0.64373064892453824</v>
      </c>
      <c r="Y487" s="90">
        <v>10245223</v>
      </c>
      <c r="Z487" s="90">
        <v>6372921</v>
      </c>
      <c r="AA487" s="105">
        <v>0.62203829043057435</v>
      </c>
      <c r="AB487" s="54">
        <v>10440062</v>
      </c>
      <c r="AC487" s="54">
        <v>6608497</v>
      </c>
      <c r="AD487" s="54">
        <v>0.6329940377748714</v>
      </c>
      <c r="AE487" s="54">
        <v>11116722</v>
      </c>
      <c r="AF487" s="54">
        <v>6154263</v>
      </c>
      <c r="AG487" s="54">
        <v>0.55360411099602902</v>
      </c>
    </row>
    <row r="488" spans="1:33" x14ac:dyDescent="0.2">
      <c r="A488" s="55" t="s">
        <v>1044</v>
      </c>
      <c r="B488" s="55" t="s">
        <v>1045</v>
      </c>
      <c r="C488" s="55" t="s">
        <v>1043</v>
      </c>
      <c r="D488" s="10">
        <v>5734828</v>
      </c>
      <c r="E488" s="10">
        <v>4019566</v>
      </c>
      <c r="F488" s="11">
        <v>0.70090436888429786</v>
      </c>
      <c r="G488" s="10">
        <v>5945689</v>
      </c>
      <c r="H488" s="10">
        <v>3959064</v>
      </c>
      <c r="I488" s="11">
        <f t="shared" si="7"/>
        <v>0.66587135654084828</v>
      </c>
      <c r="J488" s="64">
        <v>6020605</v>
      </c>
      <c r="K488" s="65">
        <v>3848930</v>
      </c>
      <c r="L488" s="60">
        <v>0.63929289498314534</v>
      </c>
      <c r="M488" s="64">
        <v>6066739</v>
      </c>
      <c r="N488" s="65">
        <v>3628126</v>
      </c>
      <c r="O488" s="60">
        <v>0.59803561682808504</v>
      </c>
      <c r="P488" s="64">
        <v>6313017</v>
      </c>
      <c r="Q488" s="65">
        <v>3451645</v>
      </c>
      <c r="R488" s="60">
        <v>0.54675046812007633</v>
      </c>
      <c r="S488" s="58">
        <v>5992317</v>
      </c>
      <c r="T488" s="59">
        <v>4284252</v>
      </c>
      <c r="U488" s="60">
        <v>0.71495750308269734</v>
      </c>
      <c r="V488" s="62">
        <v>6124830</v>
      </c>
      <c r="W488" s="62">
        <v>5038497</v>
      </c>
      <c r="X488" s="63">
        <v>0.82263458740895667</v>
      </c>
      <c r="Y488" s="90">
        <v>6573758</v>
      </c>
      <c r="Z488" s="90">
        <v>5452604</v>
      </c>
      <c r="AA488" s="105">
        <v>0.8294500649400236</v>
      </c>
      <c r="AB488" s="54">
        <v>7179557</v>
      </c>
      <c r="AC488" s="54">
        <v>5571429</v>
      </c>
      <c r="AD488" s="54">
        <v>0.7760129211314849</v>
      </c>
      <c r="AE488" s="54">
        <v>7251386</v>
      </c>
      <c r="AF488" s="54">
        <v>5546295</v>
      </c>
      <c r="AG488" s="54">
        <v>0.764859986766668</v>
      </c>
    </row>
    <row r="489" spans="1:33" x14ac:dyDescent="0.2">
      <c r="A489" s="55" t="s">
        <v>1046</v>
      </c>
      <c r="B489" s="55" t="s">
        <v>1047</v>
      </c>
      <c r="C489" s="55" t="s">
        <v>1043</v>
      </c>
      <c r="D489" s="10">
        <v>3605625</v>
      </c>
      <c r="E489" s="10">
        <v>278111</v>
      </c>
      <c r="F489" s="11">
        <v>7.713253596810539E-2</v>
      </c>
      <c r="G489" s="10">
        <v>3518139</v>
      </c>
      <c r="H489" s="10">
        <v>263968</v>
      </c>
      <c r="I489" s="11">
        <f t="shared" si="7"/>
        <v>7.5030577245526683E-2</v>
      </c>
      <c r="J489" s="64">
        <v>3428946</v>
      </c>
      <c r="K489" s="65">
        <v>559684</v>
      </c>
      <c r="L489" s="60">
        <v>0.16322333451737064</v>
      </c>
      <c r="M489" s="64">
        <v>3620233</v>
      </c>
      <c r="N489" s="65">
        <v>610946</v>
      </c>
      <c r="O489" s="60">
        <v>0.16875875116325387</v>
      </c>
      <c r="P489" s="64">
        <v>3667381</v>
      </c>
      <c r="Q489" s="65">
        <v>731566</v>
      </c>
      <c r="R489" s="60">
        <v>0.19947913783705593</v>
      </c>
      <c r="S489" s="58">
        <v>3715300</v>
      </c>
      <c r="T489" s="59">
        <v>1105690</v>
      </c>
      <c r="U489" s="60">
        <v>0.29760450030953084</v>
      </c>
      <c r="V489" s="62">
        <v>3834092</v>
      </c>
      <c r="W489" s="62">
        <v>1604908</v>
      </c>
      <c r="X489" s="63">
        <v>0.41858880798895803</v>
      </c>
      <c r="Y489" s="90">
        <v>3802728</v>
      </c>
      <c r="Z489" s="90">
        <v>2171882</v>
      </c>
      <c r="AA489" s="105">
        <v>0.571137877860315</v>
      </c>
      <c r="AB489" s="54">
        <v>4452768</v>
      </c>
      <c r="AC489" s="54">
        <v>2297709</v>
      </c>
      <c r="AD489" s="54">
        <v>0.51601812625315313</v>
      </c>
      <c r="AE489" s="54">
        <v>4440813</v>
      </c>
      <c r="AF489" s="54">
        <v>2491334</v>
      </c>
      <c r="AG489" s="54">
        <v>0.561008536049593</v>
      </c>
    </row>
    <row r="490" spans="1:33" x14ac:dyDescent="0.2">
      <c r="A490" s="55" t="s">
        <v>1048</v>
      </c>
      <c r="B490" s="55" t="s">
        <v>1049</v>
      </c>
      <c r="C490" s="55" t="s">
        <v>1043</v>
      </c>
      <c r="D490" s="10">
        <v>5942488</v>
      </c>
      <c r="E490" s="10">
        <v>1088664</v>
      </c>
      <c r="F490" s="11">
        <v>0.18320003338668922</v>
      </c>
      <c r="G490" s="10">
        <v>5495927</v>
      </c>
      <c r="H490" s="10">
        <v>1563367</v>
      </c>
      <c r="I490" s="11">
        <f t="shared" si="7"/>
        <v>0.2844592004224219</v>
      </c>
      <c r="J490" s="64">
        <v>5456537</v>
      </c>
      <c r="K490" s="65">
        <v>2160882</v>
      </c>
      <c r="L490" s="60">
        <v>0.39601710755374703</v>
      </c>
      <c r="M490" s="64">
        <v>5639937</v>
      </c>
      <c r="N490" s="65">
        <v>2817704</v>
      </c>
      <c r="O490" s="60">
        <v>0.49959848842283167</v>
      </c>
      <c r="P490" s="64">
        <v>6395636</v>
      </c>
      <c r="Q490" s="65">
        <v>3674264</v>
      </c>
      <c r="R490" s="60">
        <v>0.57449548410822626</v>
      </c>
      <c r="S490" s="58">
        <v>5993408</v>
      </c>
      <c r="T490" s="59">
        <v>4480541</v>
      </c>
      <c r="U490" s="60">
        <v>0.74757817255224401</v>
      </c>
      <c r="V490" s="62">
        <v>6118678</v>
      </c>
      <c r="W490" s="62">
        <v>5446035</v>
      </c>
      <c r="X490" s="63">
        <v>0.89006726616435772</v>
      </c>
      <c r="Y490" s="90">
        <v>6231638</v>
      </c>
      <c r="Z490" s="90">
        <v>6297242</v>
      </c>
      <c r="AA490" s="105">
        <v>1.0105275691559747</v>
      </c>
      <c r="AB490" s="54">
        <v>6859053</v>
      </c>
      <c r="AC490" s="54">
        <v>6709627</v>
      </c>
      <c r="AD490" s="54">
        <v>0.97821477687954883</v>
      </c>
      <c r="AE490" s="54">
        <v>6763508</v>
      </c>
      <c r="AF490" s="54">
        <v>7357353</v>
      </c>
      <c r="AG490" s="54">
        <v>1.08780133031557</v>
      </c>
    </row>
    <row r="491" spans="1:33" x14ac:dyDescent="0.2">
      <c r="A491" s="55" t="s">
        <v>1050</v>
      </c>
      <c r="B491" s="55" t="s">
        <v>1051</v>
      </c>
      <c r="C491" s="55" t="s">
        <v>1043</v>
      </c>
      <c r="D491" s="10">
        <v>6286670</v>
      </c>
      <c r="E491" s="10">
        <v>2445998</v>
      </c>
      <c r="F491" s="11">
        <v>0.38907688808224383</v>
      </c>
      <c r="G491" s="10">
        <v>6451768</v>
      </c>
      <c r="H491" s="10">
        <v>2616127</v>
      </c>
      <c r="I491" s="11">
        <f t="shared" si="7"/>
        <v>0.40548993702191399</v>
      </c>
      <c r="J491" s="64">
        <v>6580084</v>
      </c>
      <c r="K491" s="65">
        <v>2993931</v>
      </c>
      <c r="L491" s="60">
        <v>0.45499890274956978</v>
      </c>
      <c r="M491" s="64">
        <v>6639780</v>
      </c>
      <c r="N491" s="65">
        <v>3175078</v>
      </c>
      <c r="O491" s="60">
        <v>0.47819024124293275</v>
      </c>
      <c r="P491" s="64">
        <v>6904175</v>
      </c>
      <c r="Q491" s="65">
        <v>3721961</v>
      </c>
      <c r="R491" s="60">
        <v>0.53908845010446582</v>
      </c>
      <c r="S491" s="58">
        <v>7292081</v>
      </c>
      <c r="T491" s="59">
        <v>4769046</v>
      </c>
      <c r="U491" s="60">
        <v>0.65400343194213006</v>
      </c>
      <c r="V491" s="62">
        <v>7130209</v>
      </c>
      <c r="W491" s="62">
        <v>5873065</v>
      </c>
      <c r="X491" s="63">
        <v>0.82368763664571398</v>
      </c>
      <c r="Y491" s="90">
        <v>8457140</v>
      </c>
      <c r="Z491" s="90">
        <v>5711243</v>
      </c>
      <c r="AA491" s="105">
        <v>0.67531612341760927</v>
      </c>
      <c r="AB491" s="54">
        <v>8202174</v>
      </c>
      <c r="AC491" s="54">
        <v>6026105</v>
      </c>
      <c r="AD491" s="54">
        <v>0.73469606960301015</v>
      </c>
      <c r="AE491" s="54">
        <v>8481870</v>
      </c>
      <c r="AF491" s="54">
        <v>6085261</v>
      </c>
      <c r="AG491" s="54">
        <v>0.71744332322942905</v>
      </c>
    </row>
    <row r="492" spans="1:33" x14ac:dyDescent="0.2">
      <c r="A492" s="55" t="s">
        <v>1052</v>
      </c>
      <c r="B492" s="55" t="s">
        <v>1053</v>
      </c>
      <c r="C492" s="55" t="s">
        <v>1043</v>
      </c>
      <c r="D492" s="10">
        <v>4416188</v>
      </c>
      <c r="E492" s="10">
        <v>1827551</v>
      </c>
      <c r="F492" s="11">
        <v>0.41382998187577158</v>
      </c>
      <c r="G492" s="10">
        <v>4415985</v>
      </c>
      <c r="H492" s="10">
        <v>1868265</v>
      </c>
      <c r="I492" s="11">
        <f t="shared" si="7"/>
        <v>0.42306869248876527</v>
      </c>
      <c r="J492" s="64">
        <v>4124361</v>
      </c>
      <c r="K492" s="65">
        <v>2154912</v>
      </c>
      <c r="L492" s="60">
        <v>0.52248384658859881</v>
      </c>
      <c r="M492" s="64">
        <v>4800825</v>
      </c>
      <c r="N492" s="65">
        <v>2061690</v>
      </c>
      <c r="O492" s="60">
        <v>0.42944493915108339</v>
      </c>
      <c r="P492" s="64">
        <v>4595007</v>
      </c>
      <c r="Q492" s="65">
        <v>2261270</v>
      </c>
      <c r="R492" s="60">
        <v>0.49211459307896593</v>
      </c>
      <c r="S492" s="58">
        <v>4595007</v>
      </c>
      <c r="T492" s="59">
        <v>2261270</v>
      </c>
      <c r="U492" s="60">
        <v>0.49211459307896593</v>
      </c>
      <c r="V492" s="62">
        <v>5290064</v>
      </c>
      <c r="W492" s="62">
        <v>3706867</v>
      </c>
      <c r="X492" s="63">
        <v>0.70072252433997018</v>
      </c>
      <c r="Y492" s="90">
        <v>5474380</v>
      </c>
      <c r="Z492" s="90">
        <v>4607707</v>
      </c>
      <c r="AA492" s="105">
        <v>0.8416856338069334</v>
      </c>
      <c r="AB492" s="54">
        <v>6210112</v>
      </c>
      <c r="AC492" s="54">
        <v>4869120</v>
      </c>
      <c r="AD492" s="54">
        <v>0.78406315377242797</v>
      </c>
      <c r="AE492" s="54">
        <v>6182314</v>
      </c>
      <c r="AF492" s="54">
        <v>5298851</v>
      </c>
      <c r="AG492" s="54">
        <v>0.85709832920165496</v>
      </c>
    </row>
    <row r="493" spans="1:33" x14ac:dyDescent="0.2">
      <c r="A493" s="55" t="s">
        <v>1054</v>
      </c>
      <c r="B493" s="55" t="s">
        <v>1055</v>
      </c>
      <c r="C493" s="55" t="s">
        <v>1043</v>
      </c>
      <c r="D493" s="10">
        <v>11798944</v>
      </c>
      <c r="E493" s="10">
        <v>4226637</v>
      </c>
      <c r="F493" s="11">
        <v>0.3582216340716593</v>
      </c>
      <c r="G493" s="10">
        <v>11818526</v>
      </c>
      <c r="H493" s="10">
        <v>4050704</v>
      </c>
      <c r="I493" s="11">
        <f t="shared" si="7"/>
        <v>0.34274189522449755</v>
      </c>
      <c r="J493" s="64">
        <v>11399443</v>
      </c>
      <c r="K493" s="65">
        <v>4245035</v>
      </c>
      <c r="L493" s="60">
        <v>0.37238968605746792</v>
      </c>
      <c r="M493" s="64">
        <v>11837239</v>
      </c>
      <c r="N493" s="65">
        <v>4238126</v>
      </c>
      <c r="O493" s="60">
        <v>0.35803332179066422</v>
      </c>
      <c r="P493" s="64">
        <v>12770406</v>
      </c>
      <c r="Q493" s="65">
        <v>3954353</v>
      </c>
      <c r="R493" s="60">
        <v>0.30964974801897449</v>
      </c>
      <c r="S493" s="58">
        <v>12875918</v>
      </c>
      <c r="T493" s="59">
        <v>4400771</v>
      </c>
      <c r="U493" s="60">
        <v>0.34178308684475933</v>
      </c>
      <c r="V493" s="62">
        <v>14019063</v>
      </c>
      <c r="W493" s="62">
        <v>3942816</v>
      </c>
      <c r="X493" s="63">
        <v>0.28124675664842935</v>
      </c>
      <c r="Y493" s="90">
        <v>14993097</v>
      </c>
      <c r="Z493" s="90">
        <v>2986406</v>
      </c>
      <c r="AA493" s="105">
        <v>0.19918539845370173</v>
      </c>
      <c r="AB493" s="54">
        <v>15427082</v>
      </c>
      <c r="AC493" s="54">
        <v>1758888</v>
      </c>
      <c r="AD493" s="54">
        <v>0.11401300647782905</v>
      </c>
      <c r="AE493" s="54">
        <v>15839111</v>
      </c>
      <c r="AF493" s="54">
        <v>2364007</v>
      </c>
      <c r="AG493" s="54">
        <v>0.14925124269916401</v>
      </c>
    </row>
    <row r="494" spans="1:33" x14ac:dyDescent="0.2">
      <c r="A494" s="55" t="s">
        <v>1056</v>
      </c>
      <c r="B494" s="55" t="s">
        <v>1057</v>
      </c>
      <c r="C494" s="55" t="s">
        <v>1043</v>
      </c>
      <c r="D494" s="10">
        <v>4022331</v>
      </c>
      <c r="E494" s="10">
        <v>2451640</v>
      </c>
      <c r="F494" s="11">
        <v>0.60950727327015108</v>
      </c>
      <c r="G494" s="10">
        <v>4116931</v>
      </c>
      <c r="H494" s="10">
        <v>3215978</v>
      </c>
      <c r="I494" s="11">
        <f t="shared" si="7"/>
        <v>0.78115907213407265</v>
      </c>
      <c r="J494" s="64">
        <v>4329592</v>
      </c>
      <c r="K494" s="65">
        <v>3695444</v>
      </c>
      <c r="L494" s="60">
        <v>0.85353169536529072</v>
      </c>
      <c r="M494" s="64">
        <v>4289897</v>
      </c>
      <c r="N494" s="65">
        <v>4328250</v>
      </c>
      <c r="O494" s="60">
        <v>1.0089403078908421</v>
      </c>
      <c r="P494" s="64">
        <v>4723369</v>
      </c>
      <c r="Q494" s="65">
        <v>4573635</v>
      </c>
      <c r="R494" s="60">
        <v>0.9682993219458399</v>
      </c>
      <c r="S494" s="58">
        <v>4717213</v>
      </c>
      <c r="T494" s="59">
        <v>4956744</v>
      </c>
      <c r="U494" s="60">
        <v>1.0507780759528984</v>
      </c>
      <c r="V494" s="62">
        <v>4984401</v>
      </c>
      <c r="W494" s="62">
        <v>5139268</v>
      </c>
      <c r="X494" s="63">
        <v>1.0310703332255973</v>
      </c>
      <c r="Y494" s="90">
        <v>5247570</v>
      </c>
      <c r="Z494" s="90">
        <v>5136412</v>
      </c>
      <c r="AA494" s="105">
        <v>0.97881724302867801</v>
      </c>
      <c r="AB494" s="54">
        <v>5423598</v>
      </c>
      <c r="AC494" s="54">
        <v>4982385</v>
      </c>
      <c r="AD494" s="54">
        <v>0.91864939105000043</v>
      </c>
      <c r="AE494" s="54">
        <v>5587025</v>
      </c>
      <c r="AF494" s="54">
        <v>4715614</v>
      </c>
      <c r="AG494" s="54">
        <v>0.84402951481333999</v>
      </c>
    </row>
    <row r="495" spans="1:33" x14ac:dyDescent="0.2">
      <c r="A495" s="55" t="s">
        <v>1058</v>
      </c>
      <c r="B495" s="55" t="s">
        <v>1059</v>
      </c>
      <c r="C495" s="55" t="s">
        <v>1043</v>
      </c>
      <c r="D495" s="10">
        <v>5581681</v>
      </c>
      <c r="E495" s="10">
        <v>2520098</v>
      </c>
      <c r="F495" s="11">
        <v>0.45149445122356507</v>
      </c>
      <c r="G495" s="10">
        <v>5792066</v>
      </c>
      <c r="H495" s="10">
        <v>2586508</v>
      </c>
      <c r="I495" s="11">
        <f t="shared" si="7"/>
        <v>0.44656051916535483</v>
      </c>
      <c r="J495" s="64">
        <v>5925088</v>
      </c>
      <c r="K495" s="65">
        <v>2664089</v>
      </c>
      <c r="L495" s="60">
        <v>0.44962859623350743</v>
      </c>
      <c r="M495" s="64">
        <v>5901862</v>
      </c>
      <c r="N495" s="65">
        <v>3144805</v>
      </c>
      <c r="O495" s="60">
        <v>0.5328496328785729</v>
      </c>
      <c r="P495" s="64">
        <v>6109154</v>
      </c>
      <c r="Q495" s="65">
        <v>3635951</v>
      </c>
      <c r="R495" s="60">
        <v>0.59516440410570759</v>
      </c>
      <c r="S495" s="58">
        <v>6458045</v>
      </c>
      <c r="T495" s="59">
        <v>4432803</v>
      </c>
      <c r="U495" s="60">
        <v>0.686400141219208</v>
      </c>
      <c r="V495" s="62">
        <v>6717705</v>
      </c>
      <c r="W495" s="62">
        <v>5212478</v>
      </c>
      <c r="X495" s="63">
        <v>0.77593136346415925</v>
      </c>
      <c r="Y495" s="90">
        <v>6604648</v>
      </c>
      <c r="Z495" s="90">
        <v>6559791</v>
      </c>
      <c r="AA495" s="105">
        <v>0.99320826787438177</v>
      </c>
      <c r="AB495" s="54">
        <v>7425167</v>
      </c>
      <c r="AC495" s="54">
        <v>6907931</v>
      </c>
      <c r="AD495" s="54">
        <v>0.93034015261878955</v>
      </c>
      <c r="AE495" s="54">
        <v>7933650</v>
      </c>
      <c r="AF495" s="54">
        <v>6724129</v>
      </c>
      <c r="AG495" s="54">
        <v>0.84754545511838797</v>
      </c>
    </row>
    <row r="496" spans="1:33" x14ac:dyDescent="0.2">
      <c r="A496" s="55" t="s">
        <v>1060</v>
      </c>
      <c r="B496" s="55" t="s">
        <v>1061</v>
      </c>
      <c r="C496" s="55" t="s">
        <v>217</v>
      </c>
      <c r="D496" s="10">
        <v>13670898</v>
      </c>
      <c r="E496" s="10">
        <v>6896302</v>
      </c>
      <c r="F496" s="11">
        <v>0.50445128037675357</v>
      </c>
      <c r="G496" s="10">
        <v>14465312</v>
      </c>
      <c r="H496" s="10">
        <v>6484714</v>
      </c>
      <c r="I496" s="11">
        <f t="shared" si="7"/>
        <v>0.44829409832293976</v>
      </c>
      <c r="J496" s="64">
        <v>14561134</v>
      </c>
      <c r="K496" s="65">
        <v>6030032</v>
      </c>
      <c r="L496" s="60">
        <v>0.41411829600634126</v>
      </c>
      <c r="M496" s="64">
        <v>14730634</v>
      </c>
      <c r="N496" s="65">
        <v>6808125</v>
      </c>
      <c r="O496" s="60">
        <v>0.46217460837055624</v>
      </c>
      <c r="P496" s="64">
        <v>15417969</v>
      </c>
      <c r="Q496" s="65">
        <v>7738347</v>
      </c>
      <c r="R496" s="60">
        <v>0.50190443371626958</v>
      </c>
      <c r="S496" s="58">
        <v>15615496</v>
      </c>
      <c r="T496" s="59">
        <v>8880504</v>
      </c>
      <c r="U496" s="60">
        <v>0.56869817007413659</v>
      </c>
      <c r="V496" s="62">
        <v>21431176</v>
      </c>
      <c r="W496" s="62">
        <v>4551231</v>
      </c>
      <c r="X496" s="63">
        <v>0.21236496774605371</v>
      </c>
      <c r="Y496" s="90">
        <v>17251054</v>
      </c>
      <c r="Z496" s="90">
        <v>4690613</v>
      </c>
      <c r="AA496" s="105">
        <v>0.27190298053672546</v>
      </c>
      <c r="AB496" s="54">
        <v>18719051</v>
      </c>
      <c r="AC496" s="54">
        <v>3525717</v>
      </c>
      <c r="AD496" s="54">
        <v>0.18834913158792077</v>
      </c>
      <c r="AE496" s="54">
        <v>18212574</v>
      </c>
      <c r="AF496" s="54">
        <v>3200505</v>
      </c>
      <c r="AG496" s="54">
        <v>0.175730514533531</v>
      </c>
    </row>
    <row r="497" spans="1:33" x14ac:dyDescent="0.2">
      <c r="A497" s="55" t="s">
        <v>1062</v>
      </c>
      <c r="B497" s="55" t="s">
        <v>632</v>
      </c>
      <c r="C497" s="55" t="s">
        <v>217</v>
      </c>
      <c r="D497" s="10">
        <v>9918634</v>
      </c>
      <c r="E497" s="10">
        <v>6298805</v>
      </c>
      <c r="F497" s="11">
        <v>0.6350476285343325</v>
      </c>
      <c r="G497" s="10">
        <v>10808478</v>
      </c>
      <c r="H497" s="10">
        <v>5954090</v>
      </c>
      <c r="I497" s="11">
        <f t="shared" si="7"/>
        <v>0.55087219495658868</v>
      </c>
      <c r="J497" s="64">
        <v>10108329</v>
      </c>
      <c r="K497" s="65">
        <v>6126188</v>
      </c>
      <c r="L497" s="60">
        <v>0.60605348322160868</v>
      </c>
      <c r="M497" s="64">
        <v>10746611</v>
      </c>
      <c r="N497" s="65">
        <v>5980732</v>
      </c>
      <c r="O497" s="60">
        <v>0.55652260977902712</v>
      </c>
      <c r="P497" s="64">
        <v>10585536</v>
      </c>
      <c r="Q497" s="65">
        <v>5941209</v>
      </c>
      <c r="R497" s="60">
        <v>0.56125726651914465</v>
      </c>
      <c r="S497" s="58">
        <v>10571877</v>
      </c>
      <c r="T497" s="59">
        <v>6719321</v>
      </c>
      <c r="U497" s="60">
        <v>0.63558448513920474</v>
      </c>
      <c r="V497" s="62">
        <v>10770143</v>
      </c>
      <c r="W497" s="62">
        <v>7220237</v>
      </c>
      <c r="X497" s="63">
        <v>0.67039379142876743</v>
      </c>
      <c r="Y497" s="90">
        <v>11903944</v>
      </c>
      <c r="Z497" s="90">
        <v>6845583</v>
      </c>
      <c r="AA497" s="105">
        <v>0.57506848150495327</v>
      </c>
      <c r="AB497" s="54">
        <v>12150384</v>
      </c>
      <c r="AC497" s="54">
        <v>7202274</v>
      </c>
      <c r="AD497" s="54">
        <v>0.5927610189110073</v>
      </c>
      <c r="AE497" s="54">
        <v>12056071</v>
      </c>
      <c r="AF497" s="54">
        <v>9079152</v>
      </c>
      <c r="AG497" s="54">
        <v>0.753077184100857</v>
      </c>
    </row>
    <row r="498" spans="1:33" x14ac:dyDescent="0.2">
      <c r="A498" s="55" t="s">
        <v>1063</v>
      </c>
      <c r="B498" s="55" t="s">
        <v>1064</v>
      </c>
      <c r="C498" s="55" t="s">
        <v>217</v>
      </c>
      <c r="D498" s="10">
        <v>21828914</v>
      </c>
      <c r="E498" s="10">
        <v>621066</v>
      </c>
      <c r="F498" s="11">
        <v>2.8451529929523749E-2</v>
      </c>
      <c r="G498" s="10">
        <v>22171238</v>
      </c>
      <c r="H498" s="10">
        <v>854823</v>
      </c>
      <c r="I498" s="11">
        <f t="shared" si="7"/>
        <v>3.8555492480843875E-2</v>
      </c>
      <c r="J498" s="64">
        <v>20603182</v>
      </c>
      <c r="K498" s="65">
        <v>2278052</v>
      </c>
      <c r="L498" s="60">
        <v>0.11056796954955793</v>
      </c>
      <c r="M498" s="64">
        <v>20675961</v>
      </c>
      <c r="N498" s="65">
        <v>4356120</v>
      </c>
      <c r="O498" s="60">
        <v>0.21068524940630329</v>
      </c>
      <c r="P498" s="64">
        <v>20591147</v>
      </c>
      <c r="Q498" s="65">
        <v>7087627</v>
      </c>
      <c r="R498" s="60">
        <v>0.34420748878146518</v>
      </c>
      <c r="S498" s="58">
        <v>21240991</v>
      </c>
      <c r="T498" s="59">
        <v>9022193</v>
      </c>
      <c r="U498" s="60">
        <v>0.42475386388516428</v>
      </c>
      <c r="V498" s="62">
        <v>23185223</v>
      </c>
      <c r="W498" s="62">
        <v>9606812</v>
      </c>
      <c r="X498" s="63">
        <v>0.41435064049200648</v>
      </c>
      <c r="Y498" s="90">
        <v>24438565</v>
      </c>
      <c r="Z498" s="90">
        <v>9663758</v>
      </c>
      <c r="AA498" s="105">
        <v>0.39543066460735316</v>
      </c>
      <c r="AB498" s="54">
        <v>25019245</v>
      </c>
      <c r="AC498" s="54">
        <v>9513318</v>
      </c>
      <c r="AD498" s="54">
        <v>0.38024001123934797</v>
      </c>
      <c r="AE498" s="54">
        <v>24778119</v>
      </c>
      <c r="AF498" s="54">
        <v>9227843</v>
      </c>
      <c r="AG498" s="54">
        <v>0.37241902825634199</v>
      </c>
    </row>
    <row r="499" spans="1:33" x14ac:dyDescent="0.2">
      <c r="A499" s="55" t="s">
        <v>1065</v>
      </c>
      <c r="B499" s="55" t="s">
        <v>1066</v>
      </c>
      <c r="C499" s="55" t="s">
        <v>217</v>
      </c>
      <c r="D499" s="10">
        <v>4631858</v>
      </c>
      <c r="E499" s="10">
        <v>4005525</v>
      </c>
      <c r="F499" s="11">
        <v>0.86477715853983439</v>
      </c>
      <c r="G499" s="10">
        <v>5437820</v>
      </c>
      <c r="H499" s="10">
        <v>4151208</v>
      </c>
      <c r="I499" s="11">
        <f t="shared" si="7"/>
        <v>0.76339562545284689</v>
      </c>
      <c r="J499" s="64">
        <v>5282264</v>
      </c>
      <c r="K499" s="65">
        <v>4332110</v>
      </c>
      <c r="L499" s="60">
        <v>0.82012371967777453</v>
      </c>
      <c r="M499" s="64">
        <v>5185241</v>
      </c>
      <c r="N499" s="65">
        <v>4917518</v>
      </c>
      <c r="O499" s="60">
        <v>0.94836826292162701</v>
      </c>
      <c r="P499" s="64">
        <v>5543930</v>
      </c>
      <c r="Q499" s="65">
        <v>5277809</v>
      </c>
      <c r="R499" s="60">
        <v>0.95199777053462076</v>
      </c>
      <c r="S499" s="58">
        <v>5744199</v>
      </c>
      <c r="T499" s="59">
        <v>6275016</v>
      </c>
      <c r="U499" s="60">
        <v>1.0924092288585405</v>
      </c>
      <c r="V499" s="62">
        <v>5924570</v>
      </c>
      <c r="W499" s="62">
        <v>7175680</v>
      </c>
      <c r="X499" s="63">
        <v>1.2111731315521632</v>
      </c>
      <c r="Y499" s="90">
        <v>6397345</v>
      </c>
      <c r="Z499" s="90">
        <v>7947895</v>
      </c>
      <c r="AA499" s="105">
        <v>1.2423739848327704</v>
      </c>
      <c r="AB499" s="54">
        <v>6436686</v>
      </c>
      <c r="AC499" s="54">
        <v>8836112</v>
      </c>
      <c r="AD499" s="54">
        <v>1.3727735048750243</v>
      </c>
      <c r="AE499" s="54">
        <v>6787117</v>
      </c>
      <c r="AF499" s="54">
        <v>9946013</v>
      </c>
      <c r="AG499" s="54">
        <v>1.4654253050301</v>
      </c>
    </row>
    <row r="500" spans="1:33" x14ac:dyDescent="0.2">
      <c r="A500" s="55" t="s">
        <v>1067</v>
      </c>
      <c r="B500" s="55" t="s">
        <v>582</v>
      </c>
      <c r="C500" s="55" t="s">
        <v>217</v>
      </c>
      <c r="D500" s="10">
        <v>32000778</v>
      </c>
      <c r="E500" s="10">
        <v>6733331</v>
      </c>
      <c r="F500" s="11">
        <v>0.21041147812093819</v>
      </c>
      <c r="G500" s="10">
        <v>30282117</v>
      </c>
      <c r="H500" s="10">
        <v>6208552</v>
      </c>
      <c r="I500" s="11">
        <f t="shared" si="7"/>
        <v>0.20502371085878837</v>
      </c>
      <c r="J500" s="64">
        <v>30547070</v>
      </c>
      <c r="K500" s="65">
        <v>4520371</v>
      </c>
      <c r="L500" s="60">
        <v>0.14798051007838067</v>
      </c>
      <c r="M500" s="64">
        <v>30917036</v>
      </c>
      <c r="N500" s="65">
        <v>3604729</v>
      </c>
      <c r="O500" s="60">
        <v>0.11659361524824048</v>
      </c>
      <c r="P500" s="64">
        <v>31446352</v>
      </c>
      <c r="Q500" s="65">
        <v>4155587</v>
      </c>
      <c r="R500" s="60">
        <v>0.13214846033651217</v>
      </c>
      <c r="S500" s="58">
        <v>31953182</v>
      </c>
      <c r="T500" s="59">
        <v>5075622</v>
      </c>
      <c r="U500" s="60">
        <v>0.15884558852385969</v>
      </c>
      <c r="V500" s="62">
        <v>33645294</v>
      </c>
      <c r="W500" s="62">
        <v>5259175</v>
      </c>
      <c r="X500" s="63">
        <v>0.15631235084466791</v>
      </c>
      <c r="Y500" s="90">
        <v>33249212</v>
      </c>
      <c r="Z500" s="90">
        <v>6384783</v>
      </c>
      <c r="AA500" s="105">
        <v>0.19202809979376353</v>
      </c>
      <c r="AB500" s="54">
        <v>34481272</v>
      </c>
      <c r="AC500" s="54">
        <v>7030148</v>
      </c>
      <c r="AD500" s="54">
        <v>0.20388308180742287</v>
      </c>
      <c r="AE500" s="54">
        <v>35425248</v>
      </c>
      <c r="AF500" s="54">
        <v>6529301</v>
      </c>
      <c r="AG500" s="54">
        <v>0.18431207595215701</v>
      </c>
    </row>
    <row r="501" spans="1:33" x14ac:dyDescent="0.2">
      <c r="A501" s="55" t="s">
        <v>1068</v>
      </c>
      <c r="B501" s="55" t="s">
        <v>1069</v>
      </c>
      <c r="C501" s="55" t="s">
        <v>217</v>
      </c>
      <c r="D501" s="10">
        <v>8304141</v>
      </c>
      <c r="E501" s="10">
        <v>2629879</v>
      </c>
      <c r="F501" s="11">
        <v>0.31669488752659669</v>
      </c>
      <c r="G501" s="10">
        <v>8133789</v>
      </c>
      <c r="H501" s="10">
        <v>2659037</v>
      </c>
      <c r="I501" s="11">
        <f t="shared" si="7"/>
        <v>0.32691246355173464</v>
      </c>
      <c r="J501" s="64">
        <v>8054061</v>
      </c>
      <c r="K501" s="65">
        <v>2653312</v>
      </c>
      <c r="L501" s="60">
        <v>0.3294377830016435</v>
      </c>
      <c r="M501" s="64">
        <v>8218057</v>
      </c>
      <c r="N501" s="65">
        <v>2902944</v>
      </c>
      <c r="O501" s="60">
        <v>0.35323970130652538</v>
      </c>
      <c r="P501" s="64">
        <v>8452460</v>
      </c>
      <c r="Q501" s="65">
        <v>3156660</v>
      </c>
      <c r="R501" s="60">
        <v>0.37346050735525516</v>
      </c>
      <c r="S501" s="58">
        <v>8988305</v>
      </c>
      <c r="T501" s="59">
        <v>3702663</v>
      </c>
      <c r="U501" s="60">
        <v>0.41194229612813538</v>
      </c>
      <c r="V501" s="62">
        <v>8912719</v>
      </c>
      <c r="W501" s="62">
        <v>4757046</v>
      </c>
      <c r="X501" s="63">
        <v>0.53373678672019165</v>
      </c>
      <c r="Y501" s="90">
        <v>9134753</v>
      </c>
      <c r="Z501" s="90">
        <v>5350140</v>
      </c>
      <c r="AA501" s="105">
        <v>0.58569071325738087</v>
      </c>
      <c r="AB501" s="54">
        <v>9450808</v>
      </c>
      <c r="AC501" s="54">
        <v>5733244</v>
      </c>
      <c r="AD501" s="54">
        <v>0.60664061739483011</v>
      </c>
      <c r="AE501" s="54">
        <v>9916249</v>
      </c>
      <c r="AF501" s="54">
        <v>5589957</v>
      </c>
      <c r="AG501" s="54">
        <v>0.56371688528595798</v>
      </c>
    </row>
    <row r="502" spans="1:33" x14ac:dyDescent="0.2">
      <c r="A502" s="55" t="s">
        <v>1070</v>
      </c>
      <c r="B502" s="55" t="s">
        <v>1071</v>
      </c>
      <c r="C502" s="55" t="s">
        <v>217</v>
      </c>
      <c r="D502" s="10">
        <v>15040051</v>
      </c>
      <c r="E502" s="10">
        <v>5282618</v>
      </c>
      <c r="F502" s="11">
        <v>0.35123670790743994</v>
      </c>
      <c r="G502" s="10">
        <v>15384396</v>
      </c>
      <c r="H502" s="10">
        <v>4980093</v>
      </c>
      <c r="I502" s="11">
        <f t="shared" si="7"/>
        <v>0.32371066111402746</v>
      </c>
      <c r="J502" s="64">
        <v>15458663</v>
      </c>
      <c r="K502" s="65">
        <v>4492412</v>
      </c>
      <c r="L502" s="60">
        <v>0.29060805581957511</v>
      </c>
      <c r="M502" s="64">
        <v>15996553</v>
      </c>
      <c r="N502" s="65">
        <v>4308545</v>
      </c>
      <c r="O502" s="60">
        <v>0.26934208888627442</v>
      </c>
      <c r="P502" s="64">
        <v>16483518</v>
      </c>
      <c r="Q502" s="65">
        <v>4229414</v>
      </c>
      <c r="R502" s="60">
        <v>0.25658442572756618</v>
      </c>
      <c r="S502" s="58">
        <v>16351989</v>
      </c>
      <c r="T502" s="59">
        <v>5027860</v>
      </c>
      <c r="U502" s="60">
        <v>0.30747696809238312</v>
      </c>
      <c r="V502" s="62">
        <v>16866625</v>
      </c>
      <c r="W502" s="62">
        <v>4825828</v>
      </c>
      <c r="X502" s="63">
        <v>0.28611699139572971</v>
      </c>
      <c r="Y502" s="90">
        <v>17418144</v>
      </c>
      <c r="Z502" s="90">
        <v>5004843</v>
      </c>
      <c r="AA502" s="105">
        <v>0.28733503408859173</v>
      </c>
      <c r="AB502" s="54">
        <v>17823061</v>
      </c>
      <c r="AC502" s="54">
        <v>4425983</v>
      </c>
      <c r="AD502" s="54">
        <v>0.24832900476523084</v>
      </c>
      <c r="AE502" s="54">
        <v>18236648</v>
      </c>
      <c r="AF502" s="54">
        <v>4194593</v>
      </c>
      <c r="AG502" s="54">
        <v>0.230008990687324</v>
      </c>
    </row>
    <row r="503" spans="1:33" x14ac:dyDescent="0.2">
      <c r="A503" s="55" t="s">
        <v>1072</v>
      </c>
      <c r="B503" s="55" t="s">
        <v>1073</v>
      </c>
      <c r="C503" s="55" t="s">
        <v>79</v>
      </c>
      <c r="D503" s="10">
        <v>10534601</v>
      </c>
      <c r="E503" s="10">
        <v>4599622</v>
      </c>
      <c r="F503" s="11">
        <v>0.43662042824403124</v>
      </c>
      <c r="G503" s="10">
        <v>10863229</v>
      </c>
      <c r="H503" s="10">
        <v>4812278</v>
      </c>
      <c r="I503" s="11">
        <f t="shared" si="7"/>
        <v>0.44298780776875823</v>
      </c>
      <c r="J503" s="64">
        <v>10508036</v>
      </c>
      <c r="K503" s="65">
        <v>4359454</v>
      </c>
      <c r="L503" s="60">
        <v>0.41486858248296826</v>
      </c>
      <c r="M503" s="64">
        <v>10700146</v>
      </c>
      <c r="N503" s="65">
        <v>3902910</v>
      </c>
      <c r="O503" s="60">
        <v>0.3647529669221336</v>
      </c>
      <c r="P503" s="64">
        <v>11125199</v>
      </c>
      <c r="Q503" s="65">
        <v>3383248</v>
      </c>
      <c r="R503" s="60">
        <v>0.3041067400232571</v>
      </c>
      <c r="S503" s="58">
        <v>11312016</v>
      </c>
      <c r="T503" s="59">
        <v>3654998</v>
      </c>
      <c r="U503" s="60">
        <v>0.32310756986199451</v>
      </c>
      <c r="V503" s="62">
        <v>11689513</v>
      </c>
      <c r="W503" s="62">
        <v>4348410</v>
      </c>
      <c r="X503" s="63">
        <v>0.37199240036774844</v>
      </c>
      <c r="Y503" s="90">
        <v>11798437</v>
      </c>
      <c r="Z503" s="90">
        <v>5440523</v>
      </c>
      <c r="AA503" s="105">
        <v>0.46112235035878057</v>
      </c>
      <c r="AB503" s="54">
        <v>12708235</v>
      </c>
      <c r="AC503" s="54">
        <v>5901239</v>
      </c>
      <c r="AD503" s="54">
        <v>0.46436338327076893</v>
      </c>
      <c r="AE503" s="54">
        <v>12489727</v>
      </c>
      <c r="AF503" s="54">
        <v>6647207</v>
      </c>
      <c r="AG503" s="54">
        <v>0.53221395471654398</v>
      </c>
    </row>
    <row r="504" spans="1:33" x14ac:dyDescent="0.2">
      <c r="A504" s="55" t="s">
        <v>1074</v>
      </c>
      <c r="B504" s="55" t="s">
        <v>1075</v>
      </c>
      <c r="C504" s="55" t="s">
        <v>79</v>
      </c>
      <c r="D504" s="10">
        <v>11377612</v>
      </c>
      <c r="E504" s="10">
        <v>5136540</v>
      </c>
      <c r="F504" s="11">
        <v>0.45146028885498996</v>
      </c>
      <c r="G504" s="10">
        <v>12099690</v>
      </c>
      <c r="H504" s="10">
        <v>4594162</v>
      </c>
      <c r="I504" s="11">
        <f t="shared" si="7"/>
        <v>0.37969253757740901</v>
      </c>
      <c r="J504" s="64">
        <v>12039141</v>
      </c>
      <c r="K504" s="65">
        <v>4341982</v>
      </c>
      <c r="L504" s="60">
        <v>0.36065546536916548</v>
      </c>
      <c r="M504" s="64">
        <v>12975996</v>
      </c>
      <c r="N504" s="65">
        <v>3720112</v>
      </c>
      <c r="O504" s="60">
        <v>0.28669182697035356</v>
      </c>
      <c r="P504" s="64">
        <v>12712262</v>
      </c>
      <c r="Q504" s="65">
        <v>4218409</v>
      </c>
      <c r="R504" s="60">
        <v>0.33183779566531907</v>
      </c>
      <c r="S504" s="58">
        <v>13323996</v>
      </c>
      <c r="T504" s="59">
        <v>6447039</v>
      </c>
      <c r="U504" s="60">
        <v>0.48386677690386576</v>
      </c>
      <c r="V504" s="62">
        <v>14222728</v>
      </c>
      <c r="W504" s="62">
        <v>8680520</v>
      </c>
      <c r="X504" s="63">
        <v>0.61032735773334057</v>
      </c>
      <c r="Y504" s="90">
        <v>14673891</v>
      </c>
      <c r="Z504" s="90">
        <v>10596578</v>
      </c>
      <c r="AA504" s="105">
        <v>0.72213825221953742</v>
      </c>
      <c r="AB504" s="54">
        <v>16061171</v>
      </c>
      <c r="AC504" s="54">
        <v>11301042</v>
      </c>
      <c r="AD504" s="54">
        <v>0.70362503456317105</v>
      </c>
      <c r="AE504" s="54">
        <v>15807747</v>
      </c>
      <c r="AF504" s="54">
        <v>13129444</v>
      </c>
      <c r="AG504" s="54">
        <v>0.83057022610496001</v>
      </c>
    </row>
    <row r="505" spans="1:33" x14ac:dyDescent="0.2">
      <c r="A505" s="55" t="s">
        <v>1076</v>
      </c>
      <c r="B505" s="55" t="s">
        <v>1077</v>
      </c>
      <c r="C505" s="55" t="s">
        <v>79</v>
      </c>
      <c r="D505" s="10">
        <v>10206711</v>
      </c>
      <c r="E505" s="10">
        <v>2072079</v>
      </c>
      <c r="F505" s="11">
        <v>0.20301143042063208</v>
      </c>
      <c r="G505" s="10">
        <v>10237433</v>
      </c>
      <c r="H505" s="10">
        <v>1649403</v>
      </c>
      <c r="I505" s="11">
        <f t="shared" si="7"/>
        <v>0.16111490058103434</v>
      </c>
      <c r="J505" s="64">
        <v>10054353</v>
      </c>
      <c r="K505" s="65">
        <v>901979</v>
      </c>
      <c r="L505" s="60">
        <v>8.9710297619349552E-2</v>
      </c>
      <c r="M505" s="64">
        <v>9401766</v>
      </c>
      <c r="N505" s="65">
        <v>1544635</v>
      </c>
      <c r="O505" s="60">
        <v>0.16429200641666683</v>
      </c>
      <c r="P505" s="64">
        <v>9309171</v>
      </c>
      <c r="Q505" s="65">
        <v>1842501</v>
      </c>
      <c r="R505" s="60">
        <v>0.19792320927395146</v>
      </c>
      <c r="S505" s="58">
        <v>9427585</v>
      </c>
      <c r="T505" s="59">
        <v>3473881</v>
      </c>
      <c r="U505" s="60">
        <v>0.36848047511637394</v>
      </c>
      <c r="V505" s="62">
        <v>9858441</v>
      </c>
      <c r="W505" s="62">
        <v>4334159</v>
      </c>
      <c r="X505" s="63">
        <v>0.43963939125871931</v>
      </c>
      <c r="Y505" s="90">
        <v>10487151</v>
      </c>
      <c r="Z505" s="90">
        <v>4705756</v>
      </c>
      <c r="AA505" s="105">
        <v>0.44871633868912536</v>
      </c>
      <c r="AB505" s="54">
        <v>12587861</v>
      </c>
      <c r="AC505" s="54">
        <v>3252149</v>
      </c>
      <c r="AD505" s="54">
        <v>0.25835596691129653</v>
      </c>
      <c r="AE505" s="54">
        <v>11138373</v>
      </c>
      <c r="AF505" s="54">
        <v>3430906</v>
      </c>
      <c r="AG505" s="54">
        <v>0.30802577719384999</v>
      </c>
    </row>
    <row r="506" spans="1:33" x14ac:dyDescent="0.2">
      <c r="A506" s="55" t="s">
        <v>1078</v>
      </c>
      <c r="B506" s="55" t="s">
        <v>606</v>
      </c>
      <c r="C506" s="55" t="s">
        <v>79</v>
      </c>
      <c r="D506" s="10">
        <v>9968047</v>
      </c>
      <c r="E506" s="10">
        <v>6882052</v>
      </c>
      <c r="F506" s="11">
        <v>0.69041127113465661</v>
      </c>
      <c r="G506" s="10">
        <v>10171753</v>
      </c>
      <c r="H506" s="10">
        <v>7281594</v>
      </c>
      <c r="I506" s="11">
        <f t="shared" si="7"/>
        <v>0.71586421730846195</v>
      </c>
      <c r="J506" s="64">
        <v>10224834</v>
      </c>
      <c r="K506" s="65">
        <v>8154312</v>
      </c>
      <c r="L506" s="60">
        <v>0.79750067336056507</v>
      </c>
      <c r="M506" s="64">
        <v>10713515</v>
      </c>
      <c r="N506" s="65">
        <v>8796505</v>
      </c>
      <c r="O506" s="60">
        <v>0.82106619536165304</v>
      </c>
      <c r="P506" s="64">
        <v>10845882</v>
      </c>
      <c r="Q506" s="65">
        <v>9906586</v>
      </c>
      <c r="R506" s="60">
        <v>0.91339607050860405</v>
      </c>
      <c r="S506" s="58">
        <v>11407732</v>
      </c>
      <c r="T506" s="59">
        <v>10760914</v>
      </c>
      <c r="U506" s="60">
        <v>0.94330003544964069</v>
      </c>
      <c r="V506" s="62">
        <v>11804526</v>
      </c>
      <c r="W506" s="62">
        <v>12063333</v>
      </c>
      <c r="X506" s="63">
        <v>1.0219243873070381</v>
      </c>
      <c r="Y506" s="90">
        <v>12638795</v>
      </c>
      <c r="Z506" s="90">
        <v>12422253</v>
      </c>
      <c r="AA506" s="105">
        <v>0.98286687931879579</v>
      </c>
      <c r="AB506" s="54">
        <v>12790222</v>
      </c>
      <c r="AC506" s="54">
        <v>12821390</v>
      </c>
      <c r="AD506" s="54">
        <v>1.002436861533756</v>
      </c>
      <c r="AE506" s="54">
        <v>13061344</v>
      </c>
      <c r="AF506" s="54">
        <v>13211424</v>
      </c>
      <c r="AG506" s="54">
        <v>1.0114903948628899</v>
      </c>
    </row>
    <row r="507" spans="1:33" x14ac:dyDescent="0.2">
      <c r="A507" s="55" t="s">
        <v>1079</v>
      </c>
      <c r="B507" s="55" t="s">
        <v>1080</v>
      </c>
      <c r="C507" s="55" t="s">
        <v>79</v>
      </c>
      <c r="D507" s="10">
        <v>16989587</v>
      </c>
      <c r="E507" s="10">
        <v>11078184</v>
      </c>
      <c r="F507" s="11">
        <v>0.65205728661915086</v>
      </c>
      <c r="G507" s="10">
        <v>17659022</v>
      </c>
      <c r="H507" s="10">
        <v>12037222</v>
      </c>
      <c r="I507" s="11">
        <f t="shared" si="7"/>
        <v>0.68164714897574741</v>
      </c>
      <c r="J507" s="64">
        <v>17670935</v>
      </c>
      <c r="K507" s="65">
        <v>12666250</v>
      </c>
      <c r="L507" s="60">
        <v>0.71678436936132695</v>
      </c>
      <c r="M507" s="64">
        <v>19042241</v>
      </c>
      <c r="N507" s="65">
        <v>12673772</v>
      </c>
      <c r="O507" s="60">
        <v>0.66556094947018052</v>
      </c>
      <c r="P507" s="64">
        <v>20116908</v>
      </c>
      <c r="Q507" s="65">
        <v>12045799</v>
      </c>
      <c r="R507" s="60">
        <v>0.5987897841954638</v>
      </c>
      <c r="S507" s="58">
        <v>22372700</v>
      </c>
      <c r="T507" s="59">
        <v>9708177</v>
      </c>
      <c r="U507" s="60">
        <v>0.43392961064154079</v>
      </c>
      <c r="V507" s="62">
        <v>20198758</v>
      </c>
      <c r="W507" s="62">
        <v>9846348</v>
      </c>
      <c r="X507" s="63">
        <v>0.4874729426433051</v>
      </c>
      <c r="Y507" s="90">
        <v>21081066</v>
      </c>
      <c r="Z507" s="90">
        <v>9885749</v>
      </c>
      <c r="AA507" s="105">
        <v>0.46893971111328053</v>
      </c>
      <c r="AB507" s="54">
        <v>21596010</v>
      </c>
      <c r="AC507" s="54">
        <v>10126535</v>
      </c>
      <c r="AD507" s="54">
        <v>0.46890768248394032</v>
      </c>
      <c r="AE507" s="54">
        <v>22898543</v>
      </c>
      <c r="AF507" s="54">
        <v>9655408</v>
      </c>
      <c r="AG507" s="54">
        <v>0.42166036502846499</v>
      </c>
    </row>
    <row r="508" spans="1:33" x14ac:dyDescent="0.2">
      <c r="A508" s="55" t="s">
        <v>1081</v>
      </c>
      <c r="B508" s="55" t="s">
        <v>1082</v>
      </c>
      <c r="C508" s="55" t="s">
        <v>79</v>
      </c>
      <c r="D508" s="10">
        <v>13135424</v>
      </c>
      <c r="E508" s="10">
        <v>4809315</v>
      </c>
      <c r="F508" s="11">
        <v>0.36613321351484351</v>
      </c>
      <c r="G508" s="10">
        <v>13729309</v>
      </c>
      <c r="H508" s="10">
        <v>4167068</v>
      </c>
      <c r="I508" s="11">
        <f t="shared" si="7"/>
        <v>0.30351622212013729</v>
      </c>
      <c r="J508" s="64">
        <v>12941231</v>
      </c>
      <c r="K508" s="65">
        <v>3011754</v>
      </c>
      <c r="L508" s="60">
        <v>0.23272546483406409</v>
      </c>
      <c r="M508" s="64">
        <v>12659527</v>
      </c>
      <c r="N508" s="65">
        <v>3305501</v>
      </c>
      <c r="O508" s="60">
        <v>0.26110778072514085</v>
      </c>
      <c r="P508" s="64">
        <v>12823024</v>
      </c>
      <c r="Q508" s="65">
        <v>3202906</v>
      </c>
      <c r="R508" s="60">
        <v>0.24977774353381854</v>
      </c>
      <c r="S508" s="58">
        <v>12840246</v>
      </c>
      <c r="T508" s="59">
        <v>3295170</v>
      </c>
      <c r="U508" s="60">
        <v>0.25662826086042279</v>
      </c>
      <c r="V508" s="62">
        <v>13574117</v>
      </c>
      <c r="W508" s="62">
        <v>3679130</v>
      </c>
      <c r="X508" s="63">
        <v>0.27104009785682559</v>
      </c>
      <c r="Y508" s="90">
        <v>14293571</v>
      </c>
      <c r="Z508" s="90">
        <v>3958331</v>
      </c>
      <c r="AA508" s="105">
        <v>0.2769308663314437</v>
      </c>
      <c r="AB508" s="54">
        <v>15051618</v>
      </c>
      <c r="AC508" s="54">
        <v>3850840</v>
      </c>
      <c r="AD508" s="54">
        <v>0.2558422622737303</v>
      </c>
      <c r="AE508" s="54">
        <v>15480532</v>
      </c>
      <c r="AF508" s="54">
        <v>3896981</v>
      </c>
      <c r="AG508" s="54">
        <v>0.25173430732225499</v>
      </c>
    </row>
    <row r="509" spans="1:33" x14ac:dyDescent="0.2">
      <c r="A509" s="55" t="s">
        <v>1083</v>
      </c>
      <c r="B509" s="55" t="s">
        <v>580</v>
      </c>
      <c r="C509" s="55" t="s">
        <v>146</v>
      </c>
      <c r="D509" s="10">
        <v>10574651</v>
      </c>
      <c r="E509" s="10">
        <v>1546168</v>
      </c>
      <c r="F509" s="11">
        <v>0.1462145653790371</v>
      </c>
      <c r="G509" s="10">
        <v>15153952</v>
      </c>
      <c r="H509" s="10">
        <v>2382599</v>
      </c>
      <c r="I509" s="11">
        <f t="shared" si="7"/>
        <v>0.15722624698824439</v>
      </c>
      <c r="J509" s="64">
        <v>11225240</v>
      </c>
      <c r="K509" s="65">
        <v>2061467</v>
      </c>
      <c r="L509" s="60">
        <v>0.18364569488046581</v>
      </c>
      <c r="M509" s="64">
        <v>11042190</v>
      </c>
      <c r="N509" s="65">
        <v>2801203</v>
      </c>
      <c r="O509" s="60">
        <v>0.25368183304217734</v>
      </c>
      <c r="P509" s="64">
        <v>11508694</v>
      </c>
      <c r="Q509" s="65">
        <v>3281744</v>
      </c>
      <c r="R509" s="60">
        <v>0.28515346745686349</v>
      </c>
      <c r="S509" s="58">
        <v>11849967</v>
      </c>
      <c r="T509" s="59">
        <v>3929345</v>
      </c>
      <c r="U509" s="60">
        <v>0.33159121877723374</v>
      </c>
      <c r="V509" s="62">
        <v>11808333</v>
      </c>
      <c r="W509" s="62">
        <v>5356402</v>
      </c>
      <c r="X509" s="63">
        <v>0.45361203821064328</v>
      </c>
      <c r="Y509" s="90">
        <v>12781577</v>
      </c>
      <c r="Z509" s="90">
        <v>6263554</v>
      </c>
      <c r="AA509" s="105">
        <v>0.49004547717390429</v>
      </c>
      <c r="AB509" s="54">
        <v>13252141</v>
      </c>
      <c r="AC509" s="54">
        <v>6894214</v>
      </c>
      <c r="AD509" s="54">
        <v>0.52023397577795161</v>
      </c>
      <c r="AE509" s="54">
        <v>13093778</v>
      </c>
      <c r="AF509" s="54">
        <v>7767576</v>
      </c>
      <c r="AG509" s="54">
        <v>0.59322649276625905</v>
      </c>
    </row>
    <row r="510" spans="1:33" x14ac:dyDescent="0.2">
      <c r="A510" s="55" t="s">
        <v>1084</v>
      </c>
      <c r="B510" s="55" t="s">
        <v>1085</v>
      </c>
      <c r="C510" s="55" t="s">
        <v>146</v>
      </c>
      <c r="D510" s="10">
        <v>24364879</v>
      </c>
      <c r="E510" s="10">
        <v>2430169</v>
      </c>
      <c r="F510" s="11">
        <v>9.9740655391721833E-2</v>
      </c>
      <c r="G510" s="10">
        <v>9051950</v>
      </c>
      <c r="H510" s="10">
        <v>1219454</v>
      </c>
      <c r="I510" s="11">
        <f t="shared" si="7"/>
        <v>0.13471727086428892</v>
      </c>
      <c r="J510" s="64">
        <v>9841925</v>
      </c>
      <c r="K510" s="65">
        <v>337389</v>
      </c>
      <c r="L510" s="60">
        <v>3.4280793645552067E-2</v>
      </c>
      <c r="M510" s="64">
        <v>9587449</v>
      </c>
      <c r="N510" s="65">
        <v>75680</v>
      </c>
      <c r="O510" s="60">
        <v>7.8936534629806109E-3</v>
      </c>
      <c r="P510" s="64">
        <v>9627440</v>
      </c>
      <c r="Q510" s="65">
        <v>415384</v>
      </c>
      <c r="R510" s="60">
        <v>4.3145841469798822E-2</v>
      </c>
      <c r="S510" s="58">
        <v>9711623</v>
      </c>
      <c r="T510" s="59">
        <v>1271867</v>
      </c>
      <c r="U510" s="60">
        <v>0.13096338274251379</v>
      </c>
      <c r="V510" s="62">
        <v>10365408</v>
      </c>
      <c r="W510" s="62">
        <v>2100347</v>
      </c>
      <c r="X510" s="63">
        <v>0.20263042226606034</v>
      </c>
      <c r="Y510" s="90">
        <v>10981037</v>
      </c>
      <c r="Z510" s="90">
        <v>2492134</v>
      </c>
      <c r="AA510" s="105">
        <v>0.22694887559344351</v>
      </c>
      <c r="AB510" s="54">
        <v>11858903</v>
      </c>
      <c r="AC510" s="54">
        <v>2199160</v>
      </c>
      <c r="AD510" s="54">
        <v>0.18544379695153929</v>
      </c>
      <c r="AE510" s="54">
        <v>12039772</v>
      </c>
      <c r="AF510" s="54">
        <v>2080867</v>
      </c>
      <c r="AG510" s="54">
        <v>0.17283275796252601</v>
      </c>
    </row>
    <row r="511" spans="1:33" x14ac:dyDescent="0.2">
      <c r="A511" s="55" t="s">
        <v>1086</v>
      </c>
      <c r="B511" s="55" t="s">
        <v>1087</v>
      </c>
      <c r="C511" s="55" t="s">
        <v>256</v>
      </c>
      <c r="D511" s="10">
        <v>8912257</v>
      </c>
      <c r="E511" s="10">
        <v>1313702</v>
      </c>
      <c r="F511" s="11">
        <v>0.14740396287943672</v>
      </c>
      <c r="G511" s="10">
        <v>8717810</v>
      </c>
      <c r="H511" s="10">
        <v>1461615</v>
      </c>
      <c r="I511" s="11">
        <f t="shared" si="7"/>
        <v>0.16765850597799217</v>
      </c>
      <c r="J511" s="64">
        <v>8727972</v>
      </c>
      <c r="K511" s="65">
        <v>1682535</v>
      </c>
      <c r="L511" s="60">
        <v>0.19277502265131005</v>
      </c>
      <c r="M511" s="64">
        <v>8985117</v>
      </c>
      <c r="N511" s="65">
        <v>2151641</v>
      </c>
      <c r="O511" s="60">
        <v>0.23946722118365293</v>
      </c>
      <c r="P511" s="64">
        <v>9115355</v>
      </c>
      <c r="Q511" s="65">
        <v>2923111</v>
      </c>
      <c r="R511" s="60">
        <v>0.32067988575321532</v>
      </c>
      <c r="S511" s="58">
        <v>9568917</v>
      </c>
      <c r="T511" s="59">
        <v>4453725</v>
      </c>
      <c r="U511" s="60">
        <v>0.465436684214107</v>
      </c>
      <c r="V511" s="62">
        <v>10552542</v>
      </c>
      <c r="W511" s="62">
        <v>5499348</v>
      </c>
      <c r="X511" s="63">
        <v>0.5211396457839258</v>
      </c>
      <c r="Y511" s="90">
        <v>10649930</v>
      </c>
      <c r="Z511" s="90">
        <v>6448651</v>
      </c>
      <c r="AA511" s="105">
        <v>0.60551111603550445</v>
      </c>
      <c r="AB511" s="54">
        <v>10994097</v>
      </c>
      <c r="AC511" s="54">
        <v>7466436</v>
      </c>
      <c r="AD511" s="54">
        <v>0.67913135567204841</v>
      </c>
      <c r="AE511" s="54">
        <v>11594450</v>
      </c>
      <c r="AF511" s="54">
        <v>7876841</v>
      </c>
      <c r="AG511" s="54">
        <v>0.67936305732484104</v>
      </c>
    </row>
    <row r="512" spans="1:33" x14ac:dyDescent="0.2">
      <c r="A512" s="55" t="s">
        <v>1088</v>
      </c>
      <c r="B512" s="55" t="s">
        <v>1089</v>
      </c>
      <c r="C512" s="55" t="s">
        <v>256</v>
      </c>
      <c r="D512" s="10">
        <v>5281786</v>
      </c>
      <c r="E512" s="10">
        <v>627498</v>
      </c>
      <c r="F512" s="11">
        <v>0.11880413178421087</v>
      </c>
      <c r="G512" s="10">
        <v>5728909</v>
      </c>
      <c r="H512" s="10">
        <v>382294</v>
      </c>
      <c r="I512" s="11">
        <f t="shared" si="7"/>
        <v>6.6730681182054039E-2</v>
      </c>
      <c r="J512" s="64">
        <v>5534508</v>
      </c>
      <c r="K512" s="65">
        <v>322450</v>
      </c>
      <c r="L512" s="60">
        <v>5.8261728052430316E-2</v>
      </c>
      <c r="M512" s="64">
        <v>5407848</v>
      </c>
      <c r="N512" s="65">
        <v>758190</v>
      </c>
      <c r="O512" s="60">
        <v>0.14020179561259857</v>
      </c>
      <c r="P512" s="64">
        <v>5632263</v>
      </c>
      <c r="Q512" s="65">
        <v>1069574</v>
      </c>
      <c r="R512" s="60">
        <v>0.18990128834537734</v>
      </c>
      <c r="S512" s="58">
        <v>6065128</v>
      </c>
      <c r="T512" s="59">
        <v>1686875</v>
      </c>
      <c r="U512" s="60">
        <v>0.2781268589879719</v>
      </c>
      <c r="V512" s="62">
        <v>6528541</v>
      </c>
      <c r="W512" s="62">
        <v>2231339</v>
      </c>
      <c r="X512" s="63">
        <v>0.34178218379879977</v>
      </c>
      <c r="Y512" s="90">
        <v>6782336</v>
      </c>
      <c r="Z512" s="90">
        <v>2652432</v>
      </c>
      <c r="AA512" s="105">
        <v>0.39107941570573912</v>
      </c>
      <c r="AB512" s="54">
        <v>7424422</v>
      </c>
      <c r="AC512" s="54">
        <v>2524287</v>
      </c>
      <c r="AD512" s="54">
        <v>0.33999778029858757</v>
      </c>
      <c r="AE512" s="54">
        <v>7409265</v>
      </c>
      <c r="AF512" s="54">
        <v>2367789</v>
      </c>
      <c r="AG512" s="54">
        <v>0.31957137448856299</v>
      </c>
    </row>
    <row r="513" spans="1:33" x14ac:dyDescent="0.2">
      <c r="A513" s="55" t="s">
        <v>1090</v>
      </c>
      <c r="B513" s="55" t="s">
        <v>1091</v>
      </c>
      <c r="C513" s="55" t="s">
        <v>256</v>
      </c>
      <c r="D513" s="10">
        <v>6338077</v>
      </c>
      <c r="E513" s="10">
        <v>915580</v>
      </c>
      <c r="F513" s="11">
        <v>0.14445706481634729</v>
      </c>
      <c r="G513" s="10">
        <v>5912615</v>
      </c>
      <c r="H513" s="10">
        <v>1255001</v>
      </c>
      <c r="I513" s="11">
        <f t="shared" si="7"/>
        <v>0.21225819709214958</v>
      </c>
      <c r="J513" s="64">
        <v>6308903</v>
      </c>
      <c r="K513" s="65">
        <v>1205721</v>
      </c>
      <c r="L513" s="60">
        <v>0.19111420796927769</v>
      </c>
      <c r="M513" s="64">
        <v>6842227</v>
      </c>
      <c r="N513" s="65">
        <v>1110355</v>
      </c>
      <c r="O513" s="60">
        <v>0.16227976651461579</v>
      </c>
      <c r="P513" s="64">
        <v>7118856</v>
      </c>
      <c r="Q513" s="65">
        <v>1126176</v>
      </c>
      <c r="R513" s="60">
        <v>0.15819620455871</v>
      </c>
      <c r="S513" s="58">
        <v>6873822</v>
      </c>
      <c r="T513" s="59">
        <v>1787527</v>
      </c>
      <c r="U513" s="60">
        <v>0.26004848539866177</v>
      </c>
      <c r="V513" s="62">
        <v>6848118</v>
      </c>
      <c r="W513" s="62">
        <v>2972729</v>
      </c>
      <c r="X513" s="63">
        <v>0.43409430152926687</v>
      </c>
      <c r="Y513" s="90">
        <v>7295385</v>
      </c>
      <c r="Z513" s="90">
        <v>3494876</v>
      </c>
      <c r="AA513" s="105">
        <v>0.47905299034937843</v>
      </c>
      <c r="AB513" s="54">
        <v>7800929</v>
      </c>
      <c r="AC513" s="54">
        <v>3533394</v>
      </c>
      <c r="AD513" s="54">
        <v>0.45294528382452909</v>
      </c>
      <c r="AE513" s="54">
        <v>7681000</v>
      </c>
      <c r="AF513" s="54">
        <v>3414994</v>
      </c>
      <c r="AG513" s="54">
        <v>0.44460278609555998</v>
      </c>
    </row>
    <row r="514" spans="1:33" x14ac:dyDescent="0.2">
      <c r="A514" s="55" t="s">
        <v>1092</v>
      </c>
      <c r="B514" s="55" t="s">
        <v>1093</v>
      </c>
      <c r="C514" s="55" t="s">
        <v>256</v>
      </c>
      <c r="D514" s="10">
        <v>14234326</v>
      </c>
      <c r="E514" s="10">
        <v>1015707</v>
      </c>
      <c r="F514" s="11">
        <v>7.1356170991166007E-2</v>
      </c>
      <c r="G514" s="10">
        <v>13525809</v>
      </c>
      <c r="H514" s="10">
        <v>1158059</v>
      </c>
      <c r="I514" s="11">
        <f t="shared" si="7"/>
        <v>8.5618464670024541E-2</v>
      </c>
      <c r="J514" s="64">
        <v>13885848</v>
      </c>
      <c r="K514" s="65">
        <v>757384</v>
      </c>
      <c r="L514" s="60">
        <v>5.4543589991767158E-2</v>
      </c>
      <c r="M514" s="64">
        <v>14190269</v>
      </c>
      <c r="N514" s="65">
        <v>959342</v>
      </c>
      <c r="O514" s="60">
        <v>6.7605624671385728E-2</v>
      </c>
      <c r="P514" s="64">
        <v>15127163</v>
      </c>
      <c r="Q514" s="65">
        <v>936576</v>
      </c>
      <c r="R514" s="60">
        <v>6.1913526019386447E-2</v>
      </c>
      <c r="S514" s="58">
        <v>15311194</v>
      </c>
      <c r="T514" s="59">
        <v>1118114</v>
      </c>
      <c r="U514" s="60">
        <v>7.3025918161575123E-2</v>
      </c>
      <c r="V514" s="62">
        <v>15245460</v>
      </c>
      <c r="W514" s="62">
        <v>1681575</v>
      </c>
      <c r="X514" s="63">
        <v>0.11030004998209303</v>
      </c>
      <c r="Y514" s="90">
        <v>15891287</v>
      </c>
      <c r="Z514" s="90">
        <v>1873620</v>
      </c>
      <c r="AA514" s="105">
        <v>0.11790234485098658</v>
      </c>
      <c r="AB514" s="54">
        <v>16923085</v>
      </c>
      <c r="AC514" s="54">
        <v>1347042</v>
      </c>
      <c r="AD514" s="54">
        <v>7.9597898373730325E-2</v>
      </c>
      <c r="AE514" s="54">
        <v>17305758</v>
      </c>
      <c r="AF514" s="54">
        <v>1162081</v>
      </c>
      <c r="AG514" s="54">
        <v>6.7149962457581994E-2</v>
      </c>
    </row>
    <row r="515" spans="1:33" x14ac:dyDescent="0.2">
      <c r="A515" s="55" t="s">
        <v>1094</v>
      </c>
      <c r="B515" s="55" t="s">
        <v>762</v>
      </c>
      <c r="C515" s="55" t="s">
        <v>256</v>
      </c>
      <c r="D515" s="10">
        <v>16167437</v>
      </c>
      <c r="E515" s="10">
        <v>1455472</v>
      </c>
      <c r="F515" s="11">
        <v>9.0024906235911112E-2</v>
      </c>
      <c r="G515" s="10">
        <v>16170001</v>
      </c>
      <c r="H515" s="10">
        <v>922869</v>
      </c>
      <c r="I515" s="11">
        <f t="shared" si="7"/>
        <v>5.7072909271928929E-2</v>
      </c>
      <c r="J515" s="64">
        <v>16560978</v>
      </c>
      <c r="K515" s="65">
        <v>208291</v>
      </c>
      <c r="L515" s="60">
        <v>1.25772161523311E-2</v>
      </c>
      <c r="M515" s="64">
        <v>17206026</v>
      </c>
      <c r="N515" s="65">
        <v>260913</v>
      </c>
      <c r="O515" s="60">
        <v>1.5164047758616661E-2</v>
      </c>
      <c r="P515" s="64">
        <v>17615489</v>
      </c>
      <c r="Q515" s="65">
        <v>1076510</v>
      </c>
      <c r="R515" s="60">
        <v>6.1111559264690293E-2</v>
      </c>
      <c r="S515" s="58">
        <v>17936884</v>
      </c>
      <c r="T515" s="59">
        <v>3499924</v>
      </c>
      <c r="U515" s="60">
        <v>0.19512441514367823</v>
      </c>
      <c r="V515" s="62">
        <v>18644355</v>
      </c>
      <c r="W515" s="62">
        <v>4520141</v>
      </c>
      <c r="X515" s="63">
        <v>0.24244019168268358</v>
      </c>
      <c r="Y515" s="90">
        <v>18603468</v>
      </c>
      <c r="Z515" s="90">
        <v>6204102</v>
      </c>
      <c r="AA515" s="105">
        <v>0.33349169090408304</v>
      </c>
      <c r="AB515" s="54">
        <v>19300567</v>
      </c>
      <c r="AC515" s="54">
        <v>6834236</v>
      </c>
      <c r="AD515" s="54">
        <v>0.35409508953804308</v>
      </c>
      <c r="AE515" s="54">
        <v>21416752</v>
      </c>
      <c r="AF515" s="54">
        <v>5616438</v>
      </c>
      <c r="AG515" s="54">
        <v>0.26224508739700603</v>
      </c>
    </row>
    <row r="516" spans="1:33" x14ac:dyDescent="0.2">
      <c r="A516" s="55" t="s">
        <v>1095</v>
      </c>
      <c r="B516" s="55" t="s">
        <v>1096</v>
      </c>
      <c r="C516" s="55" t="s">
        <v>256</v>
      </c>
      <c r="D516" s="10">
        <v>10394625</v>
      </c>
      <c r="E516" s="10">
        <v>885137</v>
      </c>
      <c r="F516" s="11">
        <v>8.5153336459949255E-2</v>
      </c>
      <c r="G516" s="10">
        <v>10161565</v>
      </c>
      <c r="H516" s="10">
        <v>901861</v>
      </c>
      <c r="I516" s="11">
        <f t="shared" ref="I516:I579" si="8">H516/G516</f>
        <v>8.875217547690735E-2</v>
      </c>
      <c r="J516" s="64">
        <v>10107107</v>
      </c>
      <c r="K516" s="65">
        <v>900846</v>
      </c>
      <c r="L516" s="60">
        <v>8.9129955782599316E-2</v>
      </c>
      <c r="M516" s="64">
        <v>9458884</v>
      </c>
      <c r="N516" s="65">
        <v>2345700</v>
      </c>
      <c r="O516" s="60">
        <v>0.24798908623892629</v>
      </c>
      <c r="P516" s="64">
        <v>10594298</v>
      </c>
      <c r="Q516" s="65">
        <v>4216676</v>
      </c>
      <c r="R516" s="60">
        <v>0.39801372398624241</v>
      </c>
      <c r="S516" s="58">
        <v>11075133</v>
      </c>
      <c r="T516" s="59">
        <v>5718108</v>
      </c>
      <c r="U516" s="60">
        <v>0.51630151981019101</v>
      </c>
      <c r="V516" s="62">
        <v>10693654</v>
      </c>
      <c r="W516" s="62">
        <v>7700232</v>
      </c>
      <c r="X516" s="63">
        <v>0.72007491545920599</v>
      </c>
      <c r="Y516" s="90">
        <v>11081074</v>
      </c>
      <c r="Z516" s="90">
        <v>9675158</v>
      </c>
      <c r="AA516" s="105">
        <v>0.8731245725820439</v>
      </c>
      <c r="AB516" s="54">
        <v>11440538</v>
      </c>
      <c r="AC516" s="54">
        <v>11871098</v>
      </c>
      <c r="AD516" s="54">
        <v>1.0376345937577411</v>
      </c>
      <c r="AE516" s="54">
        <v>11861725</v>
      </c>
      <c r="AF516" s="54">
        <v>13648071</v>
      </c>
      <c r="AG516" s="54">
        <v>1.15059748898242</v>
      </c>
    </row>
    <row r="517" spans="1:33" x14ac:dyDescent="0.2">
      <c r="A517" s="55" t="s">
        <v>1097</v>
      </c>
      <c r="B517" s="55" t="s">
        <v>1098</v>
      </c>
      <c r="C517" s="55" t="s">
        <v>256</v>
      </c>
      <c r="D517" s="10">
        <v>13458780</v>
      </c>
      <c r="E517" s="10">
        <v>2491486</v>
      </c>
      <c r="F517" s="11">
        <v>0.18511975082436893</v>
      </c>
      <c r="G517" s="10">
        <v>13433451</v>
      </c>
      <c r="H517" s="10">
        <v>2759183</v>
      </c>
      <c r="I517" s="11">
        <f t="shared" si="8"/>
        <v>0.20539643908330033</v>
      </c>
      <c r="J517" s="64">
        <v>13741687</v>
      </c>
      <c r="K517" s="65">
        <v>3195559</v>
      </c>
      <c r="L517" s="60">
        <v>0.23254488331745585</v>
      </c>
      <c r="M517" s="64">
        <v>14310499</v>
      </c>
      <c r="N517" s="65">
        <v>3505429</v>
      </c>
      <c r="O517" s="60">
        <v>0.24495505013486951</v>
      </c>
      <c r="P517" s="64">
        <v>14790832</v>
      </c>
      <c r="Q517" s="65">
        <v>4352795</v>
      </c>
      <c r="R517" s="60">
        <v>0.29429007103860011</v>
      </c>
      <c r="S517" s="58">
        <v>15313756</v>
      </c>
      <c r="T517" s="59">
        <v>5283692</v>
      </c>
      <c r="U517" s="60">
        <v>0.34502913589585732</v>
      </c>
      <c r="V517" s="62">
        <v>16430761</v>
      </c>
      <c r="W517" s="62">
        <v>6459784</v>
      </c>
      <c r="X517" s="63">
        <v>0.39315184488411703</v>
      </c>
      <c r="Y517" s="90">
        <v>17501409</v>
      </c>
      <c r="Z517" s="90">
        <v>7140702</v>
      </c>
      <c r="AA517" s="105">
        <v>0.40800726387229735</v>
      </c>
      <c r="AB517" s="54">
        <v>18415140</v>
      </c>
      <c r="AC517" s="54">
        <v>7543589</v>
      </c>
      <c r="AD517" s="54">
        <v>0.40964060007146291</v>
      </c>
      <c r="AE517" s="54">
        <v>18081369</v>
      </c>
      <c r="AF517" s="54">
        <v>7835762</v>
      </c>
      <c r="AG517" s="54">
        <v>0.43336110224839702</v>
      </c>
    </row>
    <row r="518" spans="1:33" x14ac:dyDescent="0.2">
      <c r="A518" s="55" t="s">
        <v>1099</v>
      </c>
      <c r="B518" s="55" t="s">
        <v>1100</v>
      </c>
      <c r="C518" s="55" t="s">
        <v>256</v>
      </c>
      <c r="D518" s="10">
        <v>12039705</v>
      </c>
      <c r="E518" s="10">
        <v>1592563</v>
      </c>
      <c r="F518" s="11">
        <v>0.13227591539825934</v>
      </c>
      <c r="G518" s="10">
        <v>11811377</v>
      </c>
      <c r="H518" s="10">
        <v>1611556</v>
      </c>
      <c r="I518" s="11">
        <f t="shared" si="8"/>
        <v>0.13644099244313343</v>
      </c>
      <c r="J518" s="64">
        <v>11897792</v>
      </c>
      <c r="K518" s="65">
        <v>1676219</v>
      </c>
      <c r="L518" s="60">
        <v>0.14088488015255268</v>
      </c>
      <c r="M518" s="64">
        <v>12459277</v>
      </c>
      <c r="N518" s="65">
        <v>1810449</v>
      </c>
      <c r="O518" s="60">
        <v>0.14530931449714138</v>
      </c>
      <c r="P518" s="64">
        <v>12864566</v>
      </c>
      <c r="Q518" s="65">
        <v>1673934</v>
      </c>
      <c r="R518" s="60">
        <v>0.13011974131113324</v>
      </c>
      <c r="S518" s="58">
        <v>13126796</v>
      </c>
      <c r="T518" s="59">
        <v>1567710</v>
      </c>
      <c r="U518" s="60">
        <v>0.1194282290971841</v>
      </c>
      <c r="V518" s="62">
        <v>13598828</v>
      </c>
      <c r="W518" s="62">
        <v>1741683</v>
      </c>
      <c r="X518" s="63">
        <v>0.1280759636050989</v>
      </c>
      <c r="Y518" s="90">
        <v>13971761</v>
      </c>
      <c r="Z518" s="90">
        <v>1738609</v>
      </c>
      <c r="AA518" s="105">
        <v>0.12443735617865206</v>
      </c>
      <c r="AB518" s="54">
        <v>14627422</v>
      </c>
      <c r="AC518" s="54">
        <v>1351902</v>
      </c>
      <c r="AD518" s="54">
        <v>9.2422437802095275E-2</v>
      </c>
      <c r="AE518" s="54">
        <v>14007973</v>
      </c>
      <c r="AF518" s="54">
        <v>1437210</v>
      </c>
      <c r="AG518" s="54">
        <v>0.102599426769312</v>
      </c>
    </row>
    <row r="519" spans="1:33" x14ac:dyDescent="0.2">
      <c r="A519" s="55" t="s">
        <v>1101</v>
      </c>
      <c r="B519" s="55" t="s">
        <v>1102</v>
      </c>
      <c r="C519" s="55" t="s">
        <v>140</v>
      </c>
      <c r="D519" s="10">
        <v>8523843</v>
      </c>
      <c r="E519" s="10">
        <v>1497475</v>
      </c>
      <c r="F519" s="11">
        <v>0.17568073461700315</v>
      </c>
      <c r="G519" s="10">
        <v>8818757</v>
      </c>
      <c r="H519" s="10">
        <v>825968</v>
      </c>
      <c r="I519" s="11">
        <f t="shared" si="8"/>
        <v>9.3660365060518169E-2</v>
      </c>
      <c r="J519" s="64">
        <v>8566433</v>
      </c>
      <c r="K519" s="65">
        <v>683363</v>
      </c>
      <c r="L519" s="60">
        <v>7.9772175886976535E-2</v>
      </c>
      <c r="M519" s="64">
        <v>8643949</v>
      </c>
      <c r="N519" s="65">
        <v>756954</v>
      </c>
      <c r="O519" s="60">
        <v>8.7570391727207084E-2</v>
      </c>
      <c r="P519" s="64">
        <v>8752287</v>
      </c>
      <c r="Q519" s="65">
        <v>1317669</v>
      </c>
      <c r="R519" s="60">
        <v>0.15055139302447462</v>
      </c>
      <c r="S519" s="58">
        <v>9005524</v>
      </c>
      <c r="T519" s="59">
        <v>2519024</v>
      </c>
      <c r="U519" s="60">
        <v>0.27971986971552126</v>
      </c>
      <c r="V519" s="62">
        <v>9690226</v>
      </c>
      <c r="W519" s="62">
        <v>3271459</v>
      </c>
      <c r="X519" s="63">
        <v>0.33760399396257629</v>
      </c>
      <c r="Y519" s="90">
        <v>9998088</v>
      </c>
      <c r="Z519" s="90">
        <v>5086557</v>
      </c>
      <c r="AA519" s="105">
        <v>0.50875297356854632</v>
      </c>
      <c r="AB519" s="54">
        <v>10483991</v>
      </c>
      <c r="AC519" s="54">
        <v>4102031</v>
      </c>
      <c r="AD519" s="54">
        <v>0.39126616953410204</v>
      </c>
      <c r="AE519" s="54">
        <v>11038848</v>
      </c>
      <c r="AF519" s="54">
        <v>3853270</v>
      </c>
      <c r="AG519" s="54">
        <v>0.34906450383228399</v>
      </c>
    </row>
    <row r="520" spans="1:33" x14ac:dyDescent="0.2">
      <c r="A520" s="55" t="s">
        <v>1103</v>
      </c>
      <c r="B520" s="55" t="s">
        <v>1104</v>
      </c>
      <c r="C520" s="55" t="s">
        <v>140</v>
      </c>
      <c r="D520" s="10">
        <v>6991675</v>
      </c>
      <c r="E520" s="10">
        <v>3829128</v>
      </c>
      <c r="F520" s="11">
        <v>0.54766962137113062</v>
      </c>
      <c r="G520" s="10">
        <v>7503856</v>
      </c>
      <c r="H520" s="10">
        <v>3679804</v>
      </c>
      <c r="I520" s="11">
        <f t="shared" si="8"/>
        <v>0.49038840830634278</v>
      </c>
      <c r="J520" s="64">
        <v>7544134</v>
      </c>
      <c r="K520" s="65">
        <v>3552795</v>
      </c>
      <c r="L520" s="60">
        <v>0.47093476865601802</v>
      </c>
      <c r="M520" s="64">
        <v>7818742</v>
      </c>
      <c r="N520" s="65">
        <v>3278934</v>
      </c>
      <c r="O520" s="60">
        <v>0.4193684866440151</v>
      </c>
      <c r="P520" s="64">
        <v>7929973</v>
      </c>
      <c r="Q520" s="65">
        <v>3267009</v>
      </c>
      <c r="R520" s="60">
        <v>0.41198236110009456</v>
      </c>
      <c r="S520" s="58">
        <v>8011728</v>
      </c>
      <c r="T520" s="59">
        <v>3969710</v>
      </c>
      <c r="U520" s="60">
        <v>0.49548736552214456</v>
      </c>
      <c r="V520" s="62">
        <v>9054230</v>
      </c>
      <c r="W520" s="62">
        <v>4097315</v>
      </c>
      <c r="X520" s="63">
        <v>0.45253047470629748</v>
      </c>
      <c r="Y520" s="90">
        <v>0</v>
      </c>
      <c r="Z520" s="90">
        <v>0</v>
      </c>
      <c r="AA520" s="105" t="e">
        <v>#DIV/0!</v>
      </c>
      <c r="AB520" s="54">
        <v>10082623</v>
      </c>
      <c r="AC520" s="54">
        <v>3596141</v>
      </c>
      <c r="AD520" s="54">
        <v>0.35666720852302025</v>
      </c>
      <c r="AE520" s="54">
        <v>9673827</v>
      </c>
      <c r="AF520" s="54">
        <v>5661341</v>
      </c>
      <c r="AG520" s="54">
        <v>0.58522247710239195</v>
      </c>
    </row>
    <row r="521" spans="1:33" x14ac:dyDescent="0.2">
      <c r="A521" s="55" t="s">
        <v>1105</v>
      </c>
      <c r="B521" s="55" t="s">
        <v>1106</v>
      </c>
      <c r="C521" s="55" t="s">
        <v>140</v>
      </c>
      <c r="D521" s="10">
        <v>3467291</v>
      </c>
      <c r="E521" s="10">
        <v>1882721</v>
      </c>
      <c r="F521" s="11">
        <v>0.54299480487792917</v>
      </c>
      <c r="G521" s="10">
        <v>3565255</v>
      </c>
      <c r="H521" s="10">
        <v>2171709</v>
      </c>
      <c r="I521" s="11">
        <f t="shared" si="8"/>
        <v>0.60913146464979362</v>
      </c>
      <c r="J521" s="64">
        <v>3677992</v>
      </c>
      <c r="K521" s="65">
        <v>2251426</v>
      </c>
      <c r="L521" s="60">
        <v>0.61213455602948563</v>
      </c>
      <c r="M521" s="64">
        <v>3820409</v>
      </c>
      <c r="N521" s="65">
        <v>2329866</v>
      </c>
      <c r="O521" s="60">
        <v>0.60984727027917696</v>
      </c>
      <c r="P521" s="64">
        <v>3960852</v>
      </c>
      <c r="Q521" s="65">
        <v>2613019</v>
      </c>
      <c r="R521" s="60">
        <v>0.65971134493285788</v>
      </c>
      <c r="S521" s="58">
        <v>4154744</v>
      </c>
      <c r="T521" s="59">
        <v>3054340</v>
      </c>
      <c r="U521" s="60">
        <v>0.73514517380613587</v>
      </c>
      <c r="V521" s="62">
        <v>4794349</v>
      </c>
      <c r="W521" s="62">
        <v>3279291</v>
      </c>
      <c r="X521" s="63">
        <v>0.68399088176517808</v>
      </c>
      <c r="Y521" s="90">
        <v>5850789</v>
      </c>
      <c r="Z521" s="90">
        <v>2527961</v>
      </c>
      <c r="AA521" s="105">
        <v>0.43207181116939952</v>
      </c>
      <c r="AB521" s="54">
        <v>5388762</v>
      </c>
      <c r="AC521" s="54">
        <v>2477391</v>
      </c>
      <c r="AD521" s="54">
        <v>0.45973286628728455</v>
      </c>
      <c r="AE521" s="54">
        <v>5116084</v>
      </c>
      <c r="AF521" s="54">
        <v>2914308</v>
      </c>
      <c r="AG521" s="54">
        <v>0.56963646413936897</v>
      </c>
    </row>
    <row r="522" spans="1:33" x14ac:dyDescent="0.2">
      <c r="A522" s="55" t="s">
        <v>1107</v>
      </c>
      <c r="B522" s="55" t="s">
        <v>1108</v>
      </c>
      <c r="C522" s="55" t="s">
        <v>140</v>
      </c>
      <c r="D522" s="10">
        <v>4729508</v>
      </c>
      <c r="E522" s="10">
        <v>863095</v>
      </c>
      <c r="F522" s="11">
        <v>0.18249149805857184</v>
      </c>
      <c r="G522" s="10">
        <v>4579100</v>
      </c>
      <c r="H522" s="10">
        <v>929277</v>
      </c>
      <c r="I522" s="11">
        <f t="shared" si="8"/>
        <v>0.20293878709790134</v>
      </c>
      <c r="J522" s="64">
        <v>4750445</v>
      </c>
      <c r="K522" s="65">
        <v>541810</v>
      </c>
      <c r="L522" s="60">
        <v>0.1140545780447937</v>
      </c>
      <c r="M522" s="64">
        <v>4461531</v>
      </c>
      <c r="N522" s="65">
        <v>760556</v>
      </c>
      <c r="O522" s="60">
        <v>0.17046973337179547</v>
      </c>
      <c r="P522" s="64">
        <v>6527299</v>
      </c>
      <c r="Q522" s="65">
        <v>1316452</v>
      </c>
      <c r="R522" s="60">
        <v>0.20168403500437165</v>
      </c>
      <c r="S522" s="58">
        <v>6614669</v>
      </c>
      <c r="T522" s="59">
        <v>2037637</v>
      </c>
      <c r="U522" s="60">
        <v>0.30804821828575246</v>
      </c>
      <c r="V522" s="62">
        <v>7028455</v>
      </c>
      <c r="W522" s="62">
        <v>2563654</v>
      </c>
      <c r="X522" s="63">
        <v>0.36475356248279317</v>
      </c>
      <c r="Y522" s="90">
        <v>7611950</v>
      </c>
      <c r="Z522" s="90">
        <v>3147665</v>
      </c>
      <c r="AA522" s="105">
        <v>0.41351624747929244</v>
      </c>
      <c r="AB522" s="54">
        <v>8035908</v>
      </c>
      <c r="AC522" s="54">
        <v>3353151</v>
      </c>
      <c r="AD522" s="54">
        <v>0.41727095432152783</v>
      </c>
      <c r="AE522" s="54">
        <v>7812738</v>
      </c>
      <c r="AF522" s="54">
        <v>3824362</v>
      </c>
      <c r="AG522" s="54">
        <v>0.48950342376769801</v>
      </c>
    </row>
    <row r="523" spans="1:33" x14ac:dyDescent="0.2">
      <c r="A523" s="55" t="s">
        <v>1109</v>
      </c>
      <c r="B523" s="55" t="s">
        <v>1110</v>
      </c>
      <c r="C523" s="55" t="s">
        <v>327</v>
      </c>
      <c r="D523" s="10">
        <v>9748475</v>
      </c>
      <c r="E523" s="10">
        <v>2355780</v>
      </c>
      <c r="F523" s="11">
        <v>0.24165625905590363</v>
      </c>
      <c r="G523" s="10">
        <v>405462</v>
      </c>
      <c r="H523" s="10">
        <v>2569326</v>
      </c>
      <c r="I523" s="11">
        <f t="shared" si="8"/>
        <v>6.3367861846486226</v>
      </c>
      <c r="J523" s="64"/>
      <c r="K523" s="68"/>
      <c r="L523" s="60"/>
      <c r="M523" s="64"/>
      <c r="N523" s="68"/>
      <c r="O523" s="60"/>
      <c r="P523" s="64"/>
      <c r="Q523" s="68"/>
      <c r="R523" s="60"/>
      <c r="S523" s="58">
        <v>10636931</v>
      </c>
      <c r="T523" s="59">
        <v>6807858</v>
      </c>
      <c r="U523" s="60">
        <v>0.64002088572352311</v>
      </c>
      <c r="V523" s="62">
        <v>11789776</v>
      </c>
      <c r="W523" s="62">
        <v>7968222</v>
      </c>
      <c r="X523" s="63">
        <v>0.67585864226767323</v>
      </c>
      <c r="Y523" s="90">
        <v>12439392</v>
      </c>
      <c r="Z523" s="90">
        <v>8810813</v>
      </c>
      <c r="AA523" s="105">
        <v>0.70829932845592458</v>
      </c>
      <c r="AB523" s="54">
        <v>12587542</v>
      </c>
      <c r="AC523" s="54">
        <v>9805878</v>
      </c>
      <c r="AD523" s="54">
        <v>0.77901452086515377</v>
      </c>
      <c r="AE523" s="54">
        <v>13324101</v>
      </c>
      <c r="AF523" s="54">
        <v>9995006</v>
      </c>
      <c r="AG523" s="54">
        <v>0.75014486906096001</v>
      </c>
    </row>
    <row r="524" spans="1:33" x14ac:dyDescent="0.2">
      <c r="A524" s="55" t="s">
        <v>1111</v>
      </c>
      <c r="B524" s="55" t="s">
        <v>1112</v>
      </c>
      <c r="C524" s="55" t="s">
        <v>327</v>
      </c>
      <c r="D524" s="10">
        <v>4272978</v>
      </c>
      <c r="E524" s="10">
        <v>2097943</v>
      </c>
      <c r="F524" s="11">
        <v>0.49097912509729746</v>
      </c>
      <c r="G524" s="10">
        <v>4433383</v>
      </c>
      <c r="H524" s="10">
        <v>2787629</v>
      </c>
      <c r="I524" s="11">
        <f t="shared" si="8"/>
        <v>0.62878145199726709</v>
      </c>
      <c r="J524" s="64">
        <v>4585487</v>
      </c>
      <c r="K524" s="65">
        <v>3312629</v>
      </c>
      <c r="L524" s="60">
        <v>0.72241596148893239</v>
      </c>
      <c r="M524" s="64">
        <v>5091627</v>
      </c>
      <c r="N524" s="65">
        <v>3805132</v>
      </c>
      <c r="O524" s="60">
        <v>0.74733125580487336</v>
      </c>
      <c r="P524" s="64">
        <v>5234742</v>
      </c>
      <c r="Q524" s="65">
        <v>4549578</v>
      </c>
      <c r="R524" s="60">
        <v>0.86911217400972196</v>
      </c>
      <c r="S524" s="58">
        <v>6000196</v>
      </c>
      <c r="T524" s="59">
        <v>4959142</v>
      </c>
      <c r="U524" s="60">
        <v>0.82649666777551933</v>
      </c>
      <c r="V524" s="62">
        <v>6089245</v>
      </c>
      <c r="W524" s="62">
        <v>5606372</v>
      </c>
      <c r="X524" s="63">
        <v>0.92070067799866817</v>
      </c>
      <c r="Y524" s="90">
        <v>6660740</v>
      </c>
      <c r="Z524" s="90">
        <v>5696162</v>
      </c>
      <c r="AA524" s="105">
        <v>0.85518455907301594</v>
      </c>
      <c r="AB524" s="54">
        <v>6817842</v>
      </c>
      <c r="AC524" s="54">
        <v>5482991</v>
      </c>
      <c r="AD524" s="54">
        <v>0.80421209526416126</v>
      </c>
      <c r="AE524" s="54">
        <v>6990234</v>
      </c>
      <c r="AF524" s="54">
        <v>5236804</v>
      </c>
      <c r="AG524" s="54">
        <v>0.74916004242490297</v>
      </c>
    </row>
    <row r="525" spans="1:33" x14ac:dyDescent="0.2">
      <c r="A525" s="55" t="s">
        <v>1113</v>
      </c>
      <c r="B525" s="55" t="s">
        <v>1114</v>
      </c>
      <c r="C525" s="55" t="s">
        <v>327</v>
      </c>
      <c r="D525" s="10">
        <v>4583533</v>
      </c>
      <c r="E525" s="10">
        <v>2867603</v>
      </c>
      <c r="F525" s="11">
        <v>0.62563158157691889</v>
      </c>
      <c r="G525" s="10">
        <v>4834970</v>
      </c>
      <c r="H525" s="10">
        <v>3382586</v>
      </c>
      <c r="I525" s="11">
        <f t="shared" si="8"/>
        <v>0.69960847740523724</v>
      </c>
      <c r="J525" s="64">
        <v>4906805</v>
      </c>
      <c r="K525" s="65">
        <v>3991798</v>
      </c>
      <c r="L525" s="60">
        <v>0.81352285244675504</v>
      </c>
      <c r="M525" s="64">
        <v>5127554</v>
      </c>
      <c r="N525" s="65">
        <v>4517385</v>
      </c>
      <c r="O525" s="60">
        <v>0.88100193581579056</v>
      </c>
      <c r="P525" s="64">
        <v>5335920</v>
      </c>
      <c r="Q525" s="65">
        <v>5115193</v>
      </c>
      <c r="R525" s="60">
        <v>0.95863375013118635</v>
      </c>
      <c r="S525" s="58">
        <v>6316060</v>
      </c>
      <c r="T525" s="59">
        <v>5188462</v>
      </c>
      <c r="U525" s="60">
        <v>0.8214712969794461</v>
      </c>
      <c r="V525" s="62">
        <v>5936356</v>
      </c>
      <c r="W525" s="62">
        <v>5647906</v>
      </c>
      <c r="X525" s="63">
        <v>0.9514095852741985</v>
      </c>
      <c r="Y525" s="90">
        <v>5980737</v>
      </c>
      <c r="Z525" s="90">
        <v>6190772</v>
      </c>
      <c r="AA525" s="105">
        <v>1.0351185815393655</v>
      </c>
      <c r="AB525" s="54">
        <v>6256688</v>
      </c>
      <c r="AC525" s="54">
        <v>6470558</v>
      </c>
      <c r="AD525" s="54">
        <v>1.0341826218600001</v>
      </c>
      <c r="AE525" s="54">
        <v>6668232</v>
      </c>
      <c r="AF525" s="54">
        <v>6360937</v>
      </c>
      <c r="AG525" s="54">
        <v>0.95391657038927302</v>
      </c>
    </row>
    <row r="526" spans="1:33" x14ac:dyDescent="0.2">
      <c r="A526" s="55" t="s">
        <v>1115</v>
      </c>
      <c r="B526" s="55" t="s">
        <v>1116</v>
      </c>
      <c r="C526" s="55" t="s">
        <v>327</v>
      </c>
      <c r="D526" s="10">
        <v>6994149</v>
      </c>
      <c r="E526" s="10">
        <v>2670998</v>
      </c>
      <c r="F526" s="11">
        <v>0.38189034863283583</v>
      </c>
      <c r="G526" s="10">
        <v>6569589</v>
      </c>
      <c r="H526" s="10">
        <v>3188989</v>
      </c>
      <c r="I526" s="11">
        <f t="shared" si="8"/>
        <v>0.48541681983454366</v>
      </c>
      <c r="J526" s="64">
        <v>7194514</v>
      </c>
      <c r="K526" s="65">
        <v>3193538</v>
      </c>
      <c r="L526" s="60">
        <v>0.44388516027628827</v>
      </c>
      <c r="M526" s="64">
        <v>7053738</v>
      </c>
      <c r="N526" s="65">
        <v>3847643</v>
      </c>
      <c r="O526" s="60">
        <v>0.54547574633478024</v>
      </c>
      <c r="P526" s="64">
        <v>7293543</v>
      </c>
      <c r="Q526" s="65">
        <v>4747087</v>
      </c>
      <c r="R526" s="60">
        <v>0.65086159086194462</v>
      </c>
      <c r="S526" s="58">
        <v>7990190</v>
      </c>
      <c r="T526" s="59">
        <v>5878198</v>
      </c>
      <c r="U526" s="60">
        <v>0.73567687376645607</v>
      </c>
      <c r="V526" s="62">
        <v>7665277</v>
      </c>
      <c r="W526" s="62">
        <v>7179036</v>
      </c>
      <c r="X526" s="63">
        <v>0.93656576272455649</v>
      </c>
      <c r="Y526" s="90">
        <v>8602172</v>
      </c>
      <c r="Z526" s="90">
        <v>7992457</v>
      </c>
      <c r="AA526" s="105">
        <v>0.92912080809358377</v>
      </c>
      <c r="AB526" s="54">
        <v>8713995</v>
      </c>
      <c r="AC526" s="54">
        <v>8659418</v>
      </c>
      <c r="AD526" s="54">
        <v>0.9937368566312007</v>
      </c>
      <c r="AE526" s="54">
        <v>9247913</v>
      </c>
      <c r="AF526" s="54">
        <v>9031144</v>
      </c>
      <c r="AG526" s="54">
        <v>0.97656022499346595</v>
      </c>
    </row>
    <row r="527" spans="1:33" x14ac:dyDescent="0.2">
      <c r="A527" s="55" t="s">
        <v>1117</v>
      </c>
      <c r="B527" s="55" t="s">
        <v>1118</v>
      </c>
      <c r="C527" s="55" t="s">
        <v>327</v>
      </c>
      <c r="D527" s="10">
        <v>7507497</v>
      </c>
      <c r="E527" s="10">
        <v>1346041</v>
      </c>
      <c r="F527" s="11">
        <v>0.17929291213835982</v>
      </c>
      <c r="G527" s="10">
        <v>7342885</v>
      </c>
      <c r="H527" s="10">
        <v>1891962</v>
      </c>
      <c r="I527" s="11">
        <f t="shared" si="8"/>
        <v>0.25765921705160844</v>
      </c>
      <c r="J527" s="64">
        <v>7430282</v>
      </c>
      <c r="K527" s="65">
        <v>2062488</v>
      </c>
      <c r="L527" s="60">
        <v>0.27757869755145231</v>
      </c>
      <c r="M527" s="64">
        <v>7787718</v>
      </c>
      <c r="N527" s="65">
        <v>2414063</v>
      </c>
      <c r="O527" s="60">
        <v>0.30998336097942941</v>
      </c>
      <c r="P527" s="64">
        <v>8008071</v>
      </c>
      <c r="Q527" s="65">
        <v>3104665</v>
      </c>
      <c r="R527" s="60">
        <v>0.38769199224132755</v>
      </c>
      <c r="S527" s="58">
        <v>8288296</v>
      </c>
      <c r="T527" s="59">
        <v>4394087</v>
      </c>
      <c r="U527" s="60">
        <v>0.53015565563778133</v>
      </c>
      <c r="V527" s="62">
        <v>8985890</v>
      </c>
      <c r="W527" s="62">
        <v>5289818</v>
      </c>
      <c r="X527" s="63">
        <v>0.58868047572360671</v>
      </c>
      <c r="Y527" s="90">
        <v>9612859</v>
      </c>
      <c r="Z527" s="90">
        <v>5719695</v>
      </c>
      <c r="AA527" s="105">
        <v>0.59500456627939724</v>
      </c>
      <c r="AB527" s="54">
        <v>9627384</v>
      </c>
      <c r="AC527" s="54">
        <v>6185891</v>
      </c>
      <c r="AD527" s="54">
        <v>0.64253082665031336</v>
      </c>
      <c r="AE527" s="54">
        <v>10124938</v>
      </c>
      <c r="AF527" s="54">
        <v>6059168</v>
      </c>
      <c r="AG527" s="54">
        <v>0.59844001020055604</v>
      </c>
    </row>
    <row r="528" spans="1:33" x14ac:dyDescent="0.2">
      <c r="A528" s="55" t="s">
        <v>1400</v>
      </c>
      <c r="B528" s="55" t="s">
        <v>1431</v>
      </c>
      <c r="C528" s="55" t="s">
        <v>327</v>
      </c>
      <c r="D528" s="10">
        <v>4826770</v>
      </c>
      <c r="E528" s="10">
        <v>733236</v>
      </c>
      <c r="F528" s="11">
        <v>0.15191028368867793</v>
      </c>
      <c r="G528" s="10">
        <v>4854808</v>
      </c>
      <c r="H528" s="10">
        <v>524973</v>
      </c>
      <c r="I528" s="11">
        <f t="shared" si="8"/>
        <v>0.10813465743650419</v>
      </c>
      <c r="J528" s="64"/>
      <c r="K528" s="68"/>
      <c r="L528" s="60"/>
      <c r="M528" s="64"/>
      <c r="N528" s="68"/>
      <c r="O528" s="60"/>
      <c r="P528" s="64"/>
      <c r="Q528" s="68"/>
      <c r="R528" s="60"/>
      <c r="S528" s="71">
        <v>5036251</v>
      </c>
      <c r="T528" s="62">
        <v>2301493</v>
      </c>
      <c r="U528" s="61">
        <v>0.45698536470878837</v>
      </c>
      <c r="V528" s="62">
        <v>6464882</v>
      </c>
      <c r="W528" s="62">
        <v>2426092</v>
      </c>
      <c r="X528" s="63">
        <v>0.37527243343343314</v>
      </c>
      <c r="Y528" s="90">
        <v>8140124</v>
      </c>
      <c r="Z528" s="90">
        <v>1257867</v>
      </c>
      <c r="AA528" s="105">
        <v>0.15452676150879274</v>
      </c>
      <c r="AB528" s="54">
        <v>5909156</v>
      </c>
      <c r="AC528" s="54">
        <v>2025697</v>
      </c>
      <c r="AD528" s="54">
        <v>0.34280648539317626</v>
      </c>
      <c r="AE528" s="54">
        <v>6039012</v>
      </c>
      <c r="AF528" s="54">
        <v>2943188</v>
      </c>
      <c r="AG528" s="54">
        <v>0.48736250234309902</v>
      </c>
    </row>
    <row r="529" spans="1:33" x14ac:dyDescent="0.2">
      <c r="A529" s="55" t="s">
        <v>1119</v>
      </c>
      <c r="B529" s="55" t="s">
        <v>1120</v>
      </c>
      <c r="C529" s="55" t="s">
        <v>327</v>
      </c>
      <c r="D529" s="10">
        <v>3935081</v>
      </c>
      <c r="E529" s="10">
        <v>1172377</v>
      </c>
      <c r="F529" s="11">
        <v>0.29792957247894009</v>
      </c>
      <c r="G529" s="10">
        <v>3768579</v>
      </c>
      <c r="H529" s="10">
        <v>1389150</v>
      </c>
      <c r="I529" s="11">
        <f t="shared" si="8"/>
        <v>0.36861374008611736</v>
      </c>
      <c r="J529" s="64">
        <v>3716782</v>
      </c>
      <c r="K529" s="65">
        <v>1658031</v>
      </c>
      <c r="L529" s="60">
        <v>0.44609315262503962</v>
      </c>
      <c r="M529" s="64">
        <v>3812009</v>
      </c>
      <c r="N529" s="65">
        <v>1804910</v>
      </c>
      <c r="O529" s="60">
        <v>0.47347999440714855</v>
      </c>
      <c r="P529" s="64">
        <v>3842158</v>
      </c>
      <c r="Q529" s="65">
        <v>1948198</v>
      </c>
      <c r="R529" s="60">
        <v>0.5070582729809654</v>
      </c>
      <c r="S529" s="58">
        <v>3916967</v>
      </c>
      <c r="T529" s="59">
        <v>2492693</v>
      </c>
      <c r="U529" s="60">
        <v>0.63638345689407139</v>
      </c>
      <c r="V529" s="62">
        <v>4105094</v>
      </c>
      <c r="W529" s="62">
        <v>2903472</v>
      </c>
      <c r="X529" s="63">
        <v>0.70728514377502683</v>
      </c>
      <c r="Y529" s="90">
        <v>4221926</v>
      </c>
      <c r="Z529" s="90">
        <v>3366942</v>
      </c>
      <c r="AA529" s="105">
        <v>0.7974895817690788</v>
      </c>
      <c r="AB529" s="54">
        <v>4452825</v>
      </c>
      <c r="AC529" s="54">
        <v>3563339</v>
      </c>
      <c r="AD529" s="54">
        <v>0.80024231807897239</v>
      </c>
      <c r="AE529" s="54">
        <v>4497174</v>
      </c>
      <c r="AF529" s="54">
        <v>3827211</v>
      </c>
      <c r="AG529" s="54">
        <v>0.85102577752161701</v>
      </c>
    </row>
    <row r="530" spans="1:33" x14ac:dyDescent="0.2">
      <c r="A530" s="55" t="s">
        <v>1121</v>
      </c>
      <c r="B530" s="55" t="s">
        <v>1122</v>
      </c>
      <c r="C530" s="55" t="s">
        <v>11</v>
      </c>
      <c r="D530" s="10">
        <v>21642832</v>
      </c>
      <c r="E530" s="10">
        <v>1707181</v>
      </c>
      <c r="F530" s="11">
        <v>7.8879741800888165E-2</v>
      </c>
      <c r="G530" s="10">
        <v>21721924</v>
      </c>
      <c r="H530" s="10">
        <v>2407426</v>
      </c>
      <c r="I530" s="11">
        <f t="shared" si="8"/>
        <v>0.11082931696105741</v>
      </c>
      <c r="J530" s="64">
        <v>20761263</v>
      </c>
      <c r="K530" s="65">
        <v>2928303</v>
      </c>
      <c r="L530" s="60">
        <v>0.14104647679671511</v>
      </c>
      <c r="M530" s="64">
        <v>21508556</v>
      </c>
      <c r="N530" s="65">
        <v>3664024</v>
      </c>
      <c r="O530" s="60">
        <v>0.17035192878592129</v>
      </c>
      <c r="P530" s="64">
        <v>21659261</v>
      </c>
      <c r="Q530" s="65">
        <v>5099751</v>
      </c>
      <c r="R530" s="60">
        <v>0.23545360111778513</v>
      </c>
      <c r="S530" s="58">
        <v>21325157</v>
      </c>
      <c r="T530" s="59">
        <v>8675798</v>
      </c>
      <c r="U530" s="60">
        <v>0.40683395672069378</v>
      </c>
      <c r="V530" s="62">
        <v>25148052</v>
      </c>
      <c r="W530" s="62">
        <v>9270844</v>
      </c>
      <c r="X530" s="63">
        <v>0.36865058176275445</v>
      </c>
      <c r="Y530" s="90">
        <v>25685224</v>
      </c>
      <c r="Z530" s="90">
        <v>9439885</v>
      </c>
      <c r="AA530" s="105">
        <v>0.36752200409075664</v>
      </c>
      <c r="AB530" s="54">
        <v>28974611</v>
      </c>
      <c r="AC530" s="54">
        <v>9295708</v>
      </c>
      <c r="AD530" s="54">
        <v>0.32082252976580083</v>
      </c>
      <c r="AE530" s="54">
        <v>27046980</v>
      </c>
      <c r="AF530" s="54">
        <v>9478131</v>
      </c>
      <c r="AG530" s="54">
        <v>0.35043213697056003</v>
      </c>
    </row>
    <row r="531" spans="1:33" x14ac:dyDescent="0.2">
      <c r="A531" s="55" t="s">
        <v>1123</v>
      </c>
      <c r="B531" s="55" t="s">
        <v>1124</v>
      </c>
      <c r="C531" s="55" t="s">
        <v>11</v>
      </c>
      <c r="D531" s="10">
        <v>15410977</v>
      </c>
      <c r="E531" s="10">
        <v>3775868</v>
      </c>
      <c r="F531" s="11">
        <v>0.24501159141305578</v>
      </c>
      <c r="G531" s="10">
        <v>15129689</v>
      </c>
      <c r="H531" s="10">
        <v>3991935</v>
      </c>
      <c r="I531" s="11">
        <f t="shared" si="8"/>
        <v>0.26384778960096272</v>
      </c>
      <c r="J531" s="64">
        <v>15515756</v>
      </c>
      <c r="K531" s="65">
        <v>2922989</v>
      </c>
      <c r="L531" s="60">
        <v>0.18838843560055984</v>
      </c>
      <c r="M531" s="64">
        <v>15049273</v>
      </c>
      <c r="N531" s="65">
        <v>2504940</v>
      </c>
      <c r="O531" s="60">
        <v>0.16644923645148837</v>
      </c>
      <c r="P531" s="64">
        <v>14547898</v>
      </c>
      <c r="Q531" s="65">
        <v>3035599</v>
      </c>
      <c r="R531" s="60">
        <v>0.2086623785786785</v>
      </c>
      <c r="S531" s="58">
        <v>14236713</v>
      </c>
      <c r="T531" s="59">
        <v>5041932</v>
      </c>
      <c r="U531" s="60">
        <v>0.35415000639543692</v>
      </c>
      <c r="V531" s="62">
        <v>15046569</v>
      </c>
      <c r="W531" s="62">
        <v>6663395</v>
      </c>
      <c r="X531" s="63">
        <v>0.44285145670085985</v>
      </c>
      <c r="Y531" s="90">
        <v>15506604</v>
      </c>
      <c r="Z531" s="90">
        <v>8150401</v>
      </c>
      <c r="AA531" s="105">
        <v>0.52560837950075978</v>
      </c>
      <c r="AB531" s="54">
        <v>16657917</v>
      </c>
      <c r="AC531" s="54">
        <v>9795282</v>
      </c>
      <c r="AD531" s="54">
        <v>0.58802562169087524</v>
      </c>
      <c r="AE531" s="54">
        <v>18706317</v>
      </c>
      <c r="AF531" s="54">
        <v>10351557</v>
      </c>
      <c r="AG531" s="54">
        <v>0.55337226456709798</v>
      </c>
    </row>
    <row r="532" spans="1:33" x14ac:dyDescent="0.2">
      <c r="A532" s="55" t="s">
        <v>1125</v>
      </c>
      <c r="B532" s="55" t="s">
        <v>1126</v>
      </c>
      <c r="C532" s="55" t="s">
        <v>11</v>
      </c>
      <c r="D532" s="10">
        <v>47375400</v>
      </c>
      <c r="E532" s="10">
        <v>15519753</v>
      </c>
      <c r="F532" s="11">
        <v>0.32759096493116679</v>
      </c>
      <c r="G532" s="10">
        <v>49946815</v>
      </c>
      <c r="H532" s="10">
        <v>16945272</v>
      </c>
      <c r="I532" s="11">
        <f t="shared" si="8"/>
        <v>0.33926631758201198</v>
      </c>
      <c r="J532" s="64">
        <v>45954931</v>
      </c>
      <c r="K532" s="65">
        <v>21003624</v>
      </c>
      <c r="L532" s="60">
        <v>0.45704831979836941</v>
      </c>
      <c r="M532" s="64">
        <v>47462020</v>
      </c>
      <c r="N532" s="65">
        <v>25175922</v>
      </c>
      <c r="O532" s="60">
        <v>0.53044354201527877</v>
      </c>
      <c r="P532" s="64">
        <v>49156403</v>
      </c>
      <c r="Q532" s="65">
        <v>29306022</v>
      </c>
      <c r="R532" s="60">
        <v>0.59617913865666694</v>
      </c>
      <c r="S532" s="58">
        <v>48957285</v>
      </c>
      <c r="T532" s="59">
        <v>34317269</v>
      </c>
      <c r="U532" s="60">
        <v>0.70096348275849041</v>
      </c>
      <c r="V532" s="62">
        <v>69053895</v>
      </c>
      <c r="W532" s="62">
        <v>20404263</v>
      </c>
      <c r="X532" s="63">
        <v>0.29548315848077794</v>
      </c>
      <c r="Y532" s="90">
        <v>54837793</v>
      </c>
      <c r="Z532" s="90">
        <v>22103680</v>
      </c>
      <c r="AA532" s="105">
        <v>0.40307384361730242</v>
      </c>
      <c r="AB532" s="54">
        <v>57336816</v>
      </c>
      <c r="AC532" s="54">
        <v>22438572</v>
      </c>
      <c r="AD532" s="54">
        <v>0.39134666982554456</v>
      </c>
      <c r="AE532" s="54">
        <v>56784797</v>
      </c>
      <c r="AF532" s="54">
        <v>24634812</v>
      </c>
      <c r="AG532" s="54">
        <v>0.43382759649559</v>
      </c>
    </row>
    <row r="533" spans="1:33" x14ac:dyDescent="0.2">
      <c r="A533" s="55" t="s">
        <v>1127</v>
      </c>
      <c r="B533" s="55" t="s">
        <v>1128</v>
      </c>
      <c r="C533" s="55" t="s">
        <v>11</v>
      </c>
      <c r="D533" s="10">
        <v>31121890</v>
      </c>
      <c r="E533" s="10">
        <v>6422473</v>
      </c>
      <c r="F533" s="11">
        <v>0.20636513399411155</v>
      </c>
      <c r="G533" s="10">
        <v>30803590</v>
      </c>
      <c r="H533" s="10">
        <v>4801987</v>
      </c>
      <c r="I533" s="11">
        <f t="shared" si="8"/>
        <v>0.15589049847761252</v>
      </c>
      <c r="J533" s="64">
        <v>28871643</v>
      </c>
      <c r="K533" s="65">
        <v>4591411</v>
      </c>
      <c r="L533" s="60">
        <v>0.1590283933616109</v>
      </c>
      <c r="M533" s="64">
        <v>28555446</v>
      </c>
      <c r="N533" s="65">
        <v>5881257</v>
      </c>
      <c r="O533" s="60">
        <v>0.20595920652053551</v>
      </c>
      <c r="P533" s="64">
        <v>29855767</v>
      </c>
      <c r="Q533" s="65">
        <v>7448155</v>
      </c>
      <c r="R533" s="60">
        <v>0.24947123281073302</v>
      </c>
      <c r="S533" s="58">
        <v>30917154</v>
      </c>
      <c r="T533" s="59">
        <v>9491122</v>
      </c>
      <c r="U533" s="60">
        <v>0.30698563004861312</v>
      </c>
      <c r="V533" s="62">
        <v>31691168</v>
      </c>
      <c r="W533" s="62">
        <v>11614221</v>
      </c>
      <c r="X533" s="63">
        <v>0.36648131744465839</v>
      </c>
      <c r="Y533" s="90">
        <v>33347376</v>
      </c>
      <c r="Z533" s="90">
        <v>12972508</v>
      </c>
      <c r="AA533" s="105">
        <v>0.3890113572953986</v>
      </c>
      <c r="AB533" s="54">
        <v>33865653</v>
      </c>
      <c r="AC533" s="54">
        <v>13735727</v>
      </c>
      <c r="AD533" s="54">
        <v>0.40559463005186996</v>
      </c>
      <c r="AE533" s="54">
        <v>35306485</v>
      </c>
      <c r="AF533" s="54">
        <v>13332222</v>
      </c>
      <c r="AG533" s="54">
        <v>0.37761397091780702</v>
      </c>
    </row>
    <row r="534" spans="1:33" x14ac:dyDescent="0.2">
      <c r="A534" s="55" t="s">
        <v>1129</v>
      </c>
      <c r="B534" s="55" t="s">
        <v>1130</v>
      </c>
      <c r="C534" s="55" t="s">
        <v>11</v>
      </c>
      <c r="D534" s="10">
        <v>24762096</v>
      </c>
      <c r="E534" s="10">
        <v>4328524</v>
      </c>
      <c r="F534" s="11">
        <v>0.17480442689504153</v>
      </c>
      <c r="G534" s="10">
        <v>25317330</v>
      </c>
      <c r="H534" s="10">
        <v>2552670</v>
      </c>
      <c r="I534" s="11">
        <f t="shared" si="8"/>
        <v>0.10082698294014417</v>
      </c>
      <c r="J534" s="64">
        <v>24076160</v>
      </c>
      <c r="K534" s="65">
        <v>1354234</v>
      </c>
      <c r="L534" s="60">
        <v>5.6247923256864882E-2</v>
      </c>
      <c r="M534" s="64">
        <v>23474771</v>
      </c>
      <c r="N534" s="65">
        <v>2310532</v>
      </c>
      <c r="O534" s="60">
        <v>9.8426178470494979E-2</v>
      </c>
      <c r="P534" s="64">
        <v>24376908</v>
      </c>
      <c r="Q534" s="65">
        <v>3531768</v>
      </c>
      <c r="R534" s="60">
        <v>0.14488170525974828</v>
      </c>
      <c r="S534" s="58">
        <v>24935630</v>
      </c>
      <c r="T534" s="59">
        <v>4344641</v>
      </c>
      <c r="U534" s="60">
        <v>0.17423425836844708</v>
      </c>
      <c r="V534" s="62">
        <v>25256196</v>
      </c>
      <c r="W534" s="62">
        <v>5013863</v>
      </c>
      <c r="X534" s="63">
        <v>0.19852011759807375</v>
      </c>
      <c r="Y534" s="90">
        <v>25906683</v>
      </c>
      <c r="Z534" s="90">
        <v>5306562</v>
      </c>
      <c r="AA534" s="105">
        <v>0.20483371028240088</v>
      </c>
      <c r="AB534" s="54">
        <v>26145209</v>
      </c>
      <c r="AC534" s="54">
        <v>5728942</v>
      </c>
      <c r="AD534" s="54">
        <v>0.21912014549204789</v>
      </c>
      <c r="AE534" s="54">
        <v>27046438</v>
      </c>
      <c r="AF534" s="54">
        <v>5641055</v>
      </c>
      <c r="AG534" s="54">
        <v>0.20856923932090399</v>
      </c>
    </row>
    <row r="535" spans="1:33" x14ac:dyDescent="0.2">
      <c r="A535" s="55" t="s">
        <v>1131</v>
      </c>
      <c r="B535" s="55" t="s">
        <v>1132</v>
      </c>
      <c r="C535" s="55" t="s">
        <v>11</v>
      </c>
      <c r="D535" s="10">
        <v>20462608</v>
      </c>
      <c r="E535" s="10">
        <v>9018528</v>
      </c>
      <c r="F535" s="11">
        <v>0.44073209045494105</v>
      </c>
      <c r="G535" s="10">
        <v>22405526</v>
      </c>
      <c r="H535" s="10">
        <v>8150679</v>
      </c>
      <c r="I535" s="11">
        <f t="shared" si="8"/>
        <v>0.36377985502326526</v>
      </c>
      <c r="J535" s="64">
        <v>21894852</v>
      </c>
      <c r="K535" s="65">
        <v>7516681</v>
      </c>
      <c r="L535" s="60">
        <v>0.34330814385043573</v>
      </c>
      <c r="M535" s="64">
        <v>20811430</v>
      </c>
      <c r="N535" s="65">
        <v>8610717</v>
      </c>
      <c r="O535" s="60">
        <v>0.41374941558557005</v>
      </c>
      <c r="P535" s="64">
        <v>22115306</v>
      </c>
      <c r="Q535" s="65">
        <v>8325410</v>
      </c>
      <c r="R535" s="60">
        <v>0.37645465995360861</v>
      </c>
      <c r="S535" s="58">
        <v>21146306</v>
      </c>
      <c r="T535" s="59">
        <v>9674614</v>
      </c>
      <c r="U535" s="60">
        <v>0.45750846507186643</v>
      </c>
      <c r="V535" s="62">
        <v>22903109</v>
      </c>
      <c r="W535" s="62">
        <v>9476447</v>
      </c>
      <c r="X535" s="63">
        <v>0.41376247216043899</v>
      </c>
      <c r="Y535" s="90">
        <v>23694806</v>
      </c>
      <c r="Z535" s="90">
        <v>8503026</v>
      </c>
      <c r="AA535" s="105">
        <v>0.35885611386731758</v>
      </c>
      <c r="AB535" s="54">
        <v>24315075</v>
      </c>
      <c r="AC535" s="54">
        <v>7110529</v>
      </c>
      <c r="AD535" s="54">
        <v>0.29243294540526815</v>
      </c>
      <c r="AE535" s="54">
        <v>24530714</v>
      </c>
      <c r="AF535" s="54">
        <v>6711385</v>
      </c>
      <c r="AG535" s="54">
        <v>0.27359109889748801</v>
      </c>
    </row>
    <row r="536" spans="1:33" x14ac:dyDescent="0.2">
      <c r="A536" s="55" t="s">
        <v>1133</v>
      </c>
      <c r="B536" s="55" t="s">
        <v>1134</v>
      </c>
      <c r="C536" s="55" t="s">
        <v>11</v>
      </c>
      <c r="D536" s="10">
        <v>16054304</v>
      </c>
      <c r="E536" s="10">
        <v>581784</v>
      </c>
      <c r="F536" s="11">
        <v>3.6238506508908766E-2</v>
      </c>
      <c r="G536" s="10">
        <v>16549400</v>
      </c>
      <c r="H536" s="10">
        <v>666206</v>
      </c>
      <c r="I536" s="11">
        <f t="shared" si="8"/>
        <v>4.0255598390273969E-2</v>
      </c>
      <c r="J536" s="64">
        <v>15421660</v>
      </c>
      <c r="K536" s="65">
        <v>1294345</v>
      </c>
      <c r="L536" s="60">
        <v>8.3930329160414638E-2</v>
      </c>
      <c r="M536" s="64">
        <v>15629292</v>
      </c>
      <c r="N536" s="65">
        <v>2608872</v>
      </c>
      <c r="O536" s="60">
        <v>0.1669219565416015</v>
      </c>
      <c r="P536" s="64">
        <v>15378410</v>
      </c>
      <c r="Q536" s="65">
        <v>4649025</v>
      </c>
      <c r="R536" s="60">
        <v>0.30230856115814314</v>
      </c>
      <c r="S536" s="58">
        <v>16354662</v>
      </c>
      <c r="T536" s="59">
        <v>7204218</v>
      </c>
      <c r="U536" s="60">
        <v>0.44049935119417327</v>
      </c>
      <c r="V536" s="62">
        <v>17045722</v>
      </c>
      <c r="W536" s="62">
        <v>9595311</v>
      </c>
      <c r="X536" s="63">
        <v>0.56291607947143574</v>
      </c>
      <c r="Y536" s="90">
        <v>17717154</v>
      </c>
      <c r="Z536" s="90">
        <v>11829096</v>
      </c>
      <c r="AA536" s="105">
        <v>0.66766344075352058</v>
      </c>
      <c r="AB536" s="54">
        <v>18956738</v>
      </c>
      <c r="AC536" s="54">
        <v>12696444</v>
      </c>
      <c r="AD536" s="54">
        <v>0.66975890050281861</v>
      </c>
      <c r="AE536" s="54">
        <v>19225318</v>
      </c>
      <c r="AF536" s="54">
        <v>13581572</v>
      </c>
      <c r="AG536" s="54">
        <v>0.70644199487363502</v>
      </c>
    </row>
    <row r="537" spans="1:33" x14ac:dyDescent="0.2">
      <c r="A537" s="55" t="s">
        <v>1135</v>
      </c>
      <c r="B537" s="55" t="s">
        <v>762</v>
      </c>
      <c r="C537" s="55" t="s">
        <v>11</v>
      </c>
      <c r="D537" s="10">
        <v>16444852</v>
      </c>
      <c r="E537" s="10">
        <v>1505085</v>
      </c>
      <c r="F537" s="11">
        <v>9.1523170898710426E-2</v>
      </c>
      <c r="G537" s="10">
        <v>17368352</v>
      </c>
      <c r="H537" s="10">
        <v>1970278</v>
      </c>
      <c r="I537" s="11">
        <f t="shared" si="8"/>
        <v>0.11344069949756891</v>
      </c>
      <c r="J537" s="64">
        <v>17108405</v>
      </c>
      <c r="K537" s="65">
        <v>3213571</v>
      </c>
      <c r="L537" s="60">
        <v>0.18783580351295168</v>
      </c>
      <c r="M537" s="64">
        <v>18045584</v>
      </c>
      <c r="N537" s="65">
        <v>4157267</v>
      </c>
      <c r="O537" s="60">
        <v>0.23037586370161253</v>
      </c>
      <c r="P537" s="64">
        <v>18123842</v>
      </c>
      <c r="Q537" s="65">
        <v>5239538</v>
      </c>
      <c r="R537" s="60">
        <v>0.28909642889184312</v>
      </c>
      <c r="S537" s="58">
        <v>17921602</v>
      </c>
      <c r="T537" s="59">
        <v>6822435</v>
      </c>
      <c r="U537" s="60">
        <v>0.38068220686967602</v>
      </c>
      <c r="V537" s="62">
        <v>18439872</v>
      </c>
      <c r="W537" s="62">
        <v>7950213</v>
      </c>
      <c r="X537" s="63">
        <v>0.43114252636894662</v>
      </c>
      <c r="Y537" s="90">
        <v>19435289</v>
      </c>
      <c r="Z537" s="90">
        <v>9129340</v>
      </c>
      <c r="AA537" s="105">
        <v>0.46973008736839467</v>
      </c>
      <c r="AB537" s="54">
        <v>18791372</v>
      </c>
      <c r="AC537" s="54">
        <v>11407937</v>
      </c>
      <c r="AD537" s="54">
        <v>0.6070837722759147</v>
      </c>
      <c r="AE537" s="54">
        <v>19365022</v>
      </c>
      <c r="AF537" s="54">
        <v>13485266</v>
      </c>
      <c r="AG537" s="54">
        <v>0.69637235630302896</v>
      </c>
    </row>
    <row r="538" spans="1:33" x14ac:dyDescent="0.2">
      <c r="A538" s="55" t="s">
        <v>1136</v>
      </c>
      <c r="B538" s="55" t="s">
        <v>1137</v>
      </c>
      <c r="C538" s="55" t="s">
        <v>11</v>
      </c>
      <c r="D538" s="10">
        <v>8201600</v>
      </c>
      <c r="E538" s="10">
        <v>2390270</v>
      </c>
      <c r="F538" s="11">
        <v>0.29143947522434649</v>
      </c>
      <c r="G538" s="10">
        <v>8010460</v>
      </c>
      <c r="H538" s="10">
        <v>2007637</v>
      </c>
      <c r="I538" s="11">
        <f t="shared" si="8"/>
        <v>0.25062693028864758</v>
      </c>
      <c r="J538" s="64">
        <v>7406222</v>
      </c>
      <c r="K538" s="65">
        <v>1586814</v>
      </c>
      <c r="L538" s="60">
        <v>0.21425417709596067</v>
      </c>
      <c r="M538" s="64">
        <v>7355278</v>
      </c>
      <c r="N538" s="65">
        <v>1491525</v>
      </c>
      <c r="O538" s="60">
        <v>0.20278295395496948</v>
      </c>
      <c r="P538" s="64">
        <v>7405242</v>
      </c>
      <c r="Q538" s="65">
        <v>1753425</v>
      </c>
      <c r="R538" s="60">
        <v>0.23678159336318785</v>
      </c>
      <c r="S538" s="58">
        <v>7662436</v>
      </c>
      <c r="T538" s="59">
        <v>2664457</v>
      </c>
      <c r="U538" s="60">
        <v>0.34772975591574273</v>
      </c>
      <c r="V538" s="62">
        <v>8795205</v>
      </c>
      <c r="W538" s="62">
        <v>3185986</v>
      </c>
      <c r="X538" s="63">
        <v>0.36224124395053897</v>
      </c>
      <c r="Y538" s="90">
        <v>9143054</v>
      </c>
      <c r="Z538" s="90">
        <v>3246845</v>
      </c>
      <c r="AA538" s="105">
        <v>0.35511602578306983</v>
      </c>
      <c r="AB538" s="54">
        <v>9218632</v>
      </c>
      <c r="AC538" s="54">
        <v>3585950</v>
      </c>
      <c r="AD538" s="54">
        <v>0.38898938584379983</v>
      </c>
      <c r="AE538" s="54">
        <v>9778394</v>
      </c>
      <c r="AF538" s="54">
        <v>3590333</v>
      </c>
      <c r="AG538" s="54">
        <v>0.36717000767201602</v>
      </c>
    </row>
    <row r="539" spans="1:33" x14ac:dyDescent="0.2">
      <c r="A539" s="55" t="s">
        <v>1138</v>
      </c>
      <c r="B539" s="55" t="s">
        <v>530</v>
      </c>
      <c r="C539" s="55" t="s">
        <v>11</v>
      </c>
      <c r="D539" s="10">
        <v>43756755</v>
      </c>
      <c r="E539" s="10">
        <v>24221719</v>
      </c>
      <c r="F539" s="11">
        <v>0.55355382271834375</v>
      </c>
      <c r="G539" s="10">
        <v>41668018</v>
      </c>
      <c r="H539" s="10">
        <v>22123088</v>
      </c>
      <c r="I539" s="11">
        <f t="shared" si="8"/>
        <v>0.53093689265469746</v>
      </c>
      <c r="J539" s="64">
        <v>40321789</v>
      </c>
      <c r="K539" s="65">
        <v>21304650</v>
      </c>
      <c r="L539" s="60">
        <v>0.52836569329798333</v>
      </c>
      <c r="M539" s="64">
        <v>41754160</v>
      </c>
      <c r="N539" s="65">
        <v>20554512</v>
      </c>
      <c r="O539" s="60">
        <v>0.49227459012467262</v>
      </c>
      <c r="P539" s="64">
        <v>43840077</v>
      </c>
      <c r="Q539" s="65">
        <v>19913225</v>
      </c>
      <c r="R539" s="60">
        <v>0.45422422501675808</v>
      </c>
      <c r="S539" s="58">
        <v>43686718</v>
      </c>
      <c r="T539" s="59">
        <v>20717979</v>
      </c>
      <c r="U539" s="60">
        <v>0.47423976779395516</v>
      </c>
      <c r="V539" s="62">
        <v>44730841</v>
      </c>
      <c r="W539" s="62">
        <v>22181061</v>
      </c>
      <c r="X539" s="63">
        <v>0.49587847006945385</v>
      </c>
      <c r="Y539" s="90">
        <v>48768100</v>
      </c>
      <c r="Z539" s="90">
        <v>20251557</v>
      </c>
      <c r="AA539" s="105">
        <v>0.41526237437997382</v>
      </c>
      <c r="AB539" s="54">
        <v>48808776</v>
      </c>
      <c r="AC539" s="54">
        <v>18936576</v>
      </c>
      <c r="AD539" s="54">
        <v>0.38797481829906982</v>
      </c>
      <c r="AE539" s="54">
        <v>50789031</v>
      </c>
      <c r="AF539" s="54">
        <v>15446446</v>
      </c>
      <c r="AG539" s="54">
        <v>0.30412956687439102</v>
      </c>
    </row>
    <row r="540" spans="1:33" x14ac:dyDescent="0.2">
      <c r="A540" s="55" t="s">
        <v>1139</v>
      </c>
      <c r="B540" s="55" t="s">
        <v>1140</v>
      </c>
      <c r="C540" s="55" t="s">
        <v>11</v>
      </c>
      <c r="D540" s="10">
        <v>49394947</v>
      </c>
      <c r="E540" s="10">
        <v>11965018</v>
      </c>
      <c r="F540" s="11">
        <v>0.24223161935976972</v>
      </c>
      <c r="G540" s="10">
        <v>50595926</v>
      </c>
      <c r="H540" s="10">
        <v>10760223</v>
      </c>
      <c r="I540" s="11">
        <f t="shared" si="8"/>
        <v>0.21266975131555058</v>
      </c>
      <c r="J540" s="64">
        <v>48234008</v>
      </c>
      <c r="K540" s="65">
        <v>11878875</v>
      </c>
      <c r="L540" s="60">
        <v>0.24627592631323525</v>
      </c>
      <c r="M540" s="64">
        <v>46218680</v>
      </c>
      <c r="N540" s="65">
        <v>16607088</v>
      </c>
      <c r="O540" s="60">
        <v>0.35931549754341752</v>
      </c>
      <c r="P540" s="64">
        <v>48953377</v>
      </c>
      <c r="Q540" s="65">
        <v>19862824</v>
      </c>
      <c r="R540" s="60">
        <v>0.40574982191729081</v>
      </c>
      <c r="S540" s="58">
        <v>51148892</v>
      </c>
      <c r="T540" s="59">
        <v>23722171</v>
      </c>
      <c r="U540" s="60">
        <v>0.46378660558277585</v>
      </c>
      <c r="V540" s="62">
        <v>50735921</v>
      </c>
      <c r="W540" s="62">
        <v>30030708</v>
      </c>
      <c r="X540" s="63">
        <v>0.59190229344609713</v>
      </c>
      <c r="Y540" s="90">
        <v>54805710</v>
      </c>
      <c r="Z540" s="90">
        <v>34231671</v>
      </c>
      <c r="AA540" s="105">
        <v>0.62460044765408573</v>
      </c>
      <c r="AB540" s="54">
        <v>58583893</v>
      </c>
      <c r="AC540" s="54">
        <v>35944083</v>
      </c>
      <c r="AD540" s="54">
        <v>0.61354889815874813</v>
      </c>
      <c r="AE540" s="54">
        <v>60155870</v>
      </c>
      <c r="AF540" s="54">
        <v>36223109</v>
      </c>
      <c r="AG540" s="54">
        <v>0.60215418711424196</v>
      </c>
    </row>
    <row r="541" spans="1:33" x14ac:dyDescent="0.2">
      <c r="A541" s="55" t="s">
        <v>1141</v>
      </c>
      <c r="B541" s="55" t="s">
        <v>1142</v>
      </c>
      <c r="C541" s="55" t="s">
        <v>11</v>
      </c>
      <c r="D541" s="10">
        <v>13176224</v>
      </c>
      <c r="E541" s="10">
        <v>2189670</v>
      </c>
      <c r="F541" s="11">
        <v>0.16618342250404972</v>
      </c>
      <c r="G541" s="10">
        <v>12577567</v>
      </c>
      <c r="H541" s="10">
        <v>3201033</v>
      </c>
      <c r="I541" s="11">
        <f t="shared" si="8"/>
        <v>0.25450335506064092</v>
      </c>
      <c r="J541" s="64">
        <v>12899341</v>
      </c>
      <c r="K541" s="65">
        <v>3088041</v>
      </c>
      <c r="L541" s="60">
        <v>0.23939525282725682</v>
      </c>
      <c r="M541" s="64">
        <v>12949720</v>
      </c>
      <c r="N541" s="65">
        <v>3592441</v>
      </c>
      <c r="O541" s="60">
        <v>0.27741456958142724</v>
      </c>
      <c r="P541" s="64">
        <v>13405739</v>
      </c>
      <c r="Q541" s="65">
        <v>4489178</v>
      </c>
      <c r="R541" s="60">
        <v>0.334869864317066</v>
      </c>
      <c r="S541" s="58">
        <v>14087930</v>
      </c>
      <c r="T541" s="59">
        <v>6664518</v>
      </c>
      <c r="U541" s="60">
        <v>0.47306580881648336</v>
      </c>
      <c r="V541" s="62">
        <v>14212193</v>
      </c>
      <c r="W541" s="62">
        <v>7641353</v>
      </c>
      <c r="X541" s="63">
        <v>0.53766178097919159</v>
      </c>
      <c r="Y541" s="90">
        <v>15568442</v>
      </c>
      <c r="Z541" s="90">
        <v>8268209</v>
      </c>
      <c r="AA541" s="105">
        <v>0.53108776074060593</v>
      </c>
      <c r="AB541" s="54">
        <v>16105996</v>
      </c>
      <c r="AC541" s="54">
        <v>8897527</v>
      </c>
      <c r="AD541" s="54">
        <v>0.55243568916818309</v>
      </c>
      <c r="AE541" s="54">
        <v>17595865</v>
      </c>
      <c r="AF541" s="54">
        <v>8759783</v>
      </c>
      <c r="AG541" s="54">
        <v>0.49783190539368199</v>
      </c>
    </row>
    <row r="542" spans="1:33" x14ac:dyDescent="0.2">
      <c r="A542" s="55" t="s">
        <v>1143</v>
      </c>
      <c r="B542" s="55" t="s">
        <v>1144</v>
      </c>
      <c r="C542" s="55" t="s">
        <v>11</v>
      </c>
      <c r="D542" s="10">
        <v>11339360</v>
      </c>
      <c r="E542" s="10">
        <v>1472653</v>
      </c>
      <c r="F542" s="11">
        <v>0.12987090982207108</v>
      </c>
      <c r="G542" s="10">
        <v>11431602</v>
      </c>
      <c r="H542" s="10">
        <v>2502957</v>
      </c>
      <c r="I542" s="11">
        <f t="shared" si="8"/>
        <v>0.21895067725415912</v>
      </c>
      <c r="J542" s="64">
        <v>11567522</v>
      </c>
      <c r="K542" s="65">
        <v>3096874</v>
      </c>
      <c r="L542" s="60">
        <v>0.26772147051027867</v>
      </c>
      <c r="M542" s="64">
        <v>11823556</v>
      </c>
      <c r="N542" s="65">
        <v>3777400</v>
      </c>
      <c r="O542" s="60">
        <v>0.31948087360519967</v>
      </c>
      <c r="P542" s="64">
        <v>12193146</v>
      </c>
      <c r="Q542" s="65">
        <v>4160913</v>
      </c>
      <c r="R542" s="60">
        <v>0.34125015808061349</v>
      </c>
      <c r="S542" s="58">
        <v>12344617</v>
      </c>
      <c r="T542" s="59">
        <v>4703405</v>
      </c>
      <c r="U542" s="60">
        <v>0.38100858050112046</v>
      </c>
      <c r="V542" s="62">
        <v>12343714</v>
      </c>
      <c r="W542" s="62">
        <v>5946126</v>
      </c>
      <c r="X542" s="63">
        <v>0.48171287831198939</v>
      </c>
      <c r="Y542" s="90">
        <v>12828943</v>
      </c>
      <c r="Z542" s="90">
        <v>6815634</v>
      </c>
      <c r="AA542" s="105">
        <v>0.53127011321197704</v>
      </c>
      <c r="AB542" s="54">
        <v>13462853</v>
      </c>
      <c r="AC542" s="54">
        <v>7401544</v>
      </c>
      <c r="AD542" s="54">
        <v>0.549775296514045</v>
      </c>
      <c r="AE542" s="54">
        <v>13946857</v>
      </c>
      <c r="AF542" s="54">
        <v>7676646</v>
      </c>
      <c r="AG542" s="54">
        <v>0.55042121676589895</v>
      </c>
    </row>
    <row r="543" spans="1:33" x14ac:dyDescent="0.2">
      <c r="A543" s="55" t="s">
        <v>1145</v>
      </c>
      <c r="B543" s="55" t="s">
        <v>1146</v>
      </c>
      <c r="C543" s="55" t="s">
        <v>8</v>
      </c>
      <c r="D543" s="10">
        <v>22403431</v>
      </c>
      <c r="E543" s="10">
        <v>7289831</v>
      </c>
      <c r="F543" s="11">
        <v>0.32538904420488096</v>
      </c>
      <c r="G543" s="10">
        <v>21873357</v>
      </c>
      <c r="H543" s="10">
        <v>6074115</v>
      </c>
      <c r="I543" s="11">
        <f t="shared" si="8"/>
        <v>0.27769468582257401</v>
      </c>
      <c r="J543" s="64">
        <v>22291753</v>
      </c>
      <c r="K543" s="65">
        <v>5533215</v>
      </c>
      <c r="L543" s="60">
        <v>0.24821802933129575</v>
      </c>
      <c r="M543" s="64">
        <v>23681344</v>
      </c>
      <c r="N543" s="65">
        <v>6050982</v>
      </c>
      <c r="O543" s="60">
        <v>0.25551683215276971</v>
      </c>
      <c r="P543" s="64">
        <v>23974004</v>
      </c>
      <c r="Q543" s="65">
        <v>7045638</v>
      </c>
      <c r="R543" s="60">
        <v>0.29388657814522762</v>
      </c>
      <c r="S543" s="58">
        <v>24798525</v>
      </c>
      <c r="T543" s="59">
        <v>6918162</v>
      </c>
      <c r="U543" s="60">
        <v>0.27897473740877732</v>
      </c>
      <c r="V543" s="62">
        <v>25790919</v>
      </c>
      <c r="W543" s="62">
        <v>6268697</v>
      </c>
      <c r="X543" s="63">
        <v>0.24305830280805427</v>
      </c>
      <c r="Y543" s="90">
        <v>27242231</v>
      </c>
      <c r="Z543" s="90">
        <v>4593617</v>
      </c>
      <c r="AA543" s="105">
        <v>0.16862117496911322</v>
      </c>
      <c r="AB543" s="54">
        <v>26827938</v>
      </c>
      <c r="AC543" s="54">
        <v>4959004</v>
      </c>
      <c r="AD543" s="54">
        <v>0.18484476891216911</v>
      </c>
      <c r="AE543" s="54">
        <v>26524771</v>
      </c>
      <c r="AF543" s="54">
        <v>7976758</v>
      </c>
      <c r="AG543" s="54">
        <v>0.30072862834517999</v>
      </c>
    </row>
    <row r="544" spans="1:33" x14ac:dyDescent="0.2">
      <c r="A544" s="55" t="s">
        <v>1147</v>
      </c>
      <c r="B544" s="55" t="s">
        <v>1148</v>
      </c>
      <c r="C544" s="55" t="s">
        <v>8</v>
      </c>
      <c r="D544" s="10">
        <v>32200006</v>
      </c>
      <c r="E544" s="10">
        <v>7742577</v>
      </c>
      <c r="F544" s="11">
        <v>0.2404526570585111</v>
      </c>
      <c r="G544" s="10">
        <v>32733401</v>
      </c>
      <c r="H544" s="10">
        <v>9937194</v>
      </c>
      <c r="I544" s="11">
        <f t="shared" si="8"/>
        <v>0.3035796372029903</v>
      </c>
      <c r="J544" s="64">
        <v>31284203</v>
      </c>
      <c r="K544" s="65">
        <v>7240573</v>
      </c>
      <c r="L544" s="60">
        <v>0.23144502035100589</v>
      </c>
      <c r="M544" s="64">
        <v>31169287</v>
      </c>
      <c r="N544" s="65">
        <v>9777241</v>
      </c>
      <c r="O544" s="60">
        <v>0.31368189461632534</v>
      </c>
      <c r="P544" s="64">
        <v>31537215</v>
      </c>
      <c r="Q544" s="65">
        <v>14950518</v>
      </c>
      <c r="R544" s="60">
        <v>0.47405955154886059</v>
      </c>
      <c r="S544" s="58">
        <v>32379547</v>
      </c>
      <c r="T544" s="59">
        <v>14950518</v>
      </c>
      <c r="U544" s="60">
        <v>0.4617272131694739</v>
      </c>
      <c r="V544" s="62">
        <v>33539476</v>
      </c>
      <c r="W544" s="62">
        <v>29856804</v>
      </c>
      <c r="X544" s="63">
        <v>0.89019888086504395</v>
      </c>
      <c r="Y544" s="90">
        <v>35181083</v>
      </c>
      <c r="Z544" s="90">
        <v>34495206</v>
      </c>
      <c r="AA544" s="105">
        <v>0.98050438072074131</v>
      </c>
      <c r="AB544" s="54">
        <v>37495501</v>
      </c>
      <c r="AC544" s="54">
        <v>36301760</v>
      </c>
      <c r="AD544" s="54">
        <v>0.96816308708610133</v>
      </c>
      <c r="AE544" s="54">
        <v>37822491</v>
      </c>
      <c r="AF544" s="54">
        <v>38196800</v>
      </c>
      <c r="AG544" s="54">
        <v>1.00989646610002</v>
      </c>
    </row>
    <row r="545" spans="1:33" x14ac:dyDescent="0.2">
      <c r="A545" s="55" t="s">
        <v>1149</v>
      </c>
      <c r="B545" s="55" t="s">
        <v>1150</v>
      </c>
      <c r="C545" s="55" t="s">
        <v>8</v>
      </c>
      <c r="D545" s="10">
        <v>21741283</v>
      </c>
      <c r="E545" s="10">
        <v>49810</v>
      </c>
      <c r="F545" s="11">
        <v>2.291033146479902E-3</v>
      </c>
      <c r="G545" s="10">
        <v>23248823</v>
      </c>
      <c r="H545" s="10">
        <v>300330</v>
      </c>
      <c r="I545" s="11">
        <f t="shared" si="8"/>
        <v>1.2918073314937276E-2</v>
      </c>
      <c r="J545" s="64">
        <v>20710124</v>
      </c>
      <c r="K545" s="65">
        <v>-541188</v>
      </c>
      <c r="L545" s="60">
        <v>-2.6131567343585196E-2</v>
      </c>
      <c r="M545" s="64">
        <v>21071106</v>
      </c>
      <c r="N545" s="65">
        <v>-750094</v>
      </c>
      <c r="O545" s="60">
        <v>-3.5598226310474636E-2</v>
      </c>
      <c r="P545" s="64">
        <v>23959088</v>
      </c>
      <c r="Q545" s="65">
        <v>-1581701</v>
      </c>
      <c r="R545" s="60">
        <v>-6.6016744877768305E-2</v>
      </c>
      <c r="S545" s="58">
        <v>24304623</v>
      </c>
      <c r="T545" s="59">
        <v>1827382</v>
      </c>
      <c r="U545" s="60">
        <v>7.5186601330948441E-2</v>
      </c>
      <c r="V545" s="62">
        <v>21948601</v>
      </c>
      <c r="W545" s="62">
        <v>2079124</v>
      </c>
      <c r="X545" s="63">
        <v>9.4726948656089743E-2</v>
      </c>
      <c r="Y545" s="90">
        <v>22857384</v>
      </c>
      <c r="Z545" s="90">
        <v>1915463</v>
      </c>
      <c r="AA545" s="105">
        <v>8.3800622153436283E-2</v>
      </c>
      <c r="AB545" s="54">
        <v>20820719</v>
      </c>
      <c r="AC545" s="54">
        <v>2757730</v>
      </c>
      <c r="AD545" s="54">
        <v>0.13245123763497313</v>
      </c>
      <c r="AE545" s="54">
        <v>20864125</v>
      </c>
      <c r="AF545" s="54">
        <v>3280580</v>
      </c>
      <c r="AG545" s="54">
        <v>0.157235446010796</v>
      </c>
    </row>
    <row r="546" spans="1:33" x14ac:dyDescent="0.2">
      <c r="A546" s="55" t="s">
        <v>1151</v>
      </c>
      <c r="B546" s="55" t="s">
        <v>4</v>
      </c>
      <c r="C546" s="55" t="s">
        <v>8</v>
      </c>
      <c r="D546" s="10">
        <v>12871583</v>
      </c>
      <c r="E546" s="10">
        <v>993221</v>
      </c>
      <c r="F546" s="11">
        <v>7.7163857778798459E-2</v>
      </c>
      <c r="G546" s="10">
        <v>13107510</v>
      </c>
      <c r="H546" s="10">
        <v>486069</v>
      </c>
      <c r="I546" s="11">
        <f t="shared" si="8"/>
        <v>3.7083244643719517E-2</v>
      </c>
      <c r="J546" s="64">
        <v>13185573</v>
      </c>
      <c r="K546" s="65">
        <v>613630</v>
      </c>
      <c r="L546" s="60">
        <v>4.6537985114488388E-2</v>
      </c>
      <c r="M546" s="64">
        <v>13083644</v>
      </c>
      <c r="N546" s="65">
        <v>1466339</v>
      </c>
      <c r="O546" s="60">
        <v>0.11207420501505544</v>
      </c>
      <c r="P546" s="64">
        <v>13754438</v>
      </c>
      <c r="Q546" s="65">
        <v>2920673</v>
      </c>
      <c r="R546" s="60">
        <v>0.21234404488209552</v>
      </c>
      <c r="S546" s="58">
        <v>14278010</v>
      </c>
      <c r="T546" s="59">
        <v>4324241</v>
      </c>
      <c r="U546" s="60">
        <v>0.30286020250721213</v>
      </c>
      <c r="V546" s="62">
        <v>15067567</v>
      </c>
      <c r="W546" s="62">
        <v>4984986</v>
      </c>
      <c r="X546" s="63">
        <v>0.33084213264158707</v>
      </c>
      <c r="Y546" s="90">
        <v>15455825</v>
      </c>
      <c r="Z546" s="90">
        <v>5897632</v>
      </c>
      <c r="AA546" s="105">
        <v>0.38157988978265478</v>
      </c>
      <c r="AB546" s="54">
        <v>15964184</v>
      </c>
      <c r="AC546" s="54">
        <v>6060791</v>
      </c>
      <c r="AD546" s="54">
        <v>0.37964928241869422</v>
      </c>
      <c r="AE546" s="54">
        <v>16069678</v>
      </c>
      <c r="AF546" s="54">
        <v>6514809</v>
      </c>
      <c r="AG546" s="54">
        <v>0.40541005239806299</v>
      </c>
    </row>
    <row r="547" spans="1:33" x14ac:dyDescent="0.2">
      <c r="A547" s="55" t="s">
        <v>1152</v>
      </c>
      <c r="B547" s="55" t="s">
        <v>1091</v>
      </c>
      <c r="C547" s="55" t="s">
        <v>8</v>
      </c>
      <c r="D547" s="10">
        <v>35843179</v>
      </c>
      <c r="E547" s="10">
        <v>3367181</v>
      </c>
      <c r="F547" s="11">
        <v>9.3942030086114847E-2</v>
      </c>
      <c r="G547" s="10">
        <v>35002091</v>
      </c>
      <c r="H547" s="10">
        <v>1896887</v>
      </c>
      <c r="I547" s="11">
        <f t="shared" si="8"/>
        <v>5.4193533752026415E-2</v>
      </c>
      <c r="J547" s="64">
        <v>36076833</v>
      </c>
      <c r="K547" s="65">
        <v>1510642</v>
      </c>
      <c r="L547" s="60">
        <v>4.1872910518503663E-2</v>
      </c>
      <c r="M547" s="64">
        <v>34297815</v>
      </c>
      <c r="N547" s="65">
        <v>3079374</v>
      </c>
      <c r="O547" s="60">
        <v>8.9783387075823923E-2</v>
      </c>
      <c r="P547" s="64">
        <v>35518847</v>
      </c>
      <c r="Q547" s="65">
        <v>4684234</v>
      </c>
      <c r="R547" s="60">
        <v>0.13188023811696364</v>
      </c>
      <c r="S547" s="58">
        <v>36272677</v>
      </c>
      <c r="T547" s="59">
        <v>7633861</v>
      </c>
      <c r="U547" s="60">
        <v>0.21045761248887143</v>
      </c>
      <c r="V547" s="62">
        <v>36928775</v>
      </c>
      <c r="W547" s="62">
        <v>11109791</v>
      </c>
      <c r="X547" s="63">
        <v>0.30084374583234891</v>
      </c>
      <c r="Y547" s="90">
        <v>38756161</v>
      </c>
      <c r="Z547" s="90">
        <v>12891325</v>
      </c>
      <c r="AA547" s="105">
        <v>0.33262646937605611</v>
      </c>
      <c r="AB547" s="54">
        <v>41007507</v>
      </c>
      <c r="AC547" s="54">
        <v>12662026</v>
      </c>
      <c r="AD547" s="54">
        <v>0.30877336678867118</v>
      </c>
      <c r="AE547" s="54">
        <v>41504397</v>
      </c>
      <c r="AF547" s="54">
        <v>11901514</v>
      </c>
      <c r="AG547" s="54">
        <v>0.28675308787163001</v>
      </c>
    </row>
    <row r="548" spans="1:33" x14ac:dyDescent="0.2">
      <c r="A548" s="55" t="s">
        <v>1153</v>
      </c>
      <c r="B548" s="55" t="s">
        <v>1154</v>
      </c>
      <c r="C548" s="55" t="s">
        <v>8</v>
      </c>
      <c r="D548" s="10">
        <v>59814365</v>
      </c>
      <c r="E548" s="10">
        <v>10275952</v>
      </c>
      <c r="F548" s="11">
        <v>0.17179739348566184</v>
      </c>
      <c r="G548" s="10">
        <v>57064956</v>
      </c>
      <c r="H548" s="10">
        <v>11503193</v>
      </c>
      <c r="I548" s="11">
        <f t="shared" si="8"/>
        <v>0.20158068640235174</v>
      </c>
      <c r="J548" s="64">
        <v>56543581</v>
      </c>
      <c r="K548" s="65">
        <v>15124906</v>
      </c>
      <c r="L548" s="60">
        <v>0.26749112335138447</v>
      </c>
      <c r="M548" s="64">
        <v>55617994</v>
      </c>
      <c r="N548" s="65">
        <v>19167020</v>
      </c>
      <c r="O548" s="60">
        <v>0.34461904541181404</v>
      </c>
      <c r="P548" s="64">
        <v>56306335</v>
      </c>
      <c r="Q548" s="65">
        <v>24062618</v>
      </c>
      <c r="R548" s="60">
        <v>0.42735187790148305</v>
      </c>
      <c r="S548" s="58">
        <v>56753163</v>
      </c>
      <c r="T548" s="59">
        <v>28727971</v>
      </c>
      <c r="U548" s="60">
        <v>0.50619154037282466</v>
      </c>
      <c r="V548" s="62">
        <v>58091400</v>
      </c>
      <c r="W548" s="62">
        <v>31956652</v>
      </c>
      <c r="X548" s="63">
        <v>0.55010986135641415</v>
      </c>
      <c r="Y548" s="90">
        <v>60766412</v>
      </c>
      <c r="Z548" s="90">
        <v>34731457</v>
      </c>
      <c r="AA548" s="105">
        <v>0.57155681661770652</v>
      </c>
      <c r="AB548" s="54">
        <v>64391589</v>
      </c>
      <c r="AC548" s="54">
        <v>32984747</v>
      </c>
      <c r="AD548" s="54">
        <v>0.51225241545134104</v>
      </c>
      <c r="AE548" s="54">
        <v>65822610</v>
      </c>
      <c r="AF548" s="54">
        <v>33153051</v>
      </c>
      <c r="AG548" s="54">
        <v>0.50367268936919996</v>
      </c>
    </row>
    <row r="549" spans="1:33" x14ac:dyDescent="0.2">
      <c r="A549" s="55" t="s">
        <v>1155</v>
      </c>
      <c r="B549" s="55" t="s">
        <v>1156</v>
      </c>
      <c r="C549" s="55" t="s">
        <v>8</v>
      </c>
      <c r="D549" s="10">
        <v>9210131</v>
      </c>
      <c r="E549" s="10">
        <v>3323634</v>
      </c>
      <c r="F549" s="11">
        <v>0.36086717984793049</v>
      </c>
      <c r="G549" s="10">
        <v>9238897</v>
      </c>
      <c r="H549" s="10">
        <v>2779747</v>
      </c>
      <c r="I549" s="11">
        <f t="shared" si="8"/>
        <v>0.30087433597322277</v>
      </c>
      <c r="J549" s="64">
        <v>9117711</v>
      </c>
      <c r="K549" s="65">
        <v>2171134</v>
      </c>
      <c r="L549" s="60">
        <v>0.23812270426206752</v>
      </c>
      <c r="M549" s="64">
        <v>9287713</v>
      </c>
      <c r="N549" s="65">
        <v>1738242</v>
      </c>
      <c r="O549" s="60">
        <v>0.18715500791206618</v>
      </c>
      <c r="P549" s="64">
        <v>9111799</v>
      </c>
      <c r="Q549" s="65">
        <v>1947697</v>
      </c>
      <c r="R549" s="60">
        <v>0.21375548341222189</v>
      </c>
      <c r="S549" s="58">
        <v>9171037</v>
      </c>
      <c r="T549" s="59">
        <v>2854894</v>
      </c>
      <c r="U549" s="60">
        <v>0.31129456788801529</v>
      </c>
      <c r="V549" s="62">
        <v>9922543</v>
      </c>
      <c r="W549" s="62">
        <v>3706398</v>
      </c>
      <c r="X549" s="63">
        <v>0.37353307514011275</v>
      </c>
      <c r="Y549" s="90">
        <v>10551912</v>
      </c>
      <c r="Z549" s="90">
        <v>3647318</v>
      </c>
      <c r="AA549" s="105">
        <v>0.34565470219994254</v>
      </c>
      <c r="AB549" s="54">
        <v>10683683</v>
      </c>
      <c r="AC549" s="54">
        <v>4276579</v>
      </c>
      <c r="AD549" s="54">
        <v>0.40029070499377417</v>
      </c>
      <c r="AE549" s="54">
        <v>12053360</v>
      </c>
      <c r="AF549" s="54">
        <v>2919613</v>
      </c>
      <c r="AG549" s="54">
        <v>0.242223993973465</v>
      </c>
    </row>
    <row r="550" spans="1:33" x14ac:dyDescent="0.2">
      <c r="A550" s="55" t="s">
        <v>1157</v>
      </c>
      <c r="B550" s="55" t="s">
        <v>1158</v>
      </c>
      <c r="C550" s="55" t="s">
        <v>8</v>
      </c>
      <c r="D550" s="10">
        <v>40587442</v>
      </c>
      <c r="E550" s="10">
        <v>5252018</v>
      </c>
      <c r="F550" s="11">
        <v>0.12940007404260659</v>
      </c>
      <c r="G550" s="10">
        <v>37927756</v>
      </c>
      <c r="H550" s="10">
        <v>6731066</v>
      </c>
      <c r="I550" s="11">
        <f t="shared" si="8"/>
        <v>0.1774707156416003</v>
      </c>
      <c r="J550" s="64">
        <v>36915355</v>
      </c>
      <c r="K550" s="65">
        <v>11147823</v>
      </c>
      <c r="L550" s="60">
        <v>0.30198336166616846</v>
      </c>
      <c r="M550" s="64">
        <v>37749976</v>
      </c>
      <c r="N550" s="65">
        <v>15384690</v>
      </c>
      <c r="O550" s="60">
        <v>0.40754171605301154</v>
      </c>
      <c r="P550" s="64">
        <v>39172284</v>
      </c>
      <c r="Q550" s="65">
        <v>18894883</v>
      </c>
      <c r="R550" s="60">
        <v>0.48235336494548031</v>
      </c>
      <c r="S550" s="58">
        <v>41089184</v>
      </c>
      <c r="T550" s="59">
        <v>20383032</v>
      </c>
      <c r="U550" s="60">
        <v>0.49606806501681805</v>
      </c>
      <c r="V550" s="62">
        <v>42234912</v>
      </c>
      <c r="W550" s="62">
        <v>21505662</v>
      </c>
      <c r="X550" s="63">
        <v>0.5091915901233558</v>
      </c>
      <c r="Y550" s="90">
        <v>44760220</v>
      </c>
      <c r="Z550" s="90">
        <v>20396540</v>
      </c>
      <c r="AA550" s="105">
        <v>0.45568453416895627</v>
      </c>
      <c r="AB550" s="54">
        <v>47316459</v>
      </c>
      <c r="AC550" s="54">
        <v>16653942</v>
      </c>
      <c r="AD550" s="54">
        <v>0.3519693221337632</v>
      </c>
      <c r="AE550" s="54">
        <v>48943548</v>
      </c>
      <c r="AF550" s="54">
        <v>15095535</v>
      </c>
      <c r="AG550" s="54">
        <v>0.30842747648780999</v>
      </c>
    </row>
    <row r="551" spans="1:33" x14ac:dyDescent="0.2">
      <c r="A551" s="55" t="s">
        <v>1159</v>
      </c>
      <c r="B551" s="55" t="s">
        <v>1160</v>
      </c>
      <c r="C551" s="55" t="s">
        <v>8</v>
      </c>
      <c r="D551" s="10">
        <v>30467941</v>
      </c>
      <c r="E551" s="10">
        <v>14537785</v>
      </c>
      <c r="F551" s="11">
        <v>0.47715022816934033</v>
      </c>
      <c r="G551" s="10">
        <v>30905336</v>
      </c>
      <c r="H551" s="10">
        <v>15403005</v>
      </c>
      <c r="I551" s="11">
        <f t="shared" si="8"/>
        <v>0.49839306066758182</v>
      </c>
      <c r="J551" s="64">
        <v>36340079</v>
      </c>
      <c r="K551" s="65">
        <v>16482595</v>
      </c>
      <c r="L551" s="60">
        <v>0.45356519450604388</v>
      </c>
      <c r="M551" s="64">
        <v>31992284</v>
      </c>
      <c r="N551" s="65">
        <v>18547472</v>
      </c>
      <c r="O551" s="60">
        <v>0.57974829180686194</v>
      </c>
      <c r="P551" s="64">
        <v>33044865</v>
      </c>
      <c r="Q551" s="65">
        <v>20360624</v>
      </c>
      <c r="R551" s="60">
        <v>0.616150920876814</v>
      </c>
      <c r="S551" s="58">
        <v>34405116</v>
      </c>
      <c r="T551" s="59">
        <v>20355686</v>
      </c>
      <c r="U551" s="60">
        <v>0.59164706783723675</v>
      </c>
      <c r="V551" s="62">
        <v>34891244</v>
      </c>
      <c r="W551" s="62">
        <v>20592142</v>
      </c>
      <c r="X551" s="63">
        <v>0.59018079149026614</v>
      </c>
      <c r="Y551" s="90">
        <v>35951983</v>
      </c>
      <c r="Z551" s="90">
        <v>21293026</v>
      </c>
      <c r="AA551" s="105">
        <v>0.59226290800148629</v>
      </c>
      <c r="AB551" s="54">
        <v>37281390</v>
      </c>
      <c r="AC551" s="54">
        <v>19366449</v>
      </c>
      <c r="AD551" s="54">
        <v>0.51946692438237951</v>
      </c>
      <c r="AE551" s="54">
        <v>37634452</v>
      </c>
      <c r="AF551" s="54">
        <v>18792379</v>
      </c>
      <c r="AG551" s="54">
        <v>0.499339780475613</v>
      </c>
    </row>
    <row r="552" spans="1:33" x14ac:dyDescent="0.2">
      <c r="A552" s="55" t="s">
        <v>1161</v>
      </c>
      <c r="B552" s="55" t="s">
        <v>887</v>
      </c>
      <c r="C552" s="55" t="s">
        <v>8</v>
      </c>
      <c r="D552" s="10">
        <v>23453113</v>
      </c>
      <c r="E552" s="10">
        <v>3614393</v>
      </c>
      <c r="F552" s="11">
        <v>0.154111439278871</v>
      </c>
      <c r="G552" s="10">
        <v>23290951</v>
      </c>
      <c r="H552" s="10">
        <v>6919551</v>
      </c>
      <c r="I552" s="11">
        <f t="shared" si="8"/>
        <v>0.29709181905023974</v>
      </c>
      <c r="J552" s="64">
        <v>24648297</v>
      </c>
      <c r="K552" s="65">
        <v>7729156</v>
      </c>
      <c r="L552" s="60">
        <v>0.31357768855187035</v>
      </c>
      <c r="M552" s="64">
        <v>26794515</v>
      </c>
      <c r="N552" s="65">
        <v>7657859</v>
      </c>
      <c r="O552" s="60">
        <v>0.28579950038282087</v>
      </c>
      <c r="P552" s="64">
        <v>27320037</v>
      </c>
      <c r="Q552" s="65">
        <v>7158044</v>
      </c>
      <c r="R552" s="60">
        <v>0.26200711221584361</v>
      </c>
      <c r="S552" s="58">
        <v>26847472</v>
      </c>
      <c r="T552" s="59">
        <v>8056358</v>
      </c>
      <c r="U552" s="60">
        <v>0.30007883051335338</v>
      </c>
      <c r="V552" s="62">
        <v>27059072</v>
      </c>
      <c r="W552" s="62">
        <v>7402592</v>
      </c>
      <c r="X552" s="63">
        <v>0.27357154007351026</v>
      </c>
      <c r="Y552" s="90">
        <v>28638138</v>
      </c>
      <c r="Z552" s="90">
        <v>5932266</v>
      </c>
      <c r="AA552" s="105">
        <v>0.20714566009843238</v>
      </c>
      <c r="AB552" s="54">
        <v>29648935</v>
      </c>
      <c r="AC552" s="54">
        <v>3431702</v>
      </c>
      <c r="AD552" s="54">
        <v>0.11574452842909871</v>
      </c>
      <c r="AE552" s="54">
        <v>31165812</v>
      </c>
      <c r="AF552" s="54">
        <v>88972</v>
      </c>
      <c r="AG552" s="54">
        <v>2.8547948630377401E-3</v>
      </c>
    </row>
    <row r="553" spans="1:33" x14ac:dyDescent="0.2">
      <c r="A553" s="55" t="s">
        <v>1162</v>
      </c>
      <c r="B553" s="55" t="s">
        <v>1163</v>
      </c>
      <c r="C553" s="55" t="s">
        <v>8</v>
      </c>
      <c r="D553" s="10">
        <v>41078463</v>
      </c>
      <c r="E553" s="10">
        <v>26930241</v>
      </c>
      <c r="F553" s="11">
        <v>0.65558054107331132</v>
      </c>
      <c r="G553" s="10">
        <v>40340265</v>
      </c>
      <c r="H553" s="10">
        <v>25012173</v>
      </c>
      <c r="I553" s="11">
        <f t="shared" si="8"/>
        <v>0.62002996261923415</v>
      </c>
      <c r="J553" s="64">
        <v>38527902</v>
      </c>
      <c r="K553" s="65">
        <v>26165435</v>
      </c>
      <c r="L553" s="60">
        <v>0.6791295046379634</v>
      </c>
      <c r="M553" s="64">
        <v>40433902</v>
      </c>
      <c r="N553" s="65">
        <v>28092742</v>
      </c>
      <c r="O553" s="60">
        <v>0.69478186893760585</v>
      </c>
      <c r="P553" s="64">
        <v>40883714</v>
      </c>
      <c r="Q553" s="65">
        <v>30995083</v>
      </c>
      <c r="R553" s="60">
        <v>0.75812786969403023</v>
      </c>
      <c r="S553" s="58">
        <v>42696694</v>
      </c>
      <c r="T553" s="59">
        <v>31184829</v>
      </c>
      <c r="U553" s="60">
        <v>0.73038041305961532</v>
      </c>
      <c r="V553" s="62">
        <v>43510989</v>
      </c>
      <c r="W553" s="62">
        <v>30836819</v>
      </c>
      <c r="X553" s="63">
        <v>0.70871335514805234</v>
      </c>
      <c r="Y553" s="90">
        <v>46074865</v>
      </c>
      <c r="Z553" s="90">
        <v>31677188</v>
      </c>
      <c r="AA553" s="105">
        <v>0.68751559011621632</v>
      </c>
      <c r="AB553" s="54">
        <v>48008249</v>
      </c>
      <c r="AC553" s="54">
        <v>32837154</v>
      </c>
      <c r="AD553" s="54">
        <v>0.68398982849801504</v>
      </c>
      <c r="AE553" s="54">
        <v>50032373</v>
      </c>
      <c r="AF553" s="54">
        <v>32517413</v>
      </c>
      <c r="AG553" s="54">
        <v>0.64992745796806395</v>
      </c>
    </row>
    <row r="554" spans="1:33" x14ac:dyDescent="0.2">
      <c r="A554" s="55" t="s">
        <v>1164</v>
      </c>
      <c r="B554" s="55" t="s">
        <v>1165</v>
      </c>
      <c r="C554" s="55" t="s">
        <v>158</v>
      </c>
      <c r="D554" s="10">
        <v>3201310</v>
      </c>
      <c r="E554" s="10">
        <v>535778</v>
      </c>
      <c r="F554" s="11">
        <v>0.1673621111357538</v>
      </c>
      <c r="G554" s="10">
        <v>3008361</v>
      </c>
      <c r="H554" s="10">
        <v>505461</v>
      </c>
      <c r="I554" s="11">
        <f t="shared" si="8"/>
        <v>0.16801873179448876</v>
      </c>
      <c r="J554" s="64">
        <v>2968704</v>
      </c>
      <c r="K554" s="65">
        <v>583981</v>
      </c>
      <c r="L554" s="60">
        <v>0.19671243748113654</v>
      </c>
      <c r="M554" s="64">
        <v>2977919</v>
      </c>
      <c r="N554" s="65">
        <v>704453</v>
      </c>
      <c r="O554" s="60">
        <v>0.2365588184232009</v>
      </c>
      <c r="P554" s="64">
        <v>2978766</v>
      </c>
      <c r="Q554" s="65">
        <v>922642</v>
      </c>
      <c r="R554" s="60">
        <v>0.30973967072270864</v>
      </c>
      <c r="S554" s="58">
        <v>2802099</v>
      </c>
      <c r="T554" s="59">
        <v>1451642</v>
      </c>
      <c r="U554" s="60">
        <v>0.51805521503701335</v>
      </c>
      <c r="V554" s="62">
        <v>2919908</v>
      </c>
      <c r="W554" s="62">
        <v>1933788</v>
      </c>
      <c r="X554" s="63">
        <v>0.66227703064617105</v>
      </c>
      <c r="Y554" s="90">
        <v>3071253</v>
      </c>
      <c r="Z554" s="90">
        <v>2161142</v>
      </c>
      <c r="AA554" s="105">
        <v>0.70366785152509415</v>
      </c>
      <c r="AB554" s="54">
        <v>3164047</v>
      </c>
      <c r="AC554" s="54">
        <v>2390068</v>
      </c>
      <c r="AD554" s="54">
        <v>0.75538321649457163</v>
      </c>
      <c r="AE554" s="54">
        <v>3200427</v>
      </c>
      <c r="AF554" s="54">
        <v>2685206</v>
      </c>
      <c r="AG554" s="54">
        <v>0.83901491894675295</v>
      </c>
    </row>
    <row r="555" spans="1:33" x14ac:dyDescent="0.2">
      <c r="A555" s="55" t="s">
        <v>1166</v>
      </c>
      <c r="B555" s="55" t="s">
        <v>1167</v>
      </c>
      <c r="C555" s="55" t="s">
        <v>158</v>
      </c>
      <c r="D555" s="10">
        <v>6508361</v>
      </c>
      <c r="E555" s="10">
        <v>2443924</v>
      </c>
      <c r="F555" s="11">
        <v>0.37550529234626046</v>
      </c>
      <c r="G555" s="10">
        <v>6842393</v>
      </c>
      <c r="H555" s="10">
        <v>2143880</v>
      </c>
      <c r="I555" s="11">
        <f t="shared" si="8"/>
        <v>0.31332313124954969</v>
      </c>
      <c r="J555" s="64">
        <v>6846229</v>
      </c>
      <c r="K555" s="65">
        <v>1849126</v>
      </c>
      <c r="L555" s="60">
        <v>0.27009409121430206</v>
      </c>
      <c r="M555" s="64">
        <v>6558113</v>
      </c>
      <c r="N555" s="65">
        <v>1986733</v>
      </c>
      <c r="O555" s="60">
        <v>0.30294278247416595</v>
      </c>
      <c r="P555" s="64">
        <v>6315773</v>
      </c>
      <c r="Q555" s="65">
        <v>2663842</v>
      </c>
      <c r="R555" s="60">
        <v>0.42177608346595102</v>
      </c>
      <c r="S555" s="58">
        <v>6675658</v>
      </c>
      <c r="T555" s="59">
        <v>3226008</v>
      </c>
      <c r="U555" s="60">
        <v>0.48324944147827825</v>
      </c>
      <c r="V555" s="62">
        <v>7272382</v>
      </c>
      <c r="W555" s="62">
        <v>3230192</v>
      </c>
      <c r="X555" s="63">
        <v>0.44417248708882456</v>
      </c>
      <c r="Y555" s="90">
        <v>7107952</v>
      </c>
      <c r="Z555" s="90">
        <v>3369062</v>
      </c>
      <c r="AA555" s="105">
        <v>0.47398491154695471</v>
      </c>
      <c r="AB555" s="54">
        <v>7025997</v>
      </c>
      <c r="AC555" s="54">
        <v>3674009</v>
      </c>
      <c r="AD555" s="54">
        <v>0.522916391794645</v>
      </c>
      <c r="AE555" s="54">
        <v>6734197</v>
      </c>
      <c r="AF555" s="54">
        <v>4236125</v>
      </c>
      <c r="AG555" s="54">
        <v>0.62904678909749701</v>
      </c>
    </row>
    <row r="556" spans="1:33" x14ac:dyDescent="0.2">
      <c r="A556" s="55" t="s">
        <v>1168</v>
      </c>
      <c r="B556" s="55" t="s">
        <v>1169</v>
      </c>
      <c r="C556" s="55" t="s">
        <v>158</v>
      </c>
      <c r="D556" s="10">
        <v>9917341</v>
      </c>
      <c r="E556" s="10">
        <v>40826</v>
      </c>
      <c r="F556" s="11">
        <v>4.1166276323462104E-3</v>
      </c>
      <c r="G556" s="10">
        <v>10195342</v>
      </c>
      <c r="H556" s="10">
        <v>10322</v>
      </c>
      <c r="I556" s="11">
        <f t="shared" si="8"/>
        <v>1.0124231242071135E-3</v>
      </c>
      <c r="J556" s="64">
        <v>10689282</v>
      </c>
      <c r="K556" s="65">
        <v>2941</v>
      </c>
      <c r="L556" s="60">
        <v>2.751354113400694E-4</v>
      </c>
      <c r="M556" s="64">
        <v>11052372</v>
      </c>
      <c r="N556" s="65">
        <v>-66692</v>
      </c>
      <c r="O556" s="60">
        <v>-6.0341798122611149E-3</v>
      </c>
      <c r="P556" s="64">
        <v>11190400</v>
      </c>
      <c r="Q556" s="65">
        <v>-283889</v>
      </c>
      <c r="R556" s="60">
        <v>-2.5368976980268802E-2</v>
      </c>
      <c r="S556" s="58">
        <v>10438808</v>
      </c>
      <c r="T556" s="59">
        <v>120831</v>
      </c>
      <c r="U556" s="60">
        <v>1.1575172184410327E-2</v>
      </c>
      <c r="V556" s="62">
        <v>10713904</v>
      </c>
      <c r="W556" s="62">
        <v>311656</v>
      </c>
      <c r="X556" s="63">
        <v>2.9088929674934552E-2</v>
      </c>
      <c r="Y556" s="90">
        <v>9910220</v>
      </c>
      <c r="Z556" s="90">
        <v>1098044</v>
      </c>
      <c r="AA556" s="105">
        <v>0.11079915481190125</v>
      </c>
      <c r="AB556" s="54">
        <v>9999682</v>
      </c>
      <c r="AC556" s="54">
        <v>1818927</v>
      </c>
      <c r="AD556" s="54">
        <v>0.18189848437180303</v>
      </c>
      <c r="AE556" s="54">
        <v>10226584</v>
      </c>
      <c r="AF556" s="54">
        <v>2060014</v>
      </c>
      <c r="AG556" s="54">
        <v>0.20143715633685699</v>
      </c>
    </row>
    <row r="557" spans="1:33" x14ac:dyDescent="0.2">
      <c r="A557" s="55" t="s">
        <v>1170</v>
      </c>
      <c r="B557" s="55" t="s">
        <v>1171</v>
      </c>
      <c r="C557" s="55" t="s">
        <v>158</v>
      </c>
      <c r="D557" s="10">
        <v>13232190</v>
      </c>
      <c r="E557" s="10">
        <v>927259</v>
      </c>
      <c r="F557" s="11">
        <v>7.0076004047704879E-2</v>
      </c>
      <c r="G557" s="10">
        <v>12973926</v>
      </c>
      <c r="H557" s="10">
        <v>920923</v>
      </c>
      <c r="I557" s="11">
        <f t="shared" si="8"/>
        <v>7.0982600024079065E-2</v>
      </c>
      <c r="J557" s="64">
        <v>12791427</v>
      </c>
      <c r="K557" s="65">
        <v>876216</v>
      </c>
      <c r="L557" s="60">
        <v>6.8500254115510334E-2</v>
      </c>
      <c r="M557" s="64">
        <v>13111628</v>
      </c>
      <c r="N557" s="65">
        <v>1508216</v>
      </c>
      <c r="O557" s="60">
        <v>0.11502888886109337</v>
      </c>
      <c r="P557" s="64">
        <v>13350341</v>
      </c>
      <c r="Q557" s="65">
        <v>2543602</v>
      </c>
      <c r="R557" s="60">
        <v>0.19052711837098393</v>
      </c>
      <c r="S557" s="58">
        <v>13482755</v>
      </c>
      <c r="T557" s="59">
        <v>3794505</v>
      </c>
      <c r="U557" s="60">
        <v>0.28143395025719892</v>
      </c>
      <c r="V557" s="62">
        <v>13609436</v>
      </c>
      <c r="W557" s="62">
        <v>4373343</v>
      </c>
      <c r="X557" s="63">
        <v>0.32134638055537351</v>
      </c>
      <c r="Y557" s="90">
        <v>15254049</v>
      </c>
      <c r="Z557" s="90">
        <v>4705856</v>
      </c>
      <c r="AA557" s="105">
        <v>0.30849881234811821</v>
      </c>
      <c r="AB557" s="54">
        <v>15370203</v>
      </c>
      <c r="AC557" s="54">
        <v>4426246</v>
      </c>
      <c r="AD557" s="54">
        <v>0.28797576713853423</v>
      </c>
      <c r="AE557" s="54">
        <v>14776404</v>
      </c>
      <c r="AF557" s="54">
        <v>4544958</v>
      </c>
      <c r="AG557" s="54">
        <v>0.30758214244818999</v>
      </c>
    </row>
    <row r="558" spans="1:33" x14ac:dyDescent="0.2">
      <c r="A558" s="55" t="s">
        <v>1172</v>
      </c>
      <c r="B558" s="55" t="s">
        <v>1173</v>
      </c>
      <c r="C558" s="55" t="s">
        <v>158</v>
      </c>
      <c r="D558" s="10">
        <v>8917877</v>
      </c>
      <c r="E558" s="10">
        <v>1146712</v>
      </c>
      <c r="F558" s="11">
        <v>0.12858576093839374</v>
      </c>
      <c r="G558" s="10">
        <v>8648628</v>
      </c>
      <c r="H558" s="10">
        <v>902163</v>
      </c>
      <c r="I558" s="11">
        <f t="shared" si="8"/>
        <v>0.10431284592191964</v>
      </c>
      <c r="J558" s="64">
        <v>8802854</v>
      </c>
      <c r="K558" s="65">
        <v>747622</v>
      </c>
      <c r="L558" s="60">
        <v>8.4929501273109831E-2</v>
      </c>
      <c r="M558" s="64">
        <v>8046220</v>
      </c>
      <c r="N558" s="65">
        <v>1541514</v>
      </c>
      <c r="O558" s="60">
        <v>0.19158238278346851</v>
      </c>
      <c r="P558" s="64">
        <v>8991479</v>
      </c>
      <c r="Q558" s="65">
        <v>1548532</v>
      </c>
      <c r="R558" s="60">
        <v>0.17222216723188699</v>
      </c>
      <c r="S558" s="58">
        <v>8257747</v>
      </c>
      <c r="T558" s="59">
        <v>2609053</v>
      </c>
      <c r="U558" s="60">
        <v>0.31595215983245795</v>
      </c>
      <c r="V558" s="62">
        <v>8458506</v>
      </c>
      <c r="W558" s="62">
        <v>3151269</v>
      </c>
      <c r="X558" s="63">
        <v>0.37255621737455763</v>
      </c>
      <c r="Y558" s="90">
        <v>8597398</v>
      </c>
      <c r="Z558" s="90">
        <v>3777924</v>
      </c>
      <c r="AA558" s="105">
        <v>0.43942644041836842</v>
      </c>
      <c r="AB558" s="54">
        <v>8960840</v>
      </c>
      <c r="AC558" s="54">
        <v>3860102</v>
      </c>
      <c r="AD558" s="54">
        <v>0.43077457024118276</v>
      </c>
      <c r="AE558" s="54">
        <v>8657035</v>
      </c>
      <c r="AF558" s="54">
        <v>4376247</v>
      </c>
      <c r="AG558" s="54">
        <v>0.50551337727062395</v>
      </c>
    </row>
    <row r="559" spans="1:33" x14ac:dyDescent="0.2">
      <c r="A559" s="55" t="s">
        <v>1174</v>
      </c>
      <c r="B559" s="55" t="s">
        <v>1175</v>
      </c>
      <c r="C559" s="55" t="s">
        <v>158</v>
      </c>
      <c r="D559" s="10">
        <v>29307987</v>
      </c>
      <c r="E559" s="10">
        <v>201228</v>
      </c>
      <c r="F559" s="11">
        <v>6.8659782058726861E-3</v>
      </c>
      <c r="G559" s="10">
        <v>28137673</v>
      </c>
      <c r="H559" s="10">
        <v>148104</v>
      </c>
      <c r="I559" s="11">
        <f t="shared" si="8"/>
        <v>5.2635482685437418E-3</v>
      </c>
      <c r="J559" s="64">
        <v>27552872</v>
      </c>
      <c r="K559" s="65">
        <v>152976</v>
      </c>
      <c r="L559" s="60">
        <v>5.5520890889341774E-3</v>
      </c>
      <c r="M559" s="64">
        <v>27492493</v>
      </c>
      <c r="N559" s="65">
        <v>1670645</v>
      </c>
      <c r="O559" s="60">
        <v>6.0767315645038081E-2</v>
      </c>
      <c r="P559" s="64">
        <v>27907976</v>
      </c>
      <c r="Q559" s="65">
        <v>2601934</v>
      </c>
      <c r="R559" s="60">
        <v>9.3232629983629051E-2</v>
      </c>
      <c r="S559" s="58">
        <v>28052141</v>
      </c>
      <c r="T559" s="59">
        <v>4502760</v>
      </c>
      <c r="U559" s="60">
        <v>0.16051395150195488</v>
      </c>
      <c r="V559" s="62">
        <v>29494503</v>
      </c>
      <c r="W559" s="62">
        <v>5751018</v>
      </c>
      <c r="X559" s="63">
        <v>0.1949860962227436</v>
      </c>
      <c r="Y559" s="90">
        <v>32017538</v>
      </c>
      <c r="Z559" s="90">
        <v>4209871</v>
      </c>
      <c r="AA559" s="105">
        <v>0.1314864059816217</v>
      </c>
      <c r="AB559" s="54">
        <v>33932053</v>
      </c>
      <c r="AC559" s="54">
        <v>3244396</v>
      </c>
      <c r="AD559" s="54">
        <v>9.5614491701990448E-2</v>
      </c>
      <c r="AE559" s="54">
        <v>32249193</v>
      </c>
      <c r="AF559" s="54">
        <v>3983044</v>
      </c>
      <c r="AG559" s="54">
        <v>0.12350833089063699</v>
      </c>
    </row>
    <row r="560" spans="1:33" x14ac:dyDescent="0.2">
      <c r="A560" s="55" t="s">
        <v>1176</v>
      </c>
      <c r="B560" s="55" t="s">
        <v>1177</v>
      </c>
      <c r="C560" s="55" t="s">
        <v>158</v>
      </c>
      <c r="D560" s="10">
        <v>7974431</v>
      </c>
      <c r="E560" s="10">
        <v>2347370</v>
      </c>
      <c r="F560" s="11">
        <v>0.29436206796447295</v>
      </c>
      <c r="G560" s="10">
        <v>7974075</v>
      </c>
      <c r="H560" s="10">
        <v>2358159</v>
      </c>
      <c r="I560" s="11">
        <f t="shared" si="8"/>
        <v>0.29572821926054121</v>
      </c>
      <c r="J560" s="64">
        <v>7492321</v>
      </c>
      <c r="K560" s="65">
        <v>2574592</v>
      </c>
      <c r="L560" s="60">
        <v>0.34363076541968768</v>
      </c>
      <c r="M560" s="64">
        <v>7673389</v>
      </c>
      <c r="N560" s="65">
        <v>2593263</v>
      </c>
      <c r="O560" s="60">
        <v>0.33795536756966188</v>
      </c>
      <c r="P560" s="64">
        <v>8253326</v>
      </c>
      <c r="Q560" s="65">
        <v>2297979</v>
      </c>
      <c r="R560" s="60">
        <v>0.27843065934872802</v>
      </c>
      <c r="S560" s="58">
        <v>7841626</v>
      </c>
      <c r="T560" s="59">
        <v>3157396</v>
      </c>
      <c r="U560" s="60">
        <v>0.40264557376238042</v>
      </c>
      <c r="V560" s="62">
        <v>8243605</v>
      </c>
      <c r="W560" s="62">
        <v>3823162</v>
      </c>
      <c r="X560" s="63">
        <v>0.46377307015559333</v>
      </c>
      <c r="Y560" s="90">
        <v>8606727</v>
      </c>
      <c r="Z560" s="90">
        <v>4081242</v>
      </c>
      <c r="AA560" s="105">
        <v>0.47419210577958382</v>
      </c>
      <c r="AB560" s="54">
        <v>8915896</v>
      </c>
      <c r="AC560" s="54">
        <v>4080530</v>
      </c>
      <c r="AD560" s="54">
        <v>0.45766908900687042</v>
      </c>
      <c r="AE560" s="54">
        <v>8744273</v>
      </c>
      <c r="AF560" s="54">
        <v>4162284</v>
      </c>
      <c r="AG560" s="54">
        <v>0.47600114955239797</v>
      </c>
    </row>
    <row r="561" spans="1:33" x14ac:dyDescent="0.2">
      <c r="A561" s="55" t="s">
        <v>1178</v>
      </c>
      <c r="B561" s="55" t="s">
        <v>1179</v>
      </c>
      <c r="C561" s="55" t="s">
        <v>158</v>
      </c>
      <c r="D561" s="10">
        <v>15252047</v>
      </c>
      <c r="E561" s="10">
        <v>1346212</v>
      </c>
      <c r="F561" s="11">
        <v>8.8264349041148382E-2</v>
      </c>
      <c r="G561" s="10">
        <v>15890307</v>
      </c>
      <c r="H561" s="10">
        <v>1865348</v>
      </c>
      <c r="I561" s="11">
        <f t="shared" si="8"/>
        <v>0.11738904729782754</v>
      </c>
      <c r="J561" s="64">
        <v>15683032</v>
      </c>
      <c r="K561" s="65">
        <v>1994117</v>
      </c>
      <c r="L561" s="60">
        <v>0.1271512421832717</v>
      </c>
      <c r="M561" s="64">
        <v>15594432</v>
      </c>
      <c r="N561" s="65">
        <v>2374168</v>
      </c>
      <c r="O561" s="60">
        <v>0.15224459601991275</v>
      </c>
      <c r="P561" s="64">
        <v>15240070</v>
      </c>
      <c r="Q561" s="65">
        <v>3354710</v>
      </c>
      <c r="R561" s="60">
        <v>0.22012431701429194</v>
      </c>
      <c r="S561" s="58">
        <v>15325621</v>
      </c>
      <c r="T561" s="59">
        <v>4149077</v>
      </c>
      <c r="U561" s="60">
        <v>0.27072814863423805</v>
      </c>
      <c r="V561" s="62">
        <v>15258948</v>
      </c>
      <c r="W561" s="62">
        <v>4978327</v>
      </c>
      <c r="X561" s="63">
        <v>0.32625623994524394</v>
      </c>
      <c r="Y561" s="90">
        <v>16615241</v>
      </c>
      <c r="Z561" s="90">
        <v>4679748</v>
      </c>
      <c r="AA561" s="105">
        <v>0.28165393448099851</v>
      </c>
      <c r="AB561" s="54">
        <v>16811246</v>
      </c>
      <c r="AC561" s="54">
        <v>4211812</v>
      </c>
      <c r="AD561" s="54">
        <v>0.25053538565791017</v>
      </c>
      <c r="AE561" s="54">
        <v>17143314</v>
      </c>
      <c r="AF561" s="54">
        <v>3082289</v>
      </c>
      <c r="AG561" s="54">
        <v>0.17979540011925299</v>
      </c>
    </row>
    <row r="562" spans="1:33" x14ac:dyDescent="0.2">
      <c r="A562" s="55" t="s">
        <v>1180</v>
      </c>
      <c r="B562" s="55" t="s">
        <v>1181</v>
      </c>
      <c r="C562" s="55" t="s">
        <v>158</v>
      </c>
      <c r="D562" s="10">
        <v>16991801</v>
      </c>
      <c r="E562" s="10">
        <v>-319714</v>
      </c>
      <c r="F562" s="11">
        <v>-1.881578062266619E-2</v>
      </c>
      <c r="G562" s="10">
        <v>15781000</v>
      </c>
      <c r="H562" s="10">
        <v>802000</v>
      </c>
      <c r="I562" s="11">
        <f t="shared" si="8"/>
        <v>5.0820607059121732E-2</v>
      </c>
      <c r="J562" s="64">
        <v>14419768</v>
      </c>
      <c r="K562" s="65">
        <v>1443998</v>
      </c>
      <c r="L562" s="60">
        <v>0.10014016869064744</v>
      </c>
      <c r="M562" s="64">
        <v>14156541</v>
      </c>
      <c r="N562" s="65">
        <v>2188075</v>
      </c>
      <c r="O562" s="60">
        <v>0.15456282717649741</v>
      </c>
      <c r="P562" s="64">
        <v>14029422</v>
      </c>
      <c r="Q562" s="65">
        <v>3128615</v>
      </c>
      <c r="R562" s="60">
        <v>0.22300384149824562</v>
      </c>
      <c r="S562" s="58">
        <v>14479030</v>
      </c>
      <c r="T562" s="59">
        <v>3886954</v>
      </c>
      <c r="U562" s="60">
        <v>0.26845403317763689</v>
      </c>
      <c r="V562" s="62">
        <v>15309288</v>
      </c>
      <c r="W562" s="62">
        <v>3728473</v>
      </c>
      <c r="X562" s="63">
        <v>0.2435432007027368</v>
      </c>
      <c r="Y562" s="90">
        <v>17240200</v>
      </c>
      <c r="Z562" s="90">
        <v>2152232</v>
      </c>
      <c r="AA562" s="105">
        <v>0.12483799491885245</v>
      </c>
      <c r="AB562" s="54">
        <v>17068839</v>
      </c>
      <c r="AC562" s="54">
        <v>1407074</v>
      </c>
      <c r="AD562" s="54">
        <v>8.2435249403899111E-2</v>
      </c>
      <c r="AE562" s="54">
        <v>16993731</v>
      </c>
      <c r="AF562" s="54">
        <v>995514</v>
      </c>
      <c r="AG562" s="54">
        <v>5.8581249756160102E-2</v>
      </c>
    </row>
    <row r="563" spans="1:33" x14ac:dyDescent="0.2">
      <c r="A563" s="55" t="s">
        <v>1182</v>
      </c>
      <c r="B563" s="55" t="s">
        <v>1183</v>
      </c>
      <c r="C563" s="55" t="s">
        <v>158</v>
      </c>
      <c r="D563" s="10">
        <v>7061877</v>
      </c>
      <c r="E563" s="10">
        <v>692266</v>
      </c>
      <c r="F563" s="11">
        <v>9.8028611939856777E-2</v>
      </c>
      <c r="G563" s="10">
        <v>6651910</v>
      </c>
      <c r="H563" s="10">
        <v>771145</v>
      </c>
      <c r="I563" s="11">
        <f t="shared" si="8"/>
        <v>0.11592835741914728</v>
      </c>
      <c r="J563" s="64">
        <v>7393510</v>
      </c>
      <c r="K563" s="65">
        <v>608925</v>
      </c>
      <c r="L563" s="60">
        <v>8.23593935762581E-2</v>
      </c>
      <c r="M563" s="64">
        <v>7316275</v>
      </c>
      <c r="N563" s="65">
        <v>467987</v>
      </c>
      <c r="O563" s="60">
        <v>6.396520087066164E-2</v>
      </c>
      <c r="P563" s="64">
        <v>7335200</v>
      </c>
      <c r="Q563" s="65">
        <v>202051</v>
      </c>
      <c r="R563" s="60">
        <v>2.7545397535172864E-2</v>
      </c>
      <c r="S563" s="58">
        <v>7508997</v>
      </c>
      <c r="T563" s="59">
        <v>765711</v>
      </c>
      <c r="U563" s="60">
        <v>0.10197247382040504</v>
      </c>
      <c r="V563" s="62">
        <v>7479344</v>
      </c>
      <c r="W563" s="62">
        <v>840208</v>
      </c>
      <c r="X563" s="63">
        <v>0.11233712475318691</v>
      </c>
      <c r="Y563" s="90">
        <v>8461402</v>
      </c>
      <c r="Z563" s="90">
        <v>561630</v>
      </c>
      <c r="AA563" s="105">
        <v>6.6375525001648658E-2</v>
      </c>
      <c r="AB563" s="54">
        <v>8274084</v>
      </c>
      <c r="AC563" s="54">
        <v>1003677</v>
      </c>
      <c r="AD563" s="54">
        <v>0.12130369959985902</v>
      </c>
      <c r="AE563" s="54">
        <v>7888197</v>
      </c>
      <c r="AF563" s="54">
        <v>1466679</v>
      </c>
      <c r="AG563" s="54">
        <v>0.18593336347963901</v>
      </c>
    </row>
    <row r="564" spans="1:33" x14ac:dyDescent="0.2">
      <c r="A564" s="55" t="s">
        <v>1184</v>
      </c>
      <c r="B564" s="55" t="s">
        <v>1185</v>
      </c>
      <c r="C564" s="55" t="s">
        <v>158</v>
      </c>
      <c r="D564" s="10">
        <v>8652027</v>
      </c>
      <c r="E564" s="10">
        <v>3296501</v>
      </c>
      <c r="F564" s="11">
        <v>0.381009097636889</v>
      </c>
      <c r="G564" s="10">
        <v>8756035</v>
      </c>
      <c r="H564" s="10">
        <v>2980225</v>
      </c>
      <c r="I564" s="11">
        <f t="shared" si="8"/>
        <v>0.3403623900544025</v>
      </c>
      <c r="J564" s="64">
        <v>8436230</v>
      </c>
      <c r="K564" s="65">
        <v>3176258</v>
      </c>
      <c r="L564" s="60">
        <v>0.37650206312535339</v>
      </c>
      <c r="M564" s="64">
        <v>8605057</v>
      </c>
      <c r="N564" s="65">
        <v>3146812</v>
      </c>
      <c r="O564" s="60">
        <v>0.36569333590701375</v>
      </c>
      <c r="P564" s="64">
        <v>8411331</v>
      </c>
      <c r="Q564" s="65">
        <v>3347909</v>
      </c>
      <c r="R564" s="60">
        <v>0.39802368971093871</v>
      </c>
      <c r="S564" s="58">
        <v>8655230</v>
      </c>
      <c r="T564" s="59">
        <v>3323861</v>
      </c>
      <c r="U564" s="60">
        <v>0.38402919390934731</v>
      </c>
      <c r="V564" s="62">
        <v>8922384</v>
      </c>
      <c r="W564" s="62">
        <v>3196308</v>
      </c>
      <c r="X564" s="63">
        <v>0.35823474981574432</v>
      </c>
      <c r="Y564" s="90">
        <v>8845268</v>
      </c>
      <c r="Z564" s="90">
        <v>3127311</v>
      </c>
      <c r="AA564" s="105">
        <v>0.35355751798588803</v>
      </c>
      <c r="AB564" s="54">
        <v>8884532</v>
      </c>
      <c r="AC564" s="54">
        <v>2972892</v>
      </c>
      <c r="AD564" s="54">
        <v>0.3346143612291565</v>
      </c>
      <c r="AE564" s="54">
        <v>9484097</v>
      </c>
      <c r="AF564" s="54">
        <v>2263023</v>
      </c>
      <c r="AG564" s="54">
        <v>0.23861238450007399</v>
      </c>
    </row>
    <row r="565" spans="1:33" x14ac:dyDescent="0.2">
      <c r="A565" s="55" t="s">
        <v>1186</v>
      </c>
      <c r="B565" s="55" t="s">
        <v>1187</v>
      </c>
      <c r="C565" s="55" t="s">
        <v>158</v>
      </c>
      <c r="D565" s="10">
        <v>6344709</v>
      </c>
      <c r="E565" s="10">
        <v>680732</v>
      </c>
      <c r="F565" s="11">
        <v>0.10729128790619082</v>
      </c>
      <c r="G565" s="10">
        <v>6503698</v>
      </c>
      <c r="H565" s="10">
        <v>683432</v>
      </c>
      <c r="I565" s="11">
        <f t="shared" si="8"/>
        <v>0.10508360013026435</v>
      </c>
      <c r="J565" s="64">
        <v>5780071</v>
      </c>
      <c r="K565" s="65">
        <v>1619738</v>
      </c>
      <c r="L565" s="60">
        <v>0.28022804564165388</v>
      </c>
      <c r="M565" s="64">
        <v>6022350</v>
      </c>
      <c r="N565" s="65">
        <v>2641643</v>
      </c>
      <c r="O565" s="60">
        <v>0.43863989970692502</v>
      </c>
      <c r="P565" s="64">
        <v>6348102</v>
      </c>
      <c r="Q565" s="65">
        <v>3723526</v>
      </c>
      <c r="R565" s="60">
        <v>0.58655736785577794</v>
      </c>
      <c r="S565" s="58">
        <v>6427164</v>
      </c>
      <c r="T565" s="59">
        <v>5705651</v>
      </c>
      <c r="U565" s="60">
        <v>0.8877400670031137</v>
      </c>
      <c r="V565" s="62">
        <v>9664685</v>
      </c>
      <c r="W565" s="62">
        <v>4586279</v>
      </c>
      <c r="X565" s="63">
        <v>0.47453993585926496</v>
      </c>
      <c r="Y565" s="90">
        <v>7711804</v>
      </c>
      <c r="Z565" s="90">
        <v>5300617</v>
      </c>
      <c r="AA565" s="105">
        <v>0.68733813774312724</v>
      </c>
      <c r="AB565" s="54">
        <v>8700069</v>
      </c>
      <c r="AC565" s="54">
        <v>5131866</v>
      </c>
      <c r="AD565" s="54">
        <v>0.5898649769329416</v>
      </c>
      <c r="AE565" s="54">
        <v>8333189</v>
      </c>
      <c r="AF565" s="54">
        <v>5523883</v>
      </c>
      <c r="AG565" s="54">
        <v>0.66287744103727897</v>
      </c>
    </row>
    <row r="566" spans="1:33" x14ac:dyDescent="0.2">
      <c r="A566" s="55" t="s">
        <v>1188</v>
      </c>
      <c r="B566" s="55" t="s">
        <v>1189</v>
      </c>
      <c r="C566" s="55" t="s">
        <v>158</v>
      </c>
      <c r="D566" s="10">
        <v>4674056</v>
      </c>
      <c r="E566" s="10">
        <v>1546070</v>
      </c>
      <c r="F566" s="11">
        <v>0.3307769526081844</v>
      </c>
      <c r="G566" s="10">
        <v>5105741</v>
      </c>
      <c r="H566" s="10">
        <v>1365694</v>
      </c>
      <c r="I566" s="11">
        <f t="shared" si="8"/>
        <v>0.26748203639785095</v>
      </c>
      <c r="J566" s="64">
        <v>4907116</v>
      </c>
      <c r="K566" s="65">
        <v>1529773</v>
      </c>
      <c r="L566" s="60">
        <v>0.31174584012279311</v>
      </c>
      <c r="M566" s="64">
        <v>5133367</v>
      </c>
      <c r="N566" s="65">
        <v>1373889</v>
      </c>
      <c r="O566" s="60">
        <v>0.26763895899124296</v>
      </c>
      <c r="P566" s="64">
        <v>5225817</v>
      </c>
      <c r="Q566" s="65">
        <v>1147842</v>
      </c>
      <c r="R566" s="60">
        <v>0.2196483344135472</v>
      </c>
      <c r="S566" s="58">
        <v>5118811</v>
      </c>
      <c r="T566" s="59">
        <v>1886028</v>
      </c>
      <c r="U566" s="60">
        <v>0.3684504077216369</v>
      </c>
      <c r="V566" s="62">
        <v>5901305</v>
      </c>
      <c r="W566" s="62">
        <v>2461266</v>
      </c>
      <c r="X566" s="63">
        <v>0.41707147825777519</v>
      </c>
      <c r="Y566" s="90">
        <v>5747009</v>
      </c>
      <c r="Z566" s="90">
        <v>3162768</v>
      </c>
      <c r="AA566" s="105">
        <v>0.55033287750201887</v>
      </c>
      <c r="AB566" s="54">
        <v>6128808</v>
      </c>
      <c r="AC566" s="54">
        <v>3508331</v>
      </c>
      <c r="AD566" s="54">
        <v>0.5724328450165187</v>
      </c>
      <c r="AE566" s="54">
        <v>6397914</v>
      </c>
      <c r="AF566" s="54">
        <v>3844998</v>
      </c>
      <c r="AG566" s="54">
        <v>0.600976818381741</v>
      </c>
    </row>
    <row r="567" spans="1:33" x14ac:dyDescent="0.2">
      <c r="A567" s="55" t="s">
        <v>1190</v>
      </c>
      <c r="B567" s="55" t="s">
        <v>1191</v>
      </c>
      <c r="C567" s="55" t="s">
        <v>158</v>
      </c>
      <c r="D567" s="10">
        <v>12378689</v>
      </c>
      <c r="E567" s="10">
        <v>3223455</v>
      </c>
      <c r="F567" s="11">
        <v>0.26040358554932597</v>
      </c>
      <c r="G567" s="10">
        <v>12627127</v>
      </c>
      <c r="H567" s="10">
        <v>2920156</v>
      </c>
      <c r="I567" s="11">
        <f t="shared" si="8"/>
        <v>0.23126052347457976</v>
      </c>
      <c r="J567" s="64">
        <v>12554052</v>
      </c>
      <c r="K567" s="65">
        <v>2155986</v>
      </c>
      <c r="L567" s="60">
        <v>0.17173626491271504</v>
      </c>
      <c r="M567" s="64">
        <v>12663617</v>
      </c>
      <c r="N567" s="65">
        <v>2074456</v>
      </c>
      <c r="O567" s="60">
        <v>0.16381228206759568</v>
      </c>
      <c r="P567" s="64">
        <v>12503989</v>
      </c>
      <c r="Q567" s="65">
        <v>2529181</v>
      </c>
      <c r="R567" s="60">
        <v>0.20226993161942161</v>
      </c>
      <c r="S567" s="58">
        <v>12571588</v>
      </c>
      <c r="T567" s="59">
        <v>2955383</v>
      </c>
      <c r="U567" s="60">
        <v>0.23508430279452366</v>
      </c>
      <c r="V567" s="62">
        <v>12624915</v>
      </c>
      <c r="W567" s="62">
        <v>3437545</v>
      </c>
      <c r="X567" s="63">
        <v>0.27228262526916025</v>
      </c>
      <c r="Y567" s="90">
        <v>12926234</v>
      </c>
      <c r="Z567" s="90">
        <v>3349076</v>
      </c>
      <c r="AA567" s="105">
        <v>0.2590913950652603</v>
      </c>
      <c r="AB567" s="54">
        <v>13407571</v>
      </c>
      <c r="AC567" s="54">
        <v>2612393</v>
      </c>
      <c r="AD567" s="54">
        <v>0.19484461428546601</v>
      </c>
      <c r="AE567" s="54">
        <v>13484688</v>
      </c>
      <c r="AF567" s="54">
        <v>1754034</v>
      </c>
      <c r="AG567" s="54">
        <v>0.13007597951098299</v>
      </c>
    </row>
    <row r="568" spans="1:33" x14ac:dyDescent="0.2">
      <c r="A568" s="55" t="s">
        <v>1192</v>
      </c>
      <c r="B568" s="55" t="s">
        <v>1193</v>
      </c>
      <c r="C568" s="55" t="s">
        <v>158</v>
      </c>
      <c r="D568" s="10">
        <v>8467438</v>
      </c>
      <c r="E568" s="10">
        <v>1776711</v>
      </c>
      <c r="F568" s="11">
        <v>0.20982864002074772</v>
      </c>
      <c r="G568" s="10">
        <v>8499013</v>
      </c>
      <c r="H568" s="10">
        <v>1757331</v>
      </c>
      <c r="I568" s="11">
        <f t="shared" si="8"/>
        <v>0.20676883303978943</v>
      </c>
      <c r="J568" s="64">
        <v>8582000</v>
      </c>
      <c r="K568" s="65">
        <v>1235059</v>
      </c>
      <c r="L568" s="60">
        <v>0.14391272430668842</v>
      </c>
      <c r="M568" s="64">
        <v>8572334</v>
      </c>
      <c r="N568" s="65">
        <v>1244853</v>
      </c>
      <c r="O568" s="60">
        <v>0.14521751019034024</v>
      </c>
      <c r="P568" s="64">
        <v>8537747</v>
      </c>
      <c r="Q568" s="65">
        <v>1519490</v>
      </c>
      <c r="R568" s="60">
        <v>0.17797318191789943</v>
      </c>
      <c r="S568" s="58">
        <v>8864459</v>
      </c>
      <c r="T568" s="59">
        <v>2505199</v>
      </c>
      <c r="U568" s="60">
        <v>0.28261160664175894</v>
      </c>
      <c r="V568" s="62">
        <v>9427206</v>
      </c>
      <c r="W568" s="62">
        <v>3245342</v>
      </c>
      <c r="X568" s="63">
        <v>0.34425279345757376</v>
      </c>
      <c r="Y568" s="90">
        <v>11126581</v>
      </c>
      <c r="Z568" s="90">
        <v>3671277</v>
      </c>
      <c r="AA568" s="105">
        <v>0.32995553620649504</v>
      </c>
      <c r="AB568" s="54">
        <v>11123347</v>
      </c>
      <c r="AC568" s="54">
        <v>4360493</v>
      </c>
      <c r="AD568" s="54">
        <v>0.39201267388313965</v>
      </c>
      <c r="AE568" s="54">
        <v>11052083</v>
      </c>
      <c r="AF568" s="54">
        <v>5401868</v>
      </c>
      <c r="AG568" s="54">
        <v>0.48876469711637199</v>
      </c>
    </row>
    <row r="569" spans="1:33" x14ac:dyDescent="0.2">
      <c r="A569" s="55" t="s">
        <v>1194</v>
      </c>
      <c r="B569" s="55" t="s">
        <v>1195</v>
      </c>
      <c r="C569" s="55" t="s">
        <v>88</v>
      </c>
      <c r="D569" s="10">
        <v>10644275</v>
      </c>
      <c r="E569" s="10">
        <v>3313101</v>
      </c>
      <c r="F569" s="11">
        <v>0.31125661447115938</v>
      </c>
      <c r="G569" s="10">
        <v>10670050</v>
      </c>
      <c r="H569" s="10">
        <v>2914588</v>
      </c>
      <c r="I569" s="11">
        <f t="shared" si="8"/>
        <v>0.27315598333653546</v>
      </c>
      <c r="J569" s="64">
        <v>10569082</v>
      </c>
      <c r="K569" s="65">
        <v>2439305</v>
      </c>
      <c r="L569" s="60">
        <v>0.23079629810800975</v>
      </c>
      <c r="M569" s="64">
        <v>10696297</v>
      </c>
      <c r="N569" s="65">
        <v>2279879</v>
      </c>
      <c r="O569" s="60">
        <v>0.21314656838717175</v>
      </c>
      <c r="P569" s="64">
        <v>10587392</v>
      </c>
      <c r="Q569" s="65">
        <v>2752411</v>
      </c>
      <c r="R569" s="60">
        <v>0.25997063299441447</v>
      </c>
      <c r="S569" s="58">
        <v>10720469</v>
      </c>
      <c r="T569" s="59">
        <v>3628398</v>
      </c>
      <c r="U569" s="60">
        <v>0.33845515527352393</v>
      </c>
      <c r="V569" s="62">
        <v>11055555</v>
      </c>
      <c r="W569" s="62">
        <v>4673366</v>
      </c>
      <c r="X569" s="63">
        <v>0.42271654385510271</v>
      </c>
      <c r="Y569" s="90">
        <v>11343580</v>
      </c>
      <c r="Z569" s="90">
        <v>5893612</v>
      </c>
      <c r="AA569" s="105">
        <v>0.51955484952722153</v>
      </c>
      <c r="AB569" s="54">
        <v>11901196</v>
      </c>
      <c r="AC569" s="54">
        <v>6786440</v>
      </c>
      <c r="AD569" s="54">
        <v>0.57023176494194361</v>
      </c>
      <c r="AE569" s="54">
        <v>12226438</v>
      </c>
      <c r="AF569" s="54">
        <v>8341326</v>
      </c>
      <c r="AG569" s="54">
        <v>0.68223680519215801</v>
      </c>
    </row>
    <row r="570" spans="1:33" x14ac:dyDescent="0.2">
      <c r="A570" s="55" t="s">
        <v>1196</v>
      </c>
      <c r="B570" s="55" t="s">
        <v>1197</v>
      </c>
      <c r="C570" s="55" t="s">
        <v>88</v>
      </c>
      <c r="D570" s="10">
        <v>14337667</v>
      </c>
      <c r="E570" s="10">
        <v>3489598</v>
      </c>
      <c r="F570" s="11">
        <v>0.2433867378842039</v>
      </c>
      <c r="G570" s="10">
        <v>15103250</v>
      </c>
      <c r="H570" s="10">
        <v>3648756</v>
      </c>
      <c r="I570" s="11">
        <f t="shared" si="8"/>
        <v>0.24158747289490673</v>
      </c>
      <c r="J570" s="64">
        <v>14791528</v>
      </c>
      <c r="K570" s="65">
        <v>3572573</v>
      </c>
      <c r="L570" s="60">
        <v>0.24152832621484407</v>
      </c>
      <c r="M570" s="64">
        <v>15228765</v>
      </c>
      <c r="N570" s="65">
        <v>4170362</v>
      </c>
      <c r="O570" s="60">
        <v>0.27384768233011675</v>
      </c>
      <c r="P570" s="64">
        <v>15416922</v>
      </c>
      <c r="Q570" s="65">
        <v>6059938</v>
      </c>
      <c r="R570" s="60">
        <v>0.39307054936127978</v>
      </c>
      <c r="S570" s="58">
        <v>16409736</v>
      </c>
      <c r="T570" s="59">
        <v>7887585</v>
      </c>
      <c r="U570" s="60">
        <v>0.48066495402485454</v>
      </c>
      <c r="V570" s="62">
        <v>17653270</v>
      </c>
      <c r="W570" s="62">
        <v>9168566</v>
      </c>
      <c r="X570" s="63">
        <v>0.51936927266166555</v>
      </c>
      <c r="Y570" s="90">
        <v>18401668</v>
      </c>
      <c r="Z570" s="90">
        <v>10335874</v>
      </c>
      <c r="AA570" s="105">
        <v>0.56168136497191445</v>
      </c>
      <c r="AB570" s="54">
        <v>19155854</v>
      </c>
      <c r="AC570" s="54">
        <v>11311772</v>
      </c>
      <c r="AD570" s="54">
        <v>0.59051253992643715</v>
      </c>
      <c r="AE570" s="54">
        <v>19300401</v>
      </c>
      <c r="AF570" s="54">
        <v>12530733</v>
      </c>
      <c r="AG570" s="54">
        <v>0.64924728765998196</v>
      </c>
    </row>
    <row r="571" spans="1:33" x14ac:dyDescent="0.2">
      <c r="A571" s="55" t="s">
        <v>1198</v>
      </c>
      <c r="B571" s="55" t="s">
        <v>1199</v>
      </c>
      <c r="C571" s="55" t="s">
        <v>88</v>
      </c>
      <c r="D571" s="10">
        <v>5218680</v>
      </c>
      <c r="E571" s="10">
        <v>2604666</v>
      </c>
      <c r="F571" s="11">
        <v>0.4991043712203086</v>
      </c>
      <c r="G571" s="10">
        <v>5218680</v>
      </c>
      <c r="H571" s="10">
        <v>2604667</v>
      </c>
      <c r="I571" s="11">
        <f t="shared" si="8"/>
        <v>0.49910456283964527</v>
      </c>
      <c r="J571" s="64">
        <v>5632072</v>
      </c>
      <c r="K571" s="65">
        <v>2625086</v>
      </c>
      <c r="L571" s="60">
        <v>0.46609595900052414</v>
      </c>
      <c r="M571" s="64">
        <v>6001210</v>
      </c>
      <c r="N571" s="65">
        <v>2473518</v>
      </c>
      <c r="O571" s="60">
        <v>0.41216987907438668</v>
      </c>
      <c r="P571" s="64">
        <v>6029883</v>
      </c>
      <c r="Q571" s="65">
        <v>2219370</v>
      </c>
      <c r="R571" s="60">
        <v>0.36806186786708794</v>
      </c>
      <c r="S571" s="58">
        <v>5820894</v>
      </c>
      <c r="T571" s="59">
        <v>2476200</v>
      </c>
      <c r="U571" s="60">
        <v>0.4253985727965498</v>
      </c>
      <c r="V571" s="62">
        <v>5983503</v>
      </c>
      <c r="W571" s="62">
        <v>2970984</v>
      </c>
      <c r="X571" s="63">
        <v>0.49652920705479714</v>
      </c>
      <c r="Y571" s="90">
        <v>5929756</v>
      </c>
      <c r="Z571" s="90">
        <v>3584625</v>
      </c>
      <c r="AA571" s="105">
        <v>0.60451475575048952</v>
      </c>
      <c r="AB571" s="54">
        <v>6283450</v>
      </c>
      <c r="AC571" s="54">
        <v>3951461</v>
      </c>
      <c r="AD571" s="54">
        <v>0.62886805815276636</v>
      </c>
      <c r="AE571" s="54">
        <v>6346193</v>
      </c>
      <c r="AF571" s="54">
        <v>4483218</v>
      </c>
      <c r="AG571" s="54">
        <v>0.706442114193502</v>
      </c>
    </row>
    <row r="572" spans="1:33" x14ac:dyDescent="0.2">
      <c r="A572" s="55" t="s">
        <v>1200</v>
      </c>
      <c r="B572" s="55" t="s">
        <v>1201</v>
      </c>
      <c r="C572" s="55" t="s">
        <v>88</v>
      </c>
      <c r="D572" s="10">
        <v>12207486</v>
      </c>
      <c r="E572" s="10">
        <v>2489450</v>
      </c>
      <c r="F572" s="11">
        <v>0.20392814704026693</v>
      </c>
      <c r="G572" s="10">
        <v>12085844</v>
      </c>
      <c r="H572" s="10">
        <v>2298581</v>
      </c>
      <c r="I572" s="11">
        <f t="shared" si="8"/>
        <v>0.19018787599773751</v>
      </c>
      <c r="J572" s="64">
        <v>12668756</v>
      </c>
      <c r="K572" s="65">
        <v>1642688</v>
      </c>
      <c r="L572" s="60">
        <v>0.12966450691764841</v>
      </c>
      <c r="M572" s="64">
        <v>12491411</v>
      </c>
      <c r="N572" s="65">
        <v>1619274</v>
      </c>
      <c r="O572" s="60">
        <v>0.12963099204725551</v>
      </c>
      <c r="P572" s="64">
        <v>12835649</v>
      </c>
      <c r="Q572" s="65">
        <v>2829655</v>
      </c>
      <c r="R572" s="60">
        <v>0.22045281855245497</v>
      </c>
      <c r="S572" s="58">
        <v>14483066</v>
      </c>
      <c r="T572" s="59">
        <v>3302426</v>
      </c>
      <c r="U572" s="60">
        <v>0.22801981293187507</v>
      </c>
      <c r="V572" s="62">
        <v>14226903</v>
      </c>
      <c r="W572" s="62">
        <v>4342980</v>
      </c>
      <c r="X572" s="63">
        <v>0.30526531318868205</v>
      </c>
      <c r="Y572" s="90">
        <v>14250041</v>
      </c>
      <c r="Z572" s="90">
        <v>5812277</v>
      </c>
      <c r="AA572" s="105">
        <v>0.40787791417582586</v>
      </c>
      <c r="AB572" s="54">
        <v>15653329</v>
      </c>
      <c r="AC572" s="54">
        <v>7304873</v>
      </c>
      <c r="AD572" s="54">
        <v>0.46666578080611482</v>
      </c>
      <c r="AE572" s="54">
        <v>16968985</v>
      </c>
      <c r="AF572" s="54">
        <v>8128898</v>
      </c>
      <c r="AG572" s="54">
        <v>0.479044444909345</v>
      </c>
    </row>
    <row r="573" spans="1:33" x14ac:dyDescent="0.2">
      <c r="A573" s="55" t="s">
        <v>1202</v>
      </c>
      <c r="B573" s="55" t="s">
        <v>1203</v>
      </c>
      <c r="C573" s="55" t="s">
        <v>478</v>
      </c>
      <c r="D573" s="10">
        <v>10009010</v>
      </c>
      <c r="E573" s="10">
        <v>1889020</v>
      </c>
      <c r="F573" s="11">
        <v>0.18873195251078778</v>
      </c>
      <c r="G573" s="10">
        <v>9285966</v>
      </c>
      <c r="H573" s="10">
        <v>2779982</v>
      </c>
      <c r="I573" s="11">
        <f t="shared" si="8"/>
        <v>0.29937456156957715</v>
      </c>
      <c r="J573" s="64">
        <v>9833469</v>
      </c>
      <c r="K573" s="65">
        <v>3288741</v>
      </c>
      <c r="L573" s="60">
        <v>0.33444362309984399</v>
      </c>
      <c r="M573" s="64">
        <v>9702911</v>
      </c>
      <c r="N573" s="65">
        <v>4127399</v>
      </c>
      <c r="O573" s="60">
        <v>0.42537739447470968</v>
      </c>
      <c r="P573" s="64">
        <v>9906474</v>
      </c>
      <c r="Q573" s="65">
        <v>5277970</v>
      </c>
      <c r="R573" s="60">
        <v>0.53277987707836305</v>
      </c>
      <c r="S573" s="58">
        <v>11309440</v>
      </c>
      <c r="T573" s="59">
        <v>5906299</v>
      </c>
      <c r="U573" s="60">
        <v>0.52224504484749024</v>
      </c>
      <c r="V573" s="62">
        <v>11979385</v>
      </c>
      <c r="W573" s="62">
        <v>6163492</v>
      </c>
      <c r="X573" s="63">
        <v>0.51450821557200144</v>
      </c>
      <c r="Y573" s="90">
        <v>12146019</v>
      </c>
      <c r="Z573" s="90">
        <v>7000042</v>
      </c>
      <c r="AA573" s="105">
        <v>0.57632397907495447</v>
      </c>
      <c r="AB573" s="54">
        <v>12734154</v>
      </c>
      <c r="AC573" s="54">
        <v>7216148</v>
      </c>
      <c r="AD573" s="54">
        <v>0.56667667125747023</v>
      </c>
      <c r="AE573" s="54">
        <v>13218860</v>
      </c>
      <c r="AF573" s="54">
        <v>7372759</v>
      </c>
      <c r="AG573" s="54">
        <v>0.55774544854851305</v>
      </c>
    </row>
    <row r="574" spans="1:33" x14ac:dyDescent="0.2">
      <c r="A574" s="55" t="s">
        <v>1204</v>
      </c>
      <c r="B574" s="55" t="s">
        <v>1205</v>
      </c>
      <c r="C574" s="55" t="s">
        <v>478</v>
      </c>
      <c r="D574" s="10">
        <v>13771987</v>
      </c>
      <c r="E574" s="10">
        <v>10713713</v>
      </c>
      <c r="F574" s="11">
        <v>0.77793516650865269</v>
      </c>
      <c r="G574" s="10">
        <v>15147721</v>
      </c>
      <c r="H574" s="10">
        <v>10245771</v>
      </c>
      <c r="I574" s="11">
        <f t="shared" si="8"/>
        <v>0.67639026359146703</v>
      </c>
      <c r="J574" s="64">
        <v>14724771</v>
      </c>
      <c r="K574" s="65">
        <v>9672294</v>
      </c>
      <c r="L574" s="60">
        <v>0.65687228684235566</v>
      </c>
      <c r="M574" s="64">
        <v>14052761</v>
      </c>
      <c r="N574" s="65">
        <v>10725828</v>
      </c>
      <c r="O574" s="60">
        <v>0.76325413916880813</v>
      </c>
      <c r="P574" s="64">
        <v>15630579</v>
      </c>
      <c r="Q574" s="65">
        <v>10688456</v>
      </c>
      <c r="R574" s="60">
        <v>0.68381702302902536</v>
      </c>
      <c r="S574" s="58">
        <v>15787360</v>
      </c>
      <c r="T574" s="59">
        <v>10758561</v>
      </c>
      <c r="U574" s="60">
        <v>0.68146675568302739</v>
      </c>
      <c r="V574" s="62">
        <v>16833205</v>
      </c>
      <c r="W574" s="62">
        <v>11001014</v>
      </c>
      <c r="X574" s="63">
        <v>0.65353056652016062</v>
      </c>
      <c r="Y574" s="90">
        <v>17559809</v>
      </c>
      <c r="Z574" s="90">
        <v>11094514</v>
      </c>
      <c r="AA574" s="105">
        <v>0.63181290867115925</v>
      </c>
      <c r="AB574" s="54">
        <v>17624737</v>
      </c>
      <c r="AC574" s="54">
        <v>11397459</v>
      </c>
      <c r="AD574" s="54">
        <v>0.64667399008563931</v>
      </c>
      <c r="AE574" s="54">
        <v>17673887</v>
      </c>
      <c r="AF574" s="54">
        <v>11644195</v>
      </c>
      <c r="AG574" s="54">
        <v>0.65883611228248795</v>
      </c>
    </row>
    <row r="575" spans="1:33" x14ac:dyDescent="0.2">
      <c r="A575" s="55" t="s">
        <v>1206</v>
      </c>
      <c r="B575" s="55" t="s">
        <v>632</v>
      </c>
      <c r="C575" s="55" t="s">
        <v>367</v>
      </c>
      <c r="D575" s="10">
        <v>8451391</v>
      </c>
      <c r="E575" s="10">
        <v>1894620</v>
      </c>
      <c r="F575" s="11">
        <v>0.22417848138844837</v>
      </c>
      <c r="G575" s="10">
        <v>8653249</v>
      </c>
      <c r="H575" s="10">
        <v>2180806</v>
      </c>
      <c r="I575" s="11">
        <f t="shared" si="8"/>
        <v>0.25202163950211071</v>
      </c>
      <c r="J575" s="64">
        <v>8667808</v>
      </c>
      <c r="K575" s="65">
        <v>2499377</v>
      </c>
      <c r="L575" s="60">
        <v>0.28835168014796819</v>
      </c>
      <c r="M575" s="64">
        <v>9244557</v>
      </c>
      <c r="N575" s="65">
        <v>3686740</v>
      </c>
      <c r="O575" s="60">
        <v>0.39880115401960309</v>
      </c>
      <c r="P575" s="64">
        <v>9429156</v>
      </c>
      <c r="Q575" s="65">
        <v>5256442</v>
      </c>
      <c r="R575" s="60">
        <v>0.55746686129702383</v>
      </c>
      <c r="S575" s="58">
        <v>9396022</v>
      </c>
      <c r="T575" s="59">
        <v>7643167</v>
      </c>
      <c r="U575" s="60">
        <v>0.81344711623706289</v>
      </c>
      <c r="V575" s="62">
        <v>10034502</v>
      </c>
      <c r="W575" s="62">
        <v>9622392</v>
      </c>
      <c r="X575" s="63">
        <v>0.9589306973081474</v>
      </c>
      <c r="Y575" s="90">
        <v>10590609</v>
      </c>
      <c r="Z575" s="90">
        <v>11131949</v>
      </c>
      <c r="AA575" s="105">
        <v>1.0511150964028604</v>
      </c>
      <c r="AB575" s="54">
        <v>11515730</v>
      </c>
      <c r="AC575" s="54">
        <v>11753138</v>
      </c>
      <c r="AD575" s="54">
        <v>1.0206159748448427</v>
      </c>
      <c r="AE575" s="54">
        <v>14439594</v>
      </c>
      <c r="AF575" s="54">
        <v>9595305</v>
      </c>
      <c r="AG575" s="54">
        <v>0.66451348978371505</v>
      </c>
    </row>
    <row r="576" spans="1:33" x14ac:dyDescent="0.2">
      <c r="A576" s="55" t="s">
        <v>1207</v>
      </c>
      <c r="B576" s="55" t="s">
        <v>1208</v>
      </c>
      <c r="C576" s="55" t="s">
        <v>367</v>
      </c>
      <c r="D576" s="10">
        <v>7936090</v>
      </c>
      <c r="E576" s="10">
        <v>10140179</v>
      </c>
      <c r="F576" s="11">
        <v>1.2777298392533352</v>
      </c>
      <c r="G576" s="10">
        <v>7931564</v>
      </c>
      <c r="H576" s="10">
        <v>10917198</v>
      </c>
      <c r="I576" s="11">
        <f t="shared" si="8"/>
        <v>1.3764243722927785</v>
      </c>
      <c r="J576" s="64">
        <v>8047225</v>
      </c>
      <c r="K576" s="65">
        <v>11576048</v>
      </c>
      <c r="L576" s="60">
        <v>1.438514270447266</v>
      </c>
      <c r="M576" s="64">
        <v>8311285</v>
      </c>
      <c r="N576" s="65">
        <v>12338794</v>
      </c>
      <c r="O576" s="60">
        <v>1.4845831902046434</v>
      </c>
      <c r="P576" s="64">
        <v>9246651</v>
      </c>
      <c r="Q576" s="65">
        <v>12933573</v>
      </c>
      <c r="R576" s="60">
        <v>1.3987305241649111</v>
      </c>
      <c r="S576" s="58">
        <v>8561703</v>
      </c>
      <c r="T576" s="59">
        <v>14780053</v>
      </c>
      <c r="U576" s="60">
        <v>1.7262982609884974</v>
      </c>
      <c r="V576" s="62">
        <v>13880524</v>
      </c>
      <c r="W576" s="62">
        <v>11429670</v>
      </c>
      <c r="X576" s="63">
        <v>0.8234321701399745</v>
      </c>
      <c r="Y576" s="90">
        <v>9536518</v>
      </c>
      <c r="Z576" s="90">
        <v>12661418</v>
      </c>
      <c r="AA576" s="105">
        <v>1.3276772507533672</v>
      </c>
      <c r="AB576" s="54">
        <v>10046324</v>
      </c>
      <c r="AC576" s="54">
        <v>13201847</v>
      </c>
      <c r="AD576" s="54">
        <v>1.3140972757796783</v>
      </c>
      <c r="AE576" s="54">
        <v>10461789</v>
      </c>
      <c r="AF576" s="54">
        <v>13749292</v>
      </c>
      <c r="AG576" s="54">
        <v>1.3142390847301499</v>
      </c>
    </row>
    <row r="577" spans="1:33" x14ac:dyDescent="0.2">
      <c r="A577" s="55" t="s">
        <v>1209</v>
      </c>
      <c r="B577" s="55" t="s">
        <v>1210</v>
      </c>
      <c r="C577" s="55" t="s">
        <v>1211</v>
      </c>
      <c r="D577" s="10">
        <v>22138554</v>
      </c>
      <c r="E577" s="10">
        <v>14538985</v>
      </c>
      <c r="F577" s="11">
        <v>0.65672694792984221</v>
      </c>
      <c r="G577" s="10">
        <v>22068602</v>
      </c>
      <c r="H577" s="10">
        <v>14736151</v>
      </c>
      <c r="I577" s="11">
        <f t="shared" si="8"/>
        <v>0.66774284116411176</v>
      </c>
      <c r="J577" s="64">
        <v>21660863</v>
      </c>
      <c r="K577" s="65">
        <v>14898986</v>
      </c>
      <c r="L577" s="60">
        <v>0.68782975082756403</v>
      </c>
      <c r="M577" s="64">
        <v>22452632</v>
      </c>
      <c r="N577" s="65">
        <v>15881187</v>
      </c>
      <c r="O577" s="60">
        <v>0.70731961402119803</v>
      </c>
      <c r="P577" s="64">
        <v>22747276</v>
      </c>
      <c r="Q577" s="65">
        <v>17198732</v>
      </c>
      <c r="R577" s="60">
        <v>0.75607874982481416</v>
      </c>
      <c r="S577" s="58">
        <v>23258995</v>
      </c>
      <c r="T577" s="59">
        <v>18176695</v>
      </c>
      <c r="U577" s="60">
        <v>0.78149098875510314</v>
      </c>
      <c r="V577" s="62">
        <v>24320973</v>
      </c>
      <c r="W577" s="62">
        <v>19743325</v>
      </c>
      <c r="X577" s="63">
        <v>0.81178187237821442</v>
      </c>
      <c r="Y577" s="90">
        <v>24863846</v>
      </c>
      <c r="Z577" s="90">
        <v>19953507</v>
      </c>
      <c r="AA577" s="105">
        <v>0.80251088266875525</v>
      </c>
      <c r="AB577" s="54">
        <v>24641912</v>
      </c>
      <c r="AC577" s="54">
        <v>20852868</v>
      </c>
      <c r="AD577" s="54">
        <v>0.84623579533925775</v>
      </c>
      <c r="AE577" s="54">
        <v>25512613</v>
      </c>
      <c r="AF577" s="54">
        <v>21726644</v>
      </c>
      <c r="AG577" s="54">
        <v>0.851604028172261</v>
      </c>
    </row>
    <row r="578" spans="1:33" x14ac:dyDescent="0.2">
      <c r="A578" s="55" t="s">
        <v>1212</v>
      </c>
      <c r="B578" s="55" t="s">
        <v>1213</v>
      </c>
      <c r="C578" s="55" t="s">
        <v>143</v>
      </c>
      <c r="D578" s="10">
        <v>15515554</v>
      </c>
      <c r="E578" s="10">
        <v>1189836</v>
      </c>
      <c r="F578" s="11">
        <v>7.6686659077722916E-2</v>
      </c>
      <c r="G578" s="10">
        <v>15576924</v>
      </c>
      <c r="H578" s="10">
        <v>490141</v>
      </c>
      <c r="I578" s="11">
        <f t="shared" si="8"/>
        <v>3.1465840110666263E-2</v>
      </c>
      <c r="J578" s="64">
        <v>14881668</v>
      </c>
      <c r="K578" s="65">
        <v>518630</v>
      </c>
      <c r="L578" s="60">
        <v>3.485026006493358E-2</v>
      </c>
      <c r="M578" s="64">
        <v>15058521</v>
      </c>
      <c r="N578" s="65">
        <v>1056674</v>
      </c>
      <c r="O578" s="60">
        <v>7.0171167540291637E-2</v>
      </c>
      <c r="P578" s="64">
        <v>15363184</v>
      </c>
      <c r="Q578" s="65">
        <v>1905544</v>
      </c>
      <c r="R578" s="60">
        <v>0.12403314312970541</v>
      </c>
      <c r="S578" s="58">
        <v>15600049</v>
      </c>
      <c r="T578" s="59">
        <v>3611555</v>
      </c>
      <c r="U578" s="60">
        <v>0.23150920872107517</v>
      </c>
      <c r="V578" s="62">
        <v>16292529</v>
      </c>
      <c r="W578" s="62">
        <v>4941510</v>
      </c>
      <c r="X578" s="63">
        <v>0.30329913790547802</v>
      </c>
      <c r="Y578" s="90">
        <v>16755414</v>
      </c>
      <c r="Z578" s="90">
        <v>6887982</v>
      </c>
      <c r="AA578" s="105">
        <v>0.41108993188709037</v>
      </c>
      <c r="AB578" s="54">
        <v>17474137</v>
      </c>
      <c r="AC578" s="54">
        <v>8165664</v>
      </c>
      <c r="AD578" s="54">
        <v>0.46729998740424206</v>
      </c>
      <c r="AE578" s="54">
        <v>18723578</v>
      </c>
      <c r="AF578" s="54">
        <v>8294090</v>
      </c>
      <c r="AG578" s="54">
        <v>0.44297569620507399</v>
      </c>
    </row>
    <row r="579" spans="1:33" x14ac:dyDescent="0.2">
      <c r="A579" s="55" t="s">
        <v>1214</v>
      </c>
      <c r="B579" s="55" t="s">
        <v>1215</v>
      </c>
      <c r="C579" s="55" t="s">
        <v>143</v>
      </c>
      <c r="D579" s="10">
        <v>41914178</v>
      </c>
      <c r="E579" s="10">
        <v>8309977</v>
      </c>
      <c r="F579" s="11">
        <v>0.19826171945922452</v>
      </c>
      <c r="G579" s="10">
        <v>41564822</v>
      </c>
      <c r="H579" s="10">
        <v>10127701</v>
      </c>
      <c r="I579" s="11">
        <f t="shared" si="8"/>
        <v>0.24366039628414624</v>
      </c>
      <c r="J579" s="64">
        <v>42357138</v>
      </c>
      <c r="K579" s="65">
        <v>11070585</v>
      </c>
      <c r="L579" s="60">
        <v>0.26136291361328523</v>
      </c>
      <c r="M579" s="64">
        <v>44613410</v>
      </c>
      <c r="N579" s="65">
        <v>10782864</v>
      </c>
      <c r="O579" s="60">
        <v>0.24169557987161258</v>
      </c>
      <c r="P579" s="64">
        <v>47835193</v>
      </c>
      <c r="Q579" s="65">
        <v>8368438</v>
      </c>
      <c r="R579" s="60">
        <v>0.17494312189772079</v>
      </c>
      <c r="S579" s="58">
        <v>47886807</v>
      </c>
      <c r="T579" s="59">
        <v>8145978</v>
      </c>
      <c r="U579" s="60">
        <v>0.17010902397397262</v>
      </c>
      <c r="V579" s="62">
        <v>49792551</v>
      </c>
      <c r="W579" s="62">
        <v>8580437</v>
      </c>
      <c r="X579" s="63">
        <v>0.1723237076164264</v>
      </c>
      <c r="Y579" s="90">
        <v>51979527</v>
      </c>
      <c r="Z579" s="90">
        <v>9976197</v>
      </c>
      <c r="AA579" s="105">
        <v>0.19192550559376964</v>
      </c>
      <c r="AB579" s="54">
        <v>53803419</v>
      </c>
      <c r="AC579" s="54">
        <v>11006063</v>
      </c>
      <c r="AD579" s="54">
        <v>0.20456066184195468</v>
      </c>
      <c r="AE579" s="54">
        <v>54982178</v>
      </c>
      <c r="AF579" s="54">
        <v>10601825</v>
      </c>
      <c r="AG579" s="54">
        <v>0.192822936188523</v>
      </c>
    </row>
    <row r="580" spans="1:33" x14ac:dyDescent="0.2">
      <c r="A580" s="55" t="s">
        <v>1216</v>
      </c>
      <c r="B580" s="55" t="s">
        <v>1217</v>
      </c>
      <c r="C580" s="55" t="s">
        <v>143</v>
      </c>
      <c r="D580" s="10">
        <v>38606723</v>
      </c>
      <c r="E580" s="10">
        <v>8009505</v>
      </c>
      <c r="F580" s="11">
        <v>0.20746399532537377</v>
      </c>
      <c r="G580" s="10">
        <v>38373538</v>
      </c>
      <c r="H580" s="10">
        <v>9329466</v>
      </c>
      <c r="I580" s="11">
        <f t="shared" ref="I580:I643" si="9">H580/G580</f>
        <v>0.24312238292961155</v>
      </c>
      <c r="J580" s="64">
        <v>38767216</v>
      </c>
      <c r="K580" s="65">
        <v>9770796</v>
      </c>
      <c r="L580" s="60">
        <v>0.25203759795390002</v>
      </c>
      <c r="M580" s="64">
        <v>39906815</v>
      </c>
      <c r="N580" s="65">
        <v>10862724</v>
      </c>
      <c r="O580" s="60">
        <v>0.27220222911800906</v>
      </c>
      <c r="P580" s="64">
        <v>43533423</v>
      </c>
      <c r="Q580" s="65">
        <v>11189852</v>
      </c>
      <c r="R580" s="60">
        <v>0.25704048128721696</v>
      </c>
      <c r="S580" s="58">
        <v>43328919</v>
      </c>
      <c r="T580" s="59">
        <v>9579069</v>
      </c>
      <c r="U580" s="60">
        <v>0.22107795950321307</v>
      </c>
      <c r="V580" s="62">
        <v>43720424</v>
      </c>
      <c r="W580" s="62">
        <v>11142360</v>
      </c>
      <c r="X580" s="63">
        <v>0.25485480195708987</v>
      </c>
      <c r="Y580" s="90">
        <v>47281667</v>
      </c>
      <c r="Z580" s="90">
        <v>14790321</v>
      </c>
      <c r="AA580" s="105">
        <v>0.31281301905028008</v>
      </c>
      <c r="AB580" s="54">
        <v>50797899</v>
      </c>
      <c r="AC580" s="54">
        <v>16339972</v>
      </c>
      <c r="AD580" s="54">
        <v>0.32166629568675664</v>
      </c>
      <c r="AE580" s="54">
        <v>53942594</v>
      </c>
      <c r="AF580" s="54">
        <v>14699033</v>
      </c>
      <c r="AG580" s="54">
        <v>0.27249399611742797</v>
      </c>
    </row>
    <row r="581" spans="1:33" x14ac:dyDescent="0.2">
      <c r="A581" s="55" t="s">
        <v>1218</v>
      </c>
      <c r="B581" s="55" t="s">
        <v>1219</v>
      </c>
      <c r="C581" s="55" t="s">
        <v>143</v>
      </c>
      <c r="D581" s="10">
        <v>33163190</v>
      </c>
      <c r="E581" s="10">
        <v>1371990</v>
      </c>
      <c r="F581" s="11">
        <v>4.1370869328312507E-2</v>
      </c>
      <c r="G581" s="10">
        <v>31912000</v>
      </c>
      <c r="H581" s="10">
        <v>8758508</v>
      </c>
      <c r="I581" s="11">
        <f t="shared" si="9"/>
        <v>0.27445813487089499</v>
      </c>
      <c r="J581" s="64">
        <v>35978260</v>
      </c>
      <c r="K581" s="65">
        <v>12174770</v>
      </c>
      <c r="L581" s="60">
        <v>0.33839240697020923</v>
      </c>
      <c r="M581" s="64">
        <v>36495447</v>
      </c>
      <c r="N581" s="65">
        <v>16703903</v>
      </c>
      <c r="O581" s="60">
        <v>0.45769827123914936</v>
      </c>
      <c r="P581" s="64">
        <v>35194952</v>
      </c>
      <c r="Q581" s="65">
        <v>23351960</v>
      </c>
      <c r="R581" s="60">
        <v>0.66350310692283365</v>
      </c>
      <c r="S581" s="58">
        <v>37975302</v>
      </c>
      <c r="T581" s="59">
        <v>28792026</v>
      </c>
      <c r="U581" s="60">
        <v>0.75817767031846117</v>
      </c>
      <c r="V581" s="62">
        <v>40270454</v>
      </c>
      <c r="W581" s="62">
        <v>33834676</v>
      </c>
      <c r="X581" s="63">
        <v>0.84018610766096657</v>
      </c>
      <c r="Y581" s="90">
        <v>47575435</v>
      </c>
      <c r="Z581" s="90">
        <v>33670557</v>
      </c>
      <c r="AA581" s="105">
        <v>0.70772988202840392</v>
      </c>
      <c r="AB581" s="54">
        <v>48023945</v>
      </c>
      <c r="AC581" s="54">
        <v>34310418</v>
      </c>
      <c r="AD581" s="54">
        <v>0.71444397164789353</v>
      </c>
      <c r="AE581" s="54">
        <v>51114943</v>
      </c>
      <c r="AF581" s="54">
        <v>32533081</v>
      </c>
      <c r="AG581" s="54">
        <v>0.636469084979709</v>
      </c>
    </row>
    <row r="582" spans="1:33" x14ac:dyDescent="0.2">
      <c r="A582" s="55" t="s">
        <v>1220</v>
      </c>
      <c r="B582" s="55" t="s">
        <v>1221</v>
      </c>
      <c r="C582" s="55" t="s">
        <v>143</v>
      </c>
      <c r="D582" s="10">
        <v>97483976</v>
      </c>
      <c r="E582" s="10">
        <v>47035848</v>
      </c>
      <c r="F582" s="11">
        <v>0.48249825181525219</v>
      </c>
      <c r="G582" s="10">
        <v>102908707</v>
      </c>
      <c r="H582" s="10">
        <v>40299532</v>
      </c>
      <c r="I582" s="11">
        <f t="shared" si="9"/>
        <v>0.39160468705529455</v>
      </c>
      <c r="J582" s="64">
        <v>99971904</v>
      </c>
      <c r="K582" s="65">
        <v>33511811</v>
      </c>
      <c r="L582" s="60">
        <v>0.33521229124534829</v>
      </c>
      <c r="M582" s="64">
        <v>98124379</v>
      </c>
      <c r="N582" s="65">
        <v>33784848</v>
      </c>
      <c r="O582" s="60">
        <v>0.34430636243822749</v>
      </c>
      <c r="P582" s="64">
        <v>98782115</v>
      </c>
      <c r="Q582" s="65">
        <v>36459943</v>
      </c>
      <c r="R582" s="60">
        <v>0.36909457749512653</v>
      </c>
      <c r="S582" s="58">
        <v>100656057</v>
      </c>
      <c r="T582" s="59">
        <v>38866716</v>
      </c>
      <c r="U582" s="60">
        <v>0.38613390150977206</v>
      </c>
      <c r="V582" s="62">
        <v>102925833</v>
      </c>
      <c r="W582" s="62">
        <v>41210319</v>
      </c>
      <c r="X582" s="63">
        <v>0.40038849139068905</v>
      </c>
      <c r="Y582" s="90">
        <v>108716160</v>
      </c>
      <c r="Z582" s="90">
        <v>40038882</v>
      </c>
      <c r="AA582" s="105">
        <v>0.3682882287233103</v>
      </c>
      <c r="AB582" s="54">
        <v>115645294</v>
      </c>
      <c r="AC582" s="54">
        <v>33161325</v>
      </c>
      <c r="AD582" s="54">
        <v>0.28675031947257618</v>
      </c>
      <c r="AE582" s="54">
        <v>117645502</v>
      </c>
      <c r="AF582" s="54">
        <v>23255626</v>
      </c>
      <c r="AG582" s="54">
        <v>0.197675436839056</v>
      </c>
    </row>
    <row r="583" spans="1:33" x14ac:dyDescent="0.2">
      <c r="A583" s="55" t="s">
        <v>1222</v>
      </c>
      <c r="B583" s="55" t="s">
        <v>1223</v>
      </c>
      <c r="C583" s="55" t="s">
        <v>143</v>
      </c>
      <c r="D583" s="10">
        <v>11554188</v>
      </c>
      <c r="E583" s="10">
        <v>2038755</v>
      </c>
      <c r="F583" s="11">
        <v>0.17645160352246303</v>
      </c>
      <c r="G583" s="10">
        <v>11852847</v>
      </c>
      <c r="H583" s="10">
        <v>3372194</v>
      </c>
      <c r="I583" s="11">
        <f t="shared" si="9"/>
        <v>0.2845049801115293</v>
      </c>
      <c r="J583" s="64">
        <v>12181515</v>
      </c>
      <c r="K583" s="65">
        <v>4863484</v>
      </c>
      <c r="L583" s="60">
        <v>0.39925116046731463</v>
      </c>
      <c r="M583" s="64">
        <v>12242514</v>
      </c>
      <c r="N583" s="65">
        <v>6614607</v>
      </c>
      <c r="O583" s="60">
        <v>0.54029809563623943</v>
      </c>
      <c r="P583" s="64">
        <v>12508630</v>
      </c>
      <c r="Q583" s="65">
        <v>8483552</v>
      </c>
      <c r="R583" s="60">
        <v>0.67821591972901907</v>
      </c>
      <c r="S583" s="58">
        <v>12702427</v>
      </c>
      <c r="T583" s="59">
        <v>10469437</v>
      </c>
      <c r="U583" s="60">
        <v>0.82420761008900112</v>
      </c>
      <c r="V583" s="62">
        <v>13154469</v>
      </c>
      <c r="W583" s="62">
        <v>12329332</v>
      </c>
      <c r="X583" s="63">
        <v>0.93727325671602557</v>
      </c>
      <c r="Y583" s="90">
        <v>13313922</v>
      </c>
      <c r="Z583" s="90">
        <v>14459504</v>
      </c>
      <c r="AA583" s="105">
        <v>1.0860439170366178</v>
      </c>
      <c r="AB583" s="54">
        <v>14132697</v>
      </c>
      <c r="AC583" s="54">
        <v>15903188</v>
      </c>
      <c r="AD583" s="54">
        <v>1.12527623000762</v>
      </c>
      <c r="AE583" s="54">
        <v>14902743</v>
      </c>
      <c r="AF583" s="54">
        <v>15971768</v>
      </c>
      <c r="AG583" s="54">
        <v>1.0717334386025399</v>
      </c>
    </row>
    <row r="584" spans="1:33" x14ac:dyDescent="0.2">
      <c r="A584" s="55" t="s">
        <v>1224</v>
      </c>
      <c r="B584" s="55" t="s">
        <v>1225</v>
      </c>
      <c r="C584" s="55" t="s">
        <v>41</v>
      </c>
      <c r="D584" s="10">
        <v>10283912</v>
      </c>
      <c r="E584" s="10">
        <v>144660</v>
      </c>
      <c r="F584" s="11">
        <v>1.4066631453089057E-2</v>
      </c>
      <c r="G584" s="10">
        <v>9705453</v>
      </c>
      <c r="H584" s="10">
        <v>1108977</v>
      </c>
      <c r="I584" s="11">
        <f t="shared" si="9"/>
        <v>0.11426329095612539</v>
      </c>
      <c r="J584" s="64">
        <v>8955036</v>
      </c>
      <c r="K584" s="65">
        <v>1813047</v>
      </c>
      <c r="L584" s="60">
        <v>0.20246116263519209</v>
      </c>
      <c r="M584" s="64">
        <v>9006030</v>
      </c>
      <c r="N584" s="65">
        <v>3402195</v>
      </c>
      <c r="O584" s="60">
        <v>0.37776856173030737</v>
      </c>
      <c r="P584" s="64">
        <v>9661252</v>
      </c>
      <c r="Q584" s="65">
        <v>4101047</v>
      </c>
      <c r="R584" s="60">
        <v>0.42448401097497507</v>
      </c>
      <c r="S584" s="58">
        <v>9710737</v>
      </c>
      <c r="T584" s="59">
        <v>6523460</v>
      </c>
      <c r="U584" s="60">
        <v>0.67177805350922382</v>
      </c>
      <c r="V584" s="62">
        <v>11014112</v>
      </c>
      <c r="W584" s="62">
        <v>8244782</v>
      </c>
      <c r="X584" s="63">
        <v>0.7485652951413605</v>
      </c>
      <c r="Y584" s="90">
        <v>15981166</v>
      </c>
      <c r="Z584" s="90">
        <v>9211537</v>
      </c>
      <c r="AA584" s="105">
        <v>0.57639955682833155</v>
      </c>
      <c r="AB584" s="54">
        <v>18190749</v>
      </c>
      <c r="AC584" s="54">
        <v>9338242</v>
      </c>
      <c r="AD584" s="54">
        <v>0.51335115447967539</v>
      </c>
      <c r="AE584" s="54">
        <v>11464922</v>
      </c>
      <c r="AF584" s="54">
        <v>13119665</v>
      </c>
      <c r="AG584" s="54">
        <v>1.1443309426788899</v>
      </c>
    </row>
    <row r="585" spans="1:33" x14ac:dyDescent="0.2">
      <c r="A585" s="55" t="s">
        <v>1226</v>
      </c>
      <c r="B585" s="55" t="s">
        <v>1227</v>
      </c>
      <c r="C585" s="55" t="s">
        <v>41</v>
      </c>
      <c r="D585" s="10">
        <v>6948064</v>
      </c>
      <c r="E585" s="10">
        <v>1852288</v>
      </c>
      <c r="F585" s="11">
        <v>0.26659052075513412</v>
      </c>
      <c r="G585" s="10">
        <v>7383620</v>
      </c>
      <c r="H585" s="10">
        <v>1601994</v>
      </c>
      <c r="I585" s="11">
        <f t="shared" si="9"/>
        <v>0.21696593269967848</v>
      </c>
      <c r="J585" s="64">
        <v>7487280</v>
      </c>
      <c r="K585" s="65">
        <v>990481</v>
      </c>
      <c r="L585" s="60">
        <v>0.1322884946202092</v>
      </c>
      <c r="M585" s="64">
        <v>7294923</v>
      </c>
      <c r="N585" s="65">
        <v>901636</v>
      </c>
      <c r="O585" s="60">
        <v>0.12359774051076344</v>
      </c>
      <c r="P585" s="64">
        <v>7058616</v>
      </c>
      <c r="Q585" s="65">
        <v>1223130</v>
      </c>
      <c r="R585" s="60">
        <v>0.17328184448622788</v>
      </c>
      <c r="S585" s="58">
        <v>6981848</v>
      </c>
      <c r="T585" s="59">
        <v>1987292</v>
      </c>
      <c r="U585" s="60">
        <v>0.28463696144631051</v>
      </c>
      <c r="V585" s="62">
        <v>7775632</v>
      </c>
      <c r="W585" s="62">
        <v>2055036</v>
      </c>
      <c r="X585" s="63">
        <v>0.26429182862563455</v>
      </c>
      <c r="Y585" s="90">
        <v>7566215</v>
      </c>
      <c r="Z585" s="90">
        <v>2740294</v>
      </c>
      <c r="AA585" s="105">
        <v>0.36217501088721377</v>
      </c>
      <c r="AB585" s="54">
        <v>7523410</v>
      </c>
      <c r="AC585" s="54">
        <v>3231586</v>
      </c>
      <c r="AD585" s="54">
        <v>0.42953740391657508</v>
      </c>
      <c r="AE585" s="54">
        <v>7941540</v>
      </c>
      <c r="AF585" s="54">
        <v>3383481</v>
      </c>
      <c r="AG585" s="54">
        <v>0.42604847422540199</v>
      </c>
    </row>
    <row r="586" spans="1:33" x14ac:dyDescent="0.2">
      <c r="A586" s="55" t="s">
        <v>1228</v>
      </c>
      <c r="B586" s="55" t="s">
        <v>1229</v>
      </c>
      <c r="C586" s="55" t="s">
        <v>41</v>
      </c>
      <c r="D586" s="10">
        <v>19483395</v>
      </c>
      <c r="E586" s="10">
        <v>4795940</v>
      </c>
      <c r="F586" s="11">
        <v>0.24615525168996472</v>
      </c>
      <c r="G586" s="10">
        <v>19579886</v>
      </c>
      <c r="H586" s="10">
        <v>5603399</v>
      </c>
      <c r="I586" s="11">
        <f t="shared" si="9"/>
        <v>0.28618139043301888</v>
      </c>
      <c r="J586" s="64">
        <v>20039362</v>
      </c>
      <c r="K586" s="65">
        <v>4746693</v>
      </c>
      <c r="L586" s="60">
        <v>0.23686846916583473</v>
      </c>
      <c r="M586" s="64">
        <v>20032710</v>
      </c>
      <c r="N586" s="65">
        <v>5325222</v>
      </c>
      <c r="O586" s="60">
        <v>0.265826341019263</v>
      </c>
      <c r="P586" s="64">
        <v>20563609</v>
      </c>
      <c r="Q586" s="65">
        <v>6267181</v>
      </c>
      <c r="R586" s="60">
        <v>0.3047704807069615</v>
      </c>
      <c r="S586" s="58">
        <v>21240767</v>
      </c>
      <c r="T586" s="59">
        <v>6746014</v>
      </c>
      <c r="U586" s="60">
        <v>0.31759747658829834</v>
      </c>
      <c r="V586" s="62">
        <v>21674362</v>
      </c>
      <c r="W586" s="62">
        <v>7313377</v>
      </c>
      <c r="X586" s="63">
        <v>0.33742063549552231</v>
      </c>
      <c r="Y586" s="90">
        <v>22068068</v>
      </c>
      <c r="Z586" s="90">
        <v>8075216</v>
      </c>
      <c r="AA586" s="105">
        <v>0.365923106635343</v>
      </c>
      <c r="AB586" s="54">
        <v>23128450</v>
      </c>
      <c r="AC586" s="54">
        <v>8142063</v>
      </c>
      <c r="AD586" s="54">
        <v>0.35203669074235411</v>
      </c>
      <c r="AE586" s="54">
        <v>23014045</v>
      </c>
      <c r="AF586" s="54">
        <v>8743585</v>
      </c>
      <c r="AG586" s="54">
        <v>0.37992386822916202</v>
      </c>
    </row>
    <row r="587" spans="1:33" x14ac:dyDescent="0.2">
      <c r="A587" s="55" t="s">
        <v>1230</v>
      </c>
      <c r="B587" s="55" t="s">
        <v>1231</v>
      </c>
      <c r="C587" s="55" t="s">
        <v>41</v>
      </c>
      <c r="D587" s="10">
        <v>6751844</v>
      </c>
      <c r="E587" s="10">
        <v>7687108</v>
      </c>
      <c r="F587" s="11">
        <v>1.1385197880756723</v>
      </c>
      <c r="G587" s="10">
        <v>6748766</v>
      </c>
      <c r="H587" s="10">
        <v>7991987</v>
      </c>
      <c r="I587" s="11">
        <f t="shared" si="9"/>
        <v>1.1842145660406658</v>
      </c>
      <c r="J587" s="64">
        <v>7039769</v>
      </c>
      <c r="K587" s="65">
        <v>7797205</v>
      </c>
      <c r="L587" s="60">
        <v>1.107593871332994</v>
      </c>
      <c r="M587" s="64">
        <v>6781615</v>
      </c>
      <c r="N587" s="65">
        <v>8196703</v>
      </c>
      <c r="O587" s="60">
        <v>1.2086653400406835</v>
      </c>
      <c r="P587" s="64">
        <v>7211074</v>
      </c>
      <c r="Q587" s="65">
        <v>8539732</v>
      </c>
      <c r="R587" s="60">
        <v>1.1842524428399985</v>
      </c>
      <c r="S587" s="58">
        <v>7131235</v>
      </c>
      <c r="T587" s="59">
        <v>8732930</v>
      </c>
      <c r="U587" s="60">
        <v>1.224602751136374</v>
      </c>
      <c r="V587" s="62">
        <v>7440728</v>
      </c>
      <c r="W587" s="62">
        <v>9042522</v>
      </c>
      <c r="X587" s="63">
        <v>1.2152738280447828</v>
      </c>
      <c r="Y587" s="90">
        <v>7841721</v>
      </c>
      <c r="Z587" s="90">
        <v>10121912</v>
      </c>
      <c r="AA587" s="105">
        <v>1.2907768588043365</v>
      </c>
      <c r="AB587" s="54">
        <v>7883369</v>
      </c>
      <c r="AC587" s="54">
        <v>9753799</v>
      </c>
      <c r="AD587" s="54">
        <v>1.2372627743290971</v>
      </c>
      <c r="AE587" s="54">
        <v>12471287</v>
      </c>
      <c r="AF587" s="54">
        <v>9348024</v>
      </c>
      <c r="AG587" s="54">
        <v>0.74956369779638599</v>
      </c>
    </row>
    <row r="588" spans="1:33" x14ac:dyDescent="0.2">
      <c r="A588" s="55" t="s">
        <v>1232</v>
      </c>
      <c r="B588" s="55" t="s">
        <v>1233</v>
      </c>
      <c r="C588" s="55" t="s">
        <v>288</v>
      </c>
      <c r="D588" s="10">
        <v>10187588</v>
      </c>
      <c r="E588" s="10">
        <v>5809384</v>
      </c>
      <c r="F588" s="11">
        <v>0.57024135644276153</v>
      </c>
      <c r="G588" s="10">
        <v>10511262</v>
      </c>
      <c r="H588" s="10">
        <v>6422814</v>
      </c>
      <c r="I588" s="11">
        <f t="shared" si="9"/>
        <v>0.61104118611066871</v>
      </c>
      <c r="J588" s="64">
        <v>11254613</v>
      </c>
      <c r="K588" s="65">
        <v>6293961</v>
      </c>
      <c r="L588" s="60">
        <v>0.55923388925056772</v>
      </c>
      <c r="M588" s="64">
        <v>11318844</v>
      </c>
      <c r="N588" s="65">
        <v>6414719</v>
      </c>
      <c r="O588" s="60">
        <v>0.56672916421500286</v>
      </c>
      <c r="P588" s="64">
        <v>12024795</v>
      </c>
      <c r="Q588" s="65">
        <v>7006554</v>
      </c>
      <c r="R588" s="60">
        <v>0.58267554665173082</v>
      </c>
      <c r="S588" s="58">
        <v>14590933</v>
      </c>
      <c r="T588" s="59">
        <v>5113379</v>
      </c>
      <c r="U588" s="60">
        <v>0.35044907683422299</v>
      </c>
      <c r="V588" s="62">
        <v>12392324</v>
      </c>
      <c r="W588" s="62">
        <v>5552404</v>
      </c>
      <c r="X588" s="63">
        <v>0.44805187469275337</v>
      </c>
      <c r="Y588" s="90">
        <v>12927717</v>
      </c>
      <c r="Z588" s="90">
        <v>5878376</v>
      </c>
      <c r="AA588" s="105">
        <v>0.45471106770050734</v>
      </c>
      <c r="AB588" s="54">
        <v>13730409</v>
      </c>
      <c r="AC588" s="54">
        <v>5749189</v>
      </c>
      <c r="AD588" s="54">
        <v>0.41871942780437205</v>
      </c>
      <c r="AE588" s="54">
        <v>14117931</v>
      </c>
      <c r="AF588" s="54">
        <v>5157060</v>
      </c>
      <c r="AG588" s="54">
        <v>0.36528440321743999</v>
      </c>
    </row>
    <row r="589" spans="1:33" x14ac:dyDescent="0.2">
      <c r="A589" s="55" t="s">
        <v>1234</v>
      </c>
      <c r="B589" s="55" t="s">
        <v>1235</v>
      </c>
      <c r="C589" s="55" t="s">
        <v>288</v>
      </c>
      <c r="D589" s="10">
        <v>7733477</v>
      </c>
      <c r="E589" s="10">
        <v>604772</v>
      </c>
      <c r="F589" s="11">
        <v>7.8201823060959519E-2</v>
      </c>
      <c r="G589" s="10">
        <v>7524004</v>
      </c>
      <c r="H589" s="10">
        <v>901256</v>
      </c>
      <c r="I589" s="11">
        <f t="shared" si="9"/>
        <v>0.11978409368203419</v>
      </c>
      <c r="J589" s="64">
        <v>7548142</v>
      </c>
      <c r="K589" s="65">
        <v>1202961</v>
      </c>
      <c r="L589" s="60">
        <v>0.15937180302119383</v>
      </c>
      <c r="M589" s="64">
        <v>7950521</v>
      </c>
      <c r="N589" s="65">
        <v>1500322</v>
      </c>
      <c r="O589" s="60">
        <v>0.18870738156656652</v>
      </c>
      <c r="P589" s="64">
        <v>8474075</v>
      </c>
      <c r="Q589" s="65">
        <v>1412013</v>
      </c>
      <c r="R589" s="60">
        <v>0.16662739001011909</v>
      </c>
      <c r="S589" s="58">
        <v>8575710</v>
      </c>
      <c r="T589" s="59">
        <v>1473870</v>
      </c>
      <c r="U589" s="60">
        <v>0.17186565310627341</v>
      </c>
      <c r="V589" s="62">
        <v>8309247</v>
      </c>
      <c r="W589" s="62">
        <v>1939696</v>
      </c>
      <c r="X589" s="63">
        <v>0.23343824055296467</v>
      </c>
      <c r="Y589" s="90">
        <v>8651708</v>
      </c>
      <c r="Z589" s="90">
        <v>2382498</v>
      </c>
      <c r="AA589" s="105">
        <v>0.27537891939949893</v>
      </c>
      <c r="AB589" s="54">
        <v>8878154</v>
      </c>
      <c r="AC589" s="54">
        <v>2531690</v>
      </c>
      <c r="AD589" s="54">
        <v>0.28515950500520715</v>
      </c>
      <c r="AE589" s="54">
        <v>9106526</v>
      </c>
      <c r="AF589" s="54">
        <v>2692318</v>
      </c>
      <c r="AG589" s="54">
        <v>0.29564709967335501</v>
      </c>
    </row>
    <row r="590" spans="1:33" x14ac:dyDescent="0.2">
      <c r="A590" s="55" t="s">
        <v>1236</v>
      </c>
      <c r="B590" s="55" t="s">
        <v>1091</v>
      </c>
      <c r="C590" s="55" t="s">
        <v>288</v>
      </c>
      <c r="D590" s="10">
        <v>10204158</v>
      </c>
      <c r="E590" s="10">
        <v>2210092</v>
      </c>
      <c r="F590" s="11">
        <v>0.21658739505993538</v>
      </c>
      <c r="G590" s="10">
        <v>10440211</v>
      </c>
      <c r="H590" s="10">
        <v>2056759</v>
      </c>
      <c r="I590" s="11">
        <f t="shared" si="9"/>
        <v>0.19700358546393362</v>
      </c>
      <c r="J590" s="64">
        <v>10305269</v>
      </c>
      <c r="K590" s="65">
        <v>2159439</v>
      </c>
      <c r="L590" s="60">
        <v>0.20954707732520131</v>
      </c>
      <c r="M590" s="64">
        <v>10342750</v>
      </c>
      <c r="N590" s="65">
        <v>2235737</v>
      </c>
      <c r="O590" s="60">
        <v>0.21616465640182736</v>
      </c>
      <c r="P590" s="64">
        <v>10296311</v>
      </c>
      <c r="Q590" s="65">
        <v>2682249</v>
      </c>
      <c r="R590" s="60">
        <v>0.26050582582441423</v>
      </c>
      <c r="S590" s="58">
        <v>10600772</v>
      </c>
      <c r="T590" s="59">
        <v>2742833</v>
      </c>
      <c r="U590" s="60">
        <v>0.25873898617949714</v>
      </c>
      <c r="V590" s="62">
        <v>11095255</v>
      </c>
      <c r="W590" s="62">
        <v>2612836</v>
      </c>
      <c r="X590" s="63">
        <v>0.23549129785660627</v>
      </c>
      <c r="Y590" s="90">
        <v>11474995</v>
      </c>
      <c r="Z590" s="90">
        <v>2322498</v>
      </c>
      <c r="AA590" s="105">
        <v>0.20239642805944577</v>
      </c>
      <c r="AB590" s="54">
        <v>11381186</v>
      </c>
      <c r="AC590" s="54">
        <v>2656030</v>
      </c>
      <c r="AD590" s="54">
        <v>0.23337023048388805</v>
      </c>
      <c r="AE590" s="54">
        <v>12870692</v>
      </c>
      <c r="AF590" s="54">
        <v>3413072</v>
      </c>
      <c r="AG590" s="54">
        <v>0.26518170118591899</v>
      </c>
    </row>
    <row r="591" spans="1:33" x14ac:dyDescent="0.2">
      <c r="A591" s="55" t="s">
        <v>1237</v>
      </c>
      <c r="B591" s="55" t="s">
        <v>1238</v>
      </c>
      <c r="C591" s="55" t="s">
        <v>288</v>
      </c>
      <c r="D591" s="10">
        <v>10564568</v>
      </c>
      <c r="E591" s="10">
        <v>4014974</v>
      </c>
      <c r="F591" s="11">
        <v>0.38004147448338638</v>
      </c>
      <c r="G591" s="10">
        <v>11293555</v>
      </c>
      <c r="H591" s="10">
        <v>3428804</v>
      </c>
      <c r="I591" s="11">
        <f t="shared" si="9"/>
        <v>0.30360714584557297</v>
      </c>
      <c r="J591" s="64">
        <v>11153378</v>
      </c>
      <c r="K591" s="65">
        <v>2898347</v>
      </c>
      <c r="L591" s="60">
        <v>0.25986270706507031</v>
      </c>
      <c r="M591" s="64">
        <v>10887196</v>
      </c>
      <c r="N591" s="65">
        <v>2912845</v>
      </c>
      <c r="O591" s="60">
        <v>0.26754776895722276</v>
      </c>
      <c r="P591" s="64">
        <v>11137101</v>
      </c>
      <c r="Q591" s="65">
        <v>3469969</v>
      </c>
      <c r="R591" s="60">
        <v>0.31156842341647079</v>
      </c>
      <c r="S591" s="58">
        <v>11241124</v>
      </c>
      <c r="T591" s="59">
        <v>4771112</v>
      </c>
      <c r="U591" s="60">
        <v>0.42443371321230866</v>
      </c>
      <c r="V591" s="62">
        <v>11741854</v>
      </c>
      <c r="W591" s="62">
        <v>5974207</v>
      </c>
      <c r="X591" s="63">
        <v>0.5087958852154012</v>
      </c>
      <c r="Y591" s="90">
        <v>12515099</v>
      </c>
      <c r="Z591" s="90">
        <v>6870032</v>
      </c>
      <c r="AA591" s="105">
        <v>0.54893948501725798</v>
      </c>
      <c r="AB591" s="54">
        <v>12647619</v>
      </c>
      <c r="AC591" s="54">
        <v>7841741</v>
      </c>
      <c r="AD591" s="54">
        <v>0.62001717477416107</v>
      </c>
      <c r="AE591" s="54">
        <v>14492631</v>
      </c>
      <c r="AF591" s="54">
        <v>6831577</v>
      </c>
      <c r="AG591" s="54">
        <v>0.47138280136988198</v>
      </c>
    </row>
    <row r="592" spans="1:33" x14ac:dyDescent="0.2">
      <c r="A592" s="55" t="s">
        <v>1239</v>
      </c>
      <c r="B592" s="55" t="s">
        <v>604</v>
      </c>
      <c r="C592" s="55" t="s">
        <v>288</v>
      </c>
      <c r="D592" s="10">
        <v>11954270</v>
      </c>
      <c r="E592" s="10">
        <v>2432327</v>
      </c>
      <c r="F592" s="11">
        <v>0.20346930427370305</v>
      </c>
      <c r="G592" s="10">
        <v>11860767</v>
      </c>
      <c r="H592" s="10">
        <v>2792492</v>
      </c>
      <c r="I592" s="11">
        <f t="shared" si="9"/>
        <v>0.23543941129608228</v>
      </c>
      <c r="J592" s="64">
        <v>12688548</v>
      </c>
      <c r="K592" s="65">
        <v>2543094</v>
      </c>
      <c r="L592" s="60">
        <v>0.20042435115507307</v>
      </c>
      <c r="M592" s="64">
        <v>12915440</v>
      </c>
      <c r="N592" s="65">
        <v>2465306</v>
      </c>
      <c r="O592" s="60">
        <v>0.19088052749267542</v>
      </c>
      <c r="P592" s="64">
        <v>13243902</v>
      </c>
      <c r="Q592" s="65">
        <v>2639553</v>
      </c>
      <c r="R592" s="60">
        <v>0.19930327180010846</v>
      </c>
      <c r="S592" s="58">
        <v>13874348</v>
      </c>
      <c r="T592" s="59">
        <v>2600317</v>
      </c>
      <c r="U592" s="60">
        <v>0.18741904124071271</v>
      </c>
      <c r="V592" s="62">
        <v>15274399</v>
      </c>
      <c r="W592" s="62">
        <v>2075895</v>
      </c>
      <c r="X592" s="63">
        <v>0.13590682029453335</v>
      </c>
      <c r="Y592" s="90">
        <v>14917813</v>
      </c>
      <c r="Z592" s="90">
        <v>1696446</v>
      </c>
      <c r="AA592" s="105">
        <v>0.11371948421662076</v>
      </c>
      <c r="AB592" s="54">
        <v>15868414</v>
      </c>
      <c r="AC592" s="54">
        <v>1066229</v>
      </c>
      <c r="AD592" s="54">
        <v>6.7191907143335186E-2</v>
      </c>
      <c r="AE592" s="54">
        <v>15609627</v>
      </c>
      <c r="AF592" s="54">
        <v>798702</v>
      </c>
      <c r="AG592" s="54">
        <v>5.1167270044312999E-2</v>
      </c>
    </row>
    <row r="593" spans="1:33" x14ac:dyDescent="0.2">
      <c r="A593" s="55" t="s">
        <v>1240</v>
      </c>
      <c r="B593" s="55" t="s">
        <v>1030</v>
      </c>
      <c r="C593" s="55" t="s">
        <v>288</v>
      </c>
      <c r="D593" s="10">
        <v>14024749</v>
      </c>
      <c r="E593" s="10">
        <v>1344416</v>
      </c>
      <c r="F593" s="11">
        <v>9.5860253898305062E-2</v>
      </c>
      <c r="G593" s="10">
        <v>15225268</v>
      </c>
      <c r="H593" s="10">
        <v>1227546</v>
      </c>
      <c r="I593" s="11">
        <f t="shared" si="9"/>
        <v>8.062557585193246E-2</v>
      </c>
      <c r="J593" s="64">
        <v>14135358</v>
      </c>
      <c r="K593" s="65">
        <v>1946816</v>
      </c>
      <c r="L593" s="60">
        <v>0.1377266850970453</v>
      </c>
      <c r="M593" s="64">
        <v>13780358</v>
      </c>
      <c r="N593" s="65">
        <v>3600820</v>
      </c>
      <c r="O593" s="60">
        <v>0.26130090379364601</v>
      </c>
      <c r="P593" s="64">
        <v>14090979</v>
      </c>
      <c r="Q593" s="65">
        <v>5413989</v>
      </c>
      <c r="R593" s="60">
        <v>0.38421666798311177</v>
      </c>
      <c r="S593" s="58">
        <v>14660182</v>
      </c>
      <c r="T593" s="59">
        <v>7174333</v>
      </c>
      <c r="U593" s="60">
        <v>0.48937543885880819</v>
      </c>
      <c r="V593" s="62">
        <v>15429889</v>
      </c>
      <c r="W593" s="62">
        <v>8225724</v>
      </c>
      <c r="X593" s="63">
        <v>0.53310325174730677</v>
      </c>
      <c r="Y593" s="90">
        <v>15638558</v>
      </c>
      <c r="Z593" s="90">
        <v>9552009</v>
      </c>
      <c r="AA593" s="105">
        <v>0.61079857874364119</v>
      </c>
      <c r="AB593" s="54">
        <v>16076569</v>
      </c>
      <c r="AC593" s="54">
        <v>12331826</v>
      </c>
      <c r="AD593" s="54">
        <v>0.76706827184332682</v>
      </c>
      <c r="AE593" s="54">
        <v>17006492</v>
      </c>
      <c r="AF593" s="54">
        <v>15727130</v>
      </c>
      <c r="AG593" s="54">
        <v>0.92477213995690599</v>
      </c>
    </row>
    <row r="594" spans="1:33" x14ac:dyDescent="0.2">
      <c r="A594" s="55" t="s">
        <v>1241</v>
      </c>
      <c r="B594" s="55" t="s">
        <v>1242</v>
      </c>
      <c r="C594" s="55" t="s">
        <v>288</v>
      </c>
      <c r="D594" s="10">
        <v>16832636</v>
      </c>
      <c r="E594" s="10">
        <v>1782962</v>
      </c>
      <c r="F594" s="11">
        <v>0.10592292258918924</v>
      </c>
      <c r="G594" s="10">
        <v>16498344</v>
      </c>
      <c r="H594" s="10">
        <v>522958</v>
      </c>
      <c r="I594" s="11">
        <f t="shared" si="9"/>
        <v>3.169760552937919E-2</v>
      </c>
      <c r="J594" s="64">
        <v>15540714</v>
      </c>
      <c r="K594" s="65">
        <v>96589</v>
      </c>
      <c r="L594" s="60">
        <v>6.2152228012174989E-3</v>
      </c>
      <c r="M594" s="64">
        <v>15691545</v>
      </c>
      <c r="N594" s="65">
        <v>660637</v>
      </c>
      <c r="O594" s="60">
        <v>4.2101462921592489E-2</v>
      </c>
      <c r="P594" s="64">
        <v>16042812</v>
      </c>
      <c r="Q594" s="65">
        <v>1988941</v>
      </c>
      <c r="R594" s="60">
        <v>0.12397708082597989</v>
      </c>
      <c r="S594" s="58">
        <v>17271097</v>
      </c>
      <c r="T594" s="59">
        <v>2230383</v>
      </c>
      <c r="U594" s="60">
        <v>0.12913962558371364</v>
      </c>
      <c r="V594" s="62">
        <v>18164279</v>
      </c>
      <c r="W594" s="62">
        <v>1661967</v>
      </c>
      <c r="X594" s="63">
        <v>9.1496447505568484E-2</v>
      </c>
      <c r="Y594" s="90">
        <v>19044017</v>
      </c>
      <c r="Z594" s="90">
        <v>609665</v>
      </c>
      <c r="AA594" s="105">
        <v>3.2013466486613615E-2</v>
      </c>
      <c r="AB594" s="54">
        <v>20746588</v>
      </c>
      <c r="AC594" s="54">
        <v>251987</v>
      </c>
      <c r="AD594" s="54">
        <v>1.214594901098918E-2</v>
      </c>
      <c r="AE594" s="54">
        <v>21772844</v>
      </c>
      <c r="AF594" s="54">
        <v>1760342</v>
      </c>
      <c r="AG594" s="54">
        <v>8.0850347340935297E-2</v>
      </c>
    </row>
    <row r="595" spans="1:33" x14ac:dyDescent="0.2">
      <c r="A595" s="55" t="s">
        <v>1243</v>
      </c>
      <c r="B595" s="55" t="s">
        <v>1244</v>
      </c>
      <c r="C595" s="55" t="s">
        <v>59</v>
      </c>
      <c r="D595" s="10">
        <v>5655146</v>
      </c>
      <c r="E595" s="10">
        <v>1590251</v>
      </c>
      <c r="F595" s="11">
        <v>0.28120423416124002</v>
      </c>
      <c r="G595" s="10">
        <v>6202416</v>
      </c>
      <c r="H595" s="10">
        <v>656582</v>
      </c>
      <c r="I595" s="11">
        <f t="shared" si="9"/>
        <v>0.1058590716907734</v>
      </c>
      <c r="J595" s="64">
        <v>5572398</v>
      </c>
      <c r="K595" s="65">
        <v>730838</v>
      </c>
      <c r="L595" s="60">
        <v>0.13115323061992343</v>
      </c>
      <c r="M595" s="64">
        <v>5574236</v>
      </c>
      <c r="N595" s="65">
        <v>836469</v>
      </c>
      <c r="O595" s="60">
        <v>0.15005984676644477</v>
      </c>
      <c r="P595" s="64">
        <v>5517633</v>
      </c>
      <c r="Q595" s="65">
        <v>1398563</v>
      </c>
      <c r="R595" s="60">
        <v>0.25347155202239802</v>
      </c>
      <c r="S595" s="58">
        <v>5855893</v>
      </c>
      <c r="T595" s="59">
        <v>2614102</v>
      </c>
      <c r="U595" s="60">
        <v>0.446405356108795</v>
      </c>
      <c r="V595" s="62">
        <v>6053193</v>
      </c>
      <c r="W595" s="62">
        <v>3647804</v>
      </c>
      <c r="X595" s="63">
        <v>0.60262476349258975</v>
      </c>
      <c r="Y595" s="90">
        <v>6474063</v>
      </c>
      <c r="Z595" s="90">
        <v>4519181</v>
      </c>
      <c r="AA595" s="105">
        <v>0.69804402583045611</v>
      </c>
      <c r="AB595" s="54">
        <v>6624541</v>
      </c>
      <c r="AC595" s="54">
        <v>5383953</v>
      </c>
      <c r="AD595" s="54">
        <v>0.81272845922457115</v>
      </c>
      <c r="AE595" s="54">
        <v>7171506</v>
      </c>
      <c r="AF595" s="54">
        <v>5570664</v>
      </c>
      <c r="AG595" s="54">
        <v>0.77677743001260802</v>
      </c>
    </row>
    <row r="596" spans="1:33" x14ac:dyDescent="0.2">
      <c r="A596" s="55" t="s">
        <v>1245</v>
      </c>
      <c r="B596" s="55" t="s">
        <v>1246</v>
      </c>
      <c r="C596" s="55" t="s">
        <v>59</v>
      </c>
      <c r="D596" s="10">
        <v>5366864</v>
      </c>
      <c r="E596" s="10">
        <v>2470719</v>
      </c>
      <c r="F596" s="11">
        <v>0.4603654946352283</v>
      </c>
      <c r="G596" s="10">
        <v>5490636</v>
      </c>
      <c r="H596" s="10">
        <v>2388159</v>
      </c>
      <c r="I596" s="11">
        <f t="shared" si="9"/>
        <v>0.43495125154900088</v>
      </c>
      <c r="J596" s="64">
        <v>5274070</v>
      </c>
      <c r="K596" s="65">
        <v>2084623</v>
      </c>
      <c r="L596" s="60">
        <v>0.39525887976458407</v>
      </c>
      <c r="M596" s="64">
        <v>5550345</v>
      </c>
      <c r="N596" s="65">
        <v>1673203</v>
      </c>
      <c r="O596" s="60">
        <v>0.30145927865745281</v>
      </c>
      <c r="P596" s="64">
        <v>5781725</v>
      </c>
      <c r="Q596" s="65">
        <v>971525</v>
      </c>
      <c r="R596" s="60">
        <v>0.16803376155040234</v>
      </c>
      <c r="S596" s="58">
        <v>5765901</v>
      </c>
      <c r="T596" s="59">
        <v>1153717</v>
      </c>
      <c r="U596" s="60">
        <v>0.2000930990663905</v>
      </c>
      <c r="V596" s="62">
        <v>6327735</v>
      </c>
      <c r="W596" s="62">
        <v>1530152</v>
      </c>
      <c r="X596" s="63">
        <v>0.2418167006045607</v>
      </c>
      <c r="Y596" s="90">
        <v>6371974</v>
      </c>
      <c r="Z596" s="90">
        <v>2090620</v>
      </c>
      <c r="AA596" s="105">
        <v>0.32809612845250152</v>
      </c>
      <c r="AB596" s="54">
        <v>6497722</v>
      </c>
      <c r="AC596" s="54">
        <v>2491718</v>
      </c>
      <c r="AD596" s="54">
        <v>0.3834756242264597</v>
      </c>
      <c r="AE596" s="54">
        <v>6824422</v>
      </c>
      <c r="AF596" s="54">
        <v>2589290</v>
      </c>
      <c r="AG596" s="54">
        <v>0.37941528234918598</v>
      </c>
    </row>
    <row r="597" spans="1:33" x14ac:dyDescent="0.2">
      <c r="A597" s="55" t="s">
        <v>1247</v>
      </c>
      <c r="B597" s="55" t="s">
        <v>1248</v>
      </c>
      <c r="C597" s="55" t="s">
        <v>59</v>
      </c>
      <c r="D597" s="10">
        <v>5876445</v>
      </c>
      <c r="E597" s="10">
        <v>1302062</v>
      </c>
      <c r="F597" s="11">
        <v>0.22157307691980441</v>
      </c>
      <c r="G597" s="10">
        <v>5787448</v>
      </c>
      <c r="H597" s="10">
        <v>1539336</v>
      </c>
      <c r="I597" s="11">
        <f t="shared" si="9"/>
        <v>0.26597837250546352</v>
      </c>
      <c r="J597" s="64">
        <v>5856714</v>
      </c>
      <c r="K597" s="65">
        <v>1626271</v>
      </c>
      <c r="L597" s="60">
        <v>0.27767635571755767</v>
      </c>
      <c r="M597" s="64">
        <v>5964719</v>
      </c>
      <c r="N597" s="65">
        <v>1865533</v>
      </c>
      <c r="O597" s="60">
        <v>0.31276125497278245</v>
      </c>
      <c r="P597" s="64">
        <v>5938227</v>
      </c>
      <c r="Q597" s="65">
        <v>2251539</v>
      </c>
      <c r="R597" s="60">
        <v>0.37916014325488062</v>
      </c>
      <c r="S597" s="58">
        <v>5935061</v>
      </c>
      <c r="T597" s="59">
        <v>3605511</v>
      </c>
      <c r="U597" s="60">
        <v>0.60749350343661168</v>
      </c>
      <c r="V597" s="62">
        <v>6487171</v>
      </c>
      <c r="W597" s="62">
        <v>4678242</v>
      </c>
      <c r="X597" s="63">
        <v>0.72115287233834291</v>
      </c>
      <c r="Y597" s="90">
        <v>6779328</v>
      </c>
      <c r="Z597" s="90">
        <v>5668317</v>
      </c>
      <c r="AA597" s="105">
        <v>0.83611782760769204</v>
      </c>
      <c r="AB597" s="54">
        <v>7011399</v>
      </c>
      <c r="AC597" s="54">
        <v>6406296</v>
      </c>
      <c r="AD597" s="54">
        <v>0.9136972521461123</v>
      </c>
      <c r="AE597" s="54">
        <v>7180468</v>
      </c>
      <c r="AF597" s="54">
        <v>7059421</v>
      </c>
      <c r="AG597" s="54">
        <v>0.98314218516119001</v>
      </c>
    </row>
    <row r="598" spans="1:33" x14ac:dyDescent="0.2">
      <c r="A598" s="55" t="s">
        <v>1249</v>
      </c>
      <c r="B598" s="55" t="s">
        <v>1250</v>
      </c>
      <c r="C598" s="55" t="s">
        <v>59</v>
      </c>
      <c r="D598" s="10">
        <v>7004322</v>
      </c>
      <c r="E598" s="10">
        <v>1813457</v>
      </c>
      <c r="F598" s="11">
        <v>0.25890543010444123</v>
      </c>
      <c r="G598" s="10">
        <v>6857226</v>
      </c>
      <c r="H598" s="10">
        <v>1534227</v>
      </c>
      <c r="I598" s="11">
        <f t="shared" si="9"/>
        <v>0.22373872466796341</v>
      </c>
      <c r="J598" s="64">
        <v>6523469</v>
      </c>
      <c r="K598" s="65">
        <v>1548469</v>
      </c>
      <c r="L598" s="60">
        <v>0.23736895201004252</v>
      </c>
      <c r="M598" s="64">
        <v>6455553</v>
      </c>
      <c r="N598" s="65">
        <v>1783638</v>
      </c>
      <c r="O598" s="60">
        <v>0.27629515240599839</v>
      </c>
      <c r="P598" s="64">
        <v>6757785</v>
      </c>
      <c r="Q598" s="65">
        <v>1718114</v>
      </c>
      <c r="R598" s="60">
        <v>0.25424218142483079</v>
      </c>
      <c r="S598" s="58">
        <v>7575049</v>
      </c>
      <c r="T598" s="59">
        <v>1772859</v>
      </c>
      <c r="U598" s="60">
        <v>0.23403927816176504</v>
      </c>
      <c r="V598" s="62">
        <v>7338108</v>
      </c>
      <c r="W598" s="62">
        <v>2131259</v>
      </c>
      <c r="X598" s="63">
        <v>0.29043712630013074</v>
      </c>
      <c r="Y598" s="90">
        <v>7338108</v>
      </c>
      <c r="Z598" s="90">
        <v>2131259</v>
      </c>
      <c r="AA598" s="105">
        <v>0.29043712630013074</v>
      </c>
      <c r="AB598" s="54">
        <v>7829614</v>
      </c>
      <c r="AC598" s="54">
        <v>2243536</v>
      </c>
      <c r="AD598" s="54">
        <v>0.28654490502341495</v>
      </c>
      <c r="AE598" s="54">
        <v>8069688</v>
      </c>
      <c r="AF598" s="54">
        <v>2152960</v>
      </c>
      <c r="AG598" s="54">
        <v>0.26679594056176598</v>
      </c>
    </row>
    <row r="599" spans="1:33" x14ac:dyDescent="0.2">
      <c r="A599" s="55" t="s">
        <v>1251</v>
      </c>
      <c r="B599" s="55" t="s">
        <v>1252</v>
      </c>
      <c r="C599" s="55" t="s">
        <v>59</v>
      </c>
      <c r="D599" s="10">
        <v>4327022</v>
      </c>
      <c r="E599" s="10">
        <v>894179</v>
      </c>
      <c r="F599" s="11">
        <v>0.2066499777445088</v>
      </c>
      <c r="G599" s="10">
        <v>4083401</v>
      </c>
      <c r="H599" s="10">
        <v>1239336</v>
      </c>
      <c r="I599" s="11">
        <f t="shared" si="9"/>
        <v>0.30350582761771377</v>
      </c>
      <c r="J599" s="64">
        <v>4065160</v>
      </c>
      <c r="K599" s="65">
        <v>1678972</v>
      </c>
      <c r="L599" s="60">
        <v>0.41301498588001456</v>
      </c>
      <c r="M599" s="64">
        <v>4206864</v>
      </c>
      <c r="N599" s="65">
        <v>2267525</v>
      </c>
      <c r="O599" s="60">
        <v>0.53900601493178768</v>
      </c>
      <c r="P599" s="64">
        <v>4676530</v>
      </c>
      <c r="Q599" s="65">
        <v>2597644</v>
      </c>
      <c r="R599" s="60">
        <v>0.55546398718708101</v>
      </c>
      <c r="S599" s="58">
        <v>5230540</v>
      </c>
      <c r="T599" s="59">
        <v>3193445</v>
      </c>
      <c r="U599" s="60">
        <v>0.61053830006079679</v>
      </c>
      <c r="V599" s="62">
        <v>5300998</v>
      </c>
      <c r="W599" s="62">
        <v>4147050</v>
      </c>
      <c r="X599" s="63">
        <v>0.78231495276927099</v>
      </c>
      <c r="Y599" s="90">
        <v>5637438</v>
      </c>
      <c r="Z599" s="90">
        <v>5275989</v>
      </c>
      <c r="AA599" s="105">
        <v>0.93588417291684622</v>
      </c>
      <c r="AB599" s="54">
        <v>8933099</v>
      </c>
      <c r="AC599" s="54">
        <v>6080400</v>
      </c>
      <c r="AD599" s="54">
        <v>0.68065964566160075</v>
      </c>
      <c r="AE599" s="54">
        <v>6293817</v>
      </c>
      <c r="AF599" s="54">
        <v>7008499</v>
      </c>
      <c r="AG599" s="54">
        <v>1.11355303149106</v>
      </c>
    </row>
    <row r="600" spans="1:33" x14ac:dyDescent="0.2">
      <c r="A600" s="55" t="s">
        <v>1253</v>
      </c>
      <c r="B600" s="55" t="s">
        <v>1254</v>
      </c>
      <c r="C600" s="55" t="s">
        <v>49</v>
      </c>
      <c r="D600" s="10">
        <v>13820768</v>
      </c>
      <c r="E600" s="10">
        <v>8049614</v>
      </c>
      <c r="F600" s="11">
        <v>0.58242884910592518</v>
      </c>
      <c r="G600" s="10">
        <v>13430459</v>
      </c>
      <c r="H600" s="10">
        <v>9199493</v>
      </c>
      <c r="I600" s="11">
        <f t="shared" si="9"/>
        <v>0.68497234532341744</v>
      </c>
      <c r="J600" s="64">
        <v>14044185</v>
      </c>
      <c r="K600" s="65">
        <v>9302928</v>
      </c>
      <c r="L600" s="60">
        <v>0.66240426197746616</v>
      </c>
      <c r="M600" s="64">
        <v>15274796</v>
      </c>
      <c r="N600" s="65">
        <v>9049320</v>
      </c>
      <c r="O600" s="60">
        <v>0.59243475330210627</v>
      </c>
      <c r="P600" s="64">
        <v>17253871</v>
      </c>
      <c r="Q600" s="65">
        <v>10194335</v>
      </c>
      <c r="R600" s="60">
        <v>0.59084335335531368</v>
      </c>
      <c r="S600" s="58">
        <v>17142517</v>
      </c>
      <c r="T600" s="59">
        <v>9713342</v>
      </c>
      <c r="U600" s="60">
        <v>0.56662285940856871</v>
      </c>
      <c r="V600" s="62">
        <v>17604443</v>
      </c>
      <c r="W600" s="62">
        <v>9321913</v>
      </c>
      <c r="X600" s="63">
        <v>0.52952047389400503</v>
      </c>
      <c r="Y600" s="90">
        <v>17269734</v>
      </c>
      <c r="Z600" s="90">
        <v>9711198</v>
      </c>
      <c r="AA600" s="105">
        <v>0.56232470054257933</v>
      </c>
      <c r="AB600" s="54">
        <v>17967930</v>
      </c>
      <c r="AC600" s="54">
        <v>9386879</v>
      </c>
      <c r="AD600" s="54">
        <v>0.52242406331725466</v>
      </c>
      <c r="AE600" s="54">
        <v>18146552</v>
      </c>
      <c r="AF600" s="54">
        <v>9374326</v>
      </c>
      <c r="AG600" s="54">
        <v>0.51658992848889396</v>
      </c>
    </row>
    <row r="601" spans="1:33" x14ac:dyDescent="0.2">
      <c r="A601" s="55" t="s">
        <v>1255</v>
      </c>
      <c r="B601" s="55" t="s">
        <v>1256</v>
      </c>
      <c r="C601" s="55" t="s">
        <v>49</v>
      </c>
      <c r="D601" s="10">
        <v>10726665</v>
      </c>
      <c r="E601" s="10">
        <v>6428342</v>
      </c>
      <c r="F601" s="11">
        <v>0.59928617142420315</v>
      </c>
      <c r="G601" s="10">
        <v>11196040</v>
      </c>
      <c r="H601" s="10">
        <v>6832196</v>
      </c>
      <c r="I601" s="11">
        <f t="shared" si="9"/>
        <v>0.61023326104586983</v>
      </c>
      <c r="J601" s="64">
        <v>11625697</v>
      </c>
      <c r="K601" s="65">
        <v>6666224</v>
      </c>
      <c r="L601" s="60">
        <v>0.57340424406381829</v>
      </c>
      <c r="M601" s="64">
        <v>12110518</v>
      </c>
      <c r="N601" s="65">
        <v>6429070</v>
      </c>
      <c r="O601" s="60">
        <v>0.53086664005618922</v>
      </c>
      <c r="P601" s="64">
        <v>12278504</v>
      </c>
      <c r="Q601" s="65">
        <v>6275990</v>
      </c>
      <c r="R601" s="60">
        <v>0.5111363729653059</v>
      </c>
      <c r="S601" s="58">
        <v>13169709</v>
      </c>
      <c r="T601" s="59">
        <v>5917562</v>
      </c>
      <c r="U601" s="60">
        <v>0.44933126464677392</v>
      </c>
      <c r="V601" s="62">
        <v>13284889</v>
      </c>
      <c r="W601" s="62">
        <v>6102717</v>
      </c>
      <c r="X601" s="63">
        <v>0.45937282577219879</v>
      </c>
      <c r="Y601" s="90">
        <v>14480596</v>
      </c>
      <c r="Z601" s="90">
        <v>5261232</v>
      </c>
      <c r="AA601" s="105">
        <v>0.36332979664649162</v>
      </c>
      <c r="AB601" s="54">
        <v>15585363</v>
      </c>
      <c r="AC601" s="54">
        <v>4817251</v>
      </c>
      <c r="AD601" s="54">
        <v>0.30908814892537312</v>
      </c>
      <c r="AE601" s="54">
        <v>16338312</v>
      </c>
      <c r="AF601" s="54">
        <v>5939770</v>
      </c>
      <c r="AG601" s="54">
        <v>0.36354857221480402</v>
      </c>
    </row>
    <row r="602" spans="1:33" x14ac:dyDescent="0.2">
      <c r="A602" s="55" t="s">
        <v>1257</v>
      </c>
      <c r="B602" s="55" t="s">
        <v>1128</v>
      </c>
      <c r="C602" s="55" t="s">
        <v>49</v>
      </c>
      <c r="D602" s="10">
        <v>14196128</v>
      </c>
      <c r="E602" s="10">
        <v>2167316</v>
      </c>
      <c r="F602" s="11">
        <v>0.15266951664566564</v>
      </c>
      <c r="G602" s="10">
        <v>13961473</v>
      </c>
      <c r="H602" s="10">
        <v>786426</v>
      </c>
      <c r="I602" s="11">
        <f t="shared" si="9"/>
        <v>5.6328297164632987E-2</v>
      </c>
      <c r="J602" s="64">
        <v>13820051</v>
      </c>
      <c r="K602" s="65">
        <v>597186</v>
      </c>
      <c r="L602" s="60">
        <v>4.3211562678024847E-2</v>
      </c>
      <c r="M602" s="64">
        <v>14696630</v>
      </c>
      <c r="N602" s="65">
        <v>812383</v>
      </c>
      <c r="O602" s="60">
        <v>5.5276821965307692E-2</v>
      </c>
      <c r="P602" s="64">
        <v>14271376</v>
      </c>
      <c r="Q602" s="65">
        <v>2134079</v>
      </c>
      <c r="R602" s="60">
        <v>0.14953561590697351</v>
      </c>
      <c r="S602" s="58">
        <v>15230088</v>
      </c>
      <c r="T602" s="59">
        <v>2789254</v>
      </c>
      <c r="U602" s="60">
        <v>0.18314102978262503</v>
      </c>
      <c r="V602" s="62">
        <v>15950806</v>
      </c>
      <c r="W602" s="62">
        <v>3477826</v>
      </c>
      <c r="X602" s="63">
        <v>0.21803449932247937</v>
      </c>
      <c r="Y602" s="90">
        <v>16774695</v>
      </c>
      <c r="Z602" s="90">
        <v>3905771</v>
      </c>
      <c r="AA602" s="105">
        <v>0.23283707989921723</v>
      </c>
      <c r="AB602" s="54">
        <v>17229197</v>
      </c>
      <c r="AC602" s="54">
        <v>4224269</v>
      </c>
      <c r="AD602" s="54">
        <v>0.24518084040712984</v>
      </c>
      <c r="AE602" s="54">
        <v>18019265</v>
      </c>
      <c r="AF602" s="54">
        <v>4675673</v>
      </c>
      <c r="AG602" s="54">
        <v>0.25948189340686201</v>
      </c>
    </row>
    <row r="603" spans="1:33" x14ac:dyDescent="0.2">
      <c r="A603" s="55" t="s">
        <v>1258</v>
      </c>
      <c r="B603" s="55" t="s">
        <v>1259</v>
      </c>
      <c r="C603" s="55" t="s">
        <v>49</v>
      </c>
      <c r="D603" s="10">
        <v>7428846</v>
      </c>
      <c r="E603" s="10">
        <v>2261014</v>
      </c>
      <c r="F603" s="11">
        <v>0.3043560197640387</v>
      </c>
      <c r="G603" s="10">
        <v>7329143</v>
      </c>
      <c r="H603" s="10">
        <v>3189025</v>
      </c>
      <c r="I603" s="11">
        <f t="shared" si="9"/>
        <v>0.43511567450655553</v>
      </c>
      <c r="J603" s="64">
        <v>7315163</v>
      </c>
      <c r="K603" s="65">
        <v>3589381</v>
      </c>
      <c r="L603" s="60">
        <v>0.49067683112461064</v>
      </c>
      <c r="M603" s="64">
        <v>7686391</v>
      </c>
      <c r="N603" s="65">
        <v>4047319</v>
      </c>
      <c r="O603" s="60">
        <v>0.52655648144883604</v>
      </c>
      <c r="P603" s="64">
        <v>8008062</v>
      </c>
      <c r="Q603" s="65">
        <v>4515733</v>
      </c>
      <c r="R603" s="60">
        <v>0.56389835643130637</v>
      </c>
      <c r="S603" s="58">
        <v>8338469</v>
      </c>
      <c r="T603" s="59">
        <v>4661099</v>
      </c>
      <c r="U603" s="60">
        <v>0.55898738725298369</v>
      </c>
      <c r="V603" s="62">
        <v>8271919</v>
      </c>
      <c r="W603" s="62">
        <v>4498719</v>
      </c>
      <c r="X603" s="63">
        <v>0.54385433416357198</v>
      </c>
      <c r="Y603" s="90">
        <v>8527861</v>
      </c>
      <c r="Z603" s="90">
        <v>4179320</v>
      </c>
      <c r="AA603" s="105">
        <v>0.4900783443820203</v>
      </c>
      <c r="AB603" s="54">
        <v>8807515</v>
      </c>
      <c r="AC603" s="54">
        <v>4062272</v>
      </c>
      <c r="AD603" s="54">
        <v>0.46122794000350836</v>
      </c>
      <c r="AE603" s="54">
        <v>8940862</v>
      </c>
      <c r="AF603" s="54">
        <v>5109414</v>
      </c>
      <c r="AG603" s="54">
        <v>0.57146771754222403</v>
      </c>
    </row>
    <row r="604" spans="1:33" x14ac:dyDescent="0.2">
      <c r="A604" s="55" t="s">
        <v>1260</v>
      </c>
      <c r="B604" s="55" t="s">
        <v>1261</v>
      </c>
      <c r="C604" s="55" t="s">
        <v>49</v>
      </c>
      <c r="D604" s="10">
        <v>10206714</v>
      </c>
      <c r="E604" s="10">
        <v>2784602</v>
      </c>
      <c r="F604" s="11">
        <v>0.27282061592006984</v>
      </c>
      <c r="G604" s="10">
        <v>9150398</v>
      </c>
      <c r="H604" s="10">
        <v>3478002</v>
      </c>
      <c r="I604" s="11">
        <f t="shared" si="9"/>
        <v>0.38009297519080593</v>
      </c>
      <c r="J604" s="64">
        <v>9552364</v>
      </c>
      <c r="K604" s="65">
        <v>4003978</v>
      </c>
      <c r="L604" s="60">
        <v>0.41916095324675651</v>
      </c>
      <c r="M604" s="64">
        <v>9898617</v>
      </c>
      <c r="N604" s="65">
        <v>4402413</v>
      </c>
      <c r="O604" s="60">
        <v>0.44475031208905241</v>
      </c>
      <c r="P604" s="64">
        <v>10841779</v>
      </c>
      <c r="Q604" s="65">
        <v>4439262</v>
      </c>
      <c r="R604" s="60">
        <v>0.40945881667575035</v>
      </c>
      <c r="S604" s="58">
        <v>10883842</v>
      </c>
      <c r="T604" s="59">
        <v>4384153</v>
      </c>
      <c r="U604" s="60">
        <v>0.40281299563150585</v>
      </c>
      <c r="V604" s="62">
        <v>11380168</v>
      </c>
      <c r="W604" s="62">
        <v>4312919</v>
      </c>
      <c r="X604" s="63">
        <v>0.37898552991484835</v>
      </c>
      <c r="Y604" s="90">
        <v>12311049</v>
      </c>
      <c r="Z604" s="90">
        <v>4774417</v>
      </c>
      <c r="AA604" s="105">
        <v>0.38781561181342061</v>
      </c>
      <c r="AB604" s="54">
        <v>12969121</v>
      </c>
      <c r="AC604" s="54">
        <v>4356723</v>
      </c>
      <c r="AD604" s="54">
        <v>0.33593047670694104</v>
      </c>
      <c r="AE604" s="54">
        <v>11941473</v>
      </c>
      <c r="AF604" s="54">
        <v>4784696</v>
      </c>
      <c r="AG604" s="54">
        <v>0.400678877723041</v>
      </c>
    </row>
    <row r="605" spans="1:33" x14ac:dyDescent="0.2">
      <c r="A605" s="55" t="s">
        <v>1262</v>
      </c>
      <c r="B605" s="55" t="s">
        <v>1263</v>
      </c>
      <c r="C605" s="55" t="s">
        <v>49</v>
      </c>
      <c r="D605" s="10">
        <v>12555870</v>
      </c>
      <c r="E605" s="10">
        <v>1497798</v>
      </c>
      <c r="F605" s="11">
        <v>0.11929065847288957</v>
      </c>
      <c r="G605" s="10">
        <v>11916870</v>
      </c>
      <c r="H605" s="10">
        <v>2869369</v>
      </c>
      <c r="I605" s="11">
        <f t="shared" si="9"/>
        <v>0.24078210134036873</v>
      </c>
      <c r="J605" s="64">
        <v>12479223</v>
      </c>
      <c r="K605" s="65">
        <v>3353382</v>
      </c>
      <c r="L605" s="60">
        <v>0.2687172109994348</v>
      </c>
      <c r="M605" s="64">
        <v>13384085</v>
      </c>
      <c r="N605" s="65">
        <v>3346538</v>
      </c>
      <c r="O605" s="60">
        <v>0.25003860928856925</v>
      </c>
      <c r="P605" s="64">
        <v>13702598</v>
      </c>
      <c r="Q605" s="65">
        <v>3686576</v>
      </c>
      <c r="R605" s="60">
        <v>0.26904211887409962</v>
      </c>
      <c r="S605" s="58">
        <v>13811837</v>
      </c>
      <c r="T605" s="59">
        <v>4556685</v>
      </c>
      <c r="U605" s="60">
        <v>0.32991158236228824</v>
      </c>
      <c r="V605" s="62">
        <v>14573429</v>
      </c>
      <c r="W605" s="62">
        <v>4890788</v>
      </c>
      <c r="X605" s="63">
        <v>0.33559624162576973</v>
      </c>
      <c r="Y605" s="90">
        <v>15510362</v>
      </c>
      <c r="Z605" s="90">
        <v>4768063</v>
      </c>
      <c r="AA605" s="105">
        <v>0.30741145822386351</v>
      </c>
      <c r="AB605" s="54">
        <v>15730097</v>
      </c>
      <c r="AC605" s="54">
        <v>4702057</v>
      </c>
      <c r="AD605" s="54">
        <v>0.29892104288994531</v>
      </c>
      <c r="AE605" s="54">
        <v>16545544</v>
      </c>
      <c r="AF605" s="54">
        <v>4230498</v>
      </c>
      <c r="AG605" s="54">
        <v>0.255688057159076</v>
      </c>
    </row>
    <row r="606" spans="1:33" x14ac:dyDescent="0.2">
      <c r="A606" s="55" t="s">
        <v>1264</v>
      </c>
      <c r="B606" s="55" t="s">
        <v>1265</v>
      </c>
      <c r="C606" s="55" t="s">
        <v>433</v>
      </c>
      <c r="D606" s="10">
        <v>9039659</v>
      </c>
      <c r="E606" s="10">
        <v>752145</v>
      </c>
      <c r="F606" s="11">
        <v>8.3205019127380805E-2</v>
      </c>
      <c r="G606" s="10">
        <v>8757572</v>
      </c>
      <c r="H606" s="10">
        <v>915918</v>
      </c>
      <c r="I606" s="11">
        <f t="shared" si="9"/>
        <v>0.10458583726174332</v>
      </c>
      <c r="J606" s="64">
        <v>8765862</v>
      </c>
      <c r="K606" s="65">
        <v>1176286</v>
      </c>
      <c r="L606" s="60">
        <v>0.13418942712080112</v>
      </c>
      <c r="M606" s="64">
        <v>8793111</v>
      </c>
      <c r="N606" s="65">
        <v>1973108</v>
      </c>
      <c r="O606" s="60">
        <v>0.22439248179626073</v>
      </c>
      <c r="P606" s="64">
        <v>10027264</v>
      </c>
      <c r="Q606" s="65">
        <v>1847767</v>
      </c>
      <c r="R606" s="60">
        <v>0.1842742945633026</v>
      </c>
      <c r="S606" s="58">
        <v>10189081</v>
      </c>
      <c r="T606" s="59">
        <v>2625048</v>
      </c>
      <c r="U606" s="60">
        <v>0.25763344113173703</v>
      </c>
      <c r="V606" s="62">
        <v>10696622</v>
      </c>
      <c r="W606" s="62">
        <v>3141089</v>
      </c>
      <c r="X606" s="63">
        <v>0.29365242597148894</v>
      </c>
      <c r="Y606" s="90">
        <v>10885513</v>
      </c>
      <c r="Z606" s="90">
        <v>3608631</v>
      </c>
      <c r="AA606" s="105">
        <v>0.33150766527953252</v>
      </c>
      <c r="AB606" s="54">
        <v>12085762</v>
      </c>
      <c r="AC606" s="54">
        <v>4037442</v>
      </c>
      <c r="AD606" s="54">
        <v>0.33406598607518501</v>
      </c>
      <c r="AE606" s="54">
        <v>12525751</v>
      </c>
      <c r="AF606" s="54">
        <v>4956640</v>
      </c>
      <c r="AG606" s="54">
        <v>0.39571599339632402</v>
      </c>
    </row>
    <row r="607" spans="1:33" x14ac:dyDescent="0.2">
      <c r="A607" s="55" t="s">
        <v>1266</v>
      </c>
      <c r="B607" s="55" t="s">
        <v>1267</v>
      </c>
      <c r="C607" s="55" t="s">
        <v>114</v>
      </c>
      <c r="D607" s="10">
        <v>10602838</v>
      </c>
      <c r="E607" s="10">
        <v>4510682</v>
      </c>
      <c r="F607" s="11">
        <v>0.42542213697879755</v>
      </c>
      <c r="G607" s="10">
        <v>9359339</v>
      </c>
      <c r="H607" s="10">
        <v>5394648</v>
      </c>
      <c r="I607" s="11">
        <f t="shared" si="9"/>
        <v>0.57639198665632263</v>
      </c>
      <c r="J607" s="64">
        <v>9459795</v>
      </c>
      <c r="K607" s="65">
        <v>6054236</v>
      </c>
      <c r="L607" s="60">
        <v>0.63999653269441881</v>
      </c>
      <c r="M607" s="64">
        <v>9902813</v>
      </c>
      <c r="N607" s="65">
        <v>6376157</v>
      </c>
      <c r="O607" s="60">
        <v>0.64387331155298999</v>
      </c>
      <c r="P607" s="64">
        <v>10061502</v>
      </c>
      <c r="Q607" s="65">
        <v>6757923</v>
      </c>
      <c r="R607" s="60">
        <v>0.67166144776396208</v>
      </c>
      <c r="S607" s="58">
        <v>9811054</v>
      </c>
      <c r="T607" s="58">
        <v>7834966</v>
      </c>
      <c r="U607" s="60">
        <v>0.79858555462032932</v>
      </c>
      <c r="V607" s="62">
        <v>10083827</v>
      </c>
      <c r="W607" s="62">
        <v>9376650</v>
      </c>
      <c r="X607" s="63">
        <v>0.9298701772650404</v>
      </c>
      <c r="Y607" s="90">
        <v>10330504</v>
      </c>
      <c r="Z607" s="90">
        <v>10422097</v>
      </c>
      <c r="AA607" s="105">
        <v>1.0088662663506058</v>
      </c>
      <c r="AB607" s="54">
        <v>11057486</v>
      </c>
      <c r="AC607" s="54">
        <v>11337642</v>
      </c>
      <c r="AD607" s="54">
        <v>1.025336319666152</v>
      </c>
      <c r="AE607" s="54">
        <v>10937108</v>
      </c>
      <c r="AF607" s="54">
        <v>12634217</v>
      </c>
      <c r="AG607" s="54">
        <v>1.1551698127146599</v>
      </c>
    </row>
    <row r="608" spans="1:33" x14ac:dyDescent="0.2">
      <c r="A608" s="55" t="s">
        <v>1268</v>
      </c>
      <c r="B608" s="55" t="s">
        <v>1269</v>
      </c>
      <c r="C608" s="55" t="s">
        <v>457</v>
      </c>
      <c r="D608" s="10">
        <v>5309694</v>
      </c>
      <c r="E608" s="10">
        <v>2634322</v>
      </c>
      <c r="F608" s="11">
        <v>0.49613442883902537</v>
      </c>
      <c r="G608" s="10">
        <v>4840963</v>
      </c>
      <c r="H608" s="10">
        <v>3056323</v>
      </c>
      <c r="I608" s="11">
        <f t="shared" si="9"/>
        <v>0.63134607721645464</v>
      </c>
      <c r="J608" s="64">
        <v>4775489</v>
      </c>
      <c r="K608" s="65">
        <v>3564988</v>
      </c>
      <c r="L608" s="60">
        <v>0.74651789586364869</v>
      </c>
      <c r="M608" s="64">
        <v>4873252</v>
      </c>
      <c r="N608" s="65">
        <v>3998653</v>
      </c>
      <c r="O608" s="60">
        <v>0.82053072568379393</v>
      </c>
      <c r="P608" s="64">
        <v>4928818</v>
      </c>
      <c r="Q608" s="65">
        <v>4418023</v>
      </c>
      <c r="R608" s="60">
        <v>0.89636561950552851</v>
      </c>
      <c r="S608" s="58">
        <v>5468562</v>
      </c>
      <c r="T608" s="58">
        <v>4786612</v>
      </c>
      <c r="U608" s="60">
        <v>0.87529628447112784</v>
      </c>
      <c r="V608" s="62">
        <v>6130422</v>
      </c>
      <c r="W608" s="62">
        <v>4777238</v>
      </c>
      <c r="X608" s="63">
        <v>0.77926739790507082</v>
      </c>
      <c r="Y608" s="90">
        <v>5768157</v>
      </c>
      <c r="Z608" s="90">
        <v>4785036</v>
      </c>
      <c r="AA608" s="105">
        <v>0.82956063782591216</v>
      </c>
      <c r="AB608" s="54">
        <v>6387333</v>
      </c>
      <c r="AC608" s="54">
        <v>5171493</v>
      </c>
      <c r="AD608" s="54">
        <v>0.8096482522517614</v>
      </c>
      <c r="AE608" s="54">
        <v>6540622</v>
      </c>
      <c r="AF608" s="54">
        <v>5404772</v>
      </c>
      <c r="AG608" s="54">
        <v>0.82633914633807004</v>
      </c>
    </row>
    <row r="609" spans="1:33" x14ac:dyDescent="0.2">
      <c r="A609" s="55" t="s">
        <v>1270</v>
      </c>
      <c r="B609" s="55" t="s">
        <v>1271</v>
      </c>
      <c r="C609" s="55" t="s">
        <v>17</v>
      </c>
      <c r="D609" s="10">
        <v>10091365</v>
      </c>
      <c r="E609" s="10">
        <v>5713356</v>
      </c>
      <c r="F609" s="11">
        <v>0.56616285309271841</v>
      </c>
      <c r="G609" s="10">
        <v>10737638</v>
      </c>
      <c r="H609" s="10">
        <v>5200421</v>
      </c>
      <c r="I609" s="11">
        <f t="shared" si="9"/>
        <v>0.48431703508723239</v>
      </c>
      <c r="J609" s="64">
        <v>10082498</v>
      </c>
      <c r="K609" s="65">
        <v>4942412</v>
      </c>
      <c r="L609" s="60">
        <v>0.49019717137558572</v>
      </c>
      <c r="M609" s="64">
        <v>9696865</v>
      </c>
      <c r="N609" s="65">
        <v>4910615</v>
      </c>
      <c r="O609" s="60">
        <v>0.50641263954896765</v>
      </c>
      <c r="P609" s="64">
        <v>9126261</v>
      </c>
      <c r="Q609" s="65">
        <v>5536844</v>
      </c>
      <c r="R609" s="60">
        <v>0.60669358459066647</v>
      </c>
      <c r="S609" s="58">
        <v>9374544</v>
      </c>
      <c r="T609" s="58">
        <v>5760279</v>
      </c>
      <c r="U609" s="60">
        <v>0.61445964731724556</v>
      </c>
      <c r="V609" s="62">
        <v>10189939</v>
      </c>
      <c r="W609" s="62">
        <v>6037540</v>
      </c>
      <c r="X609" s="63">
        <v>0.59250011212039644</v>
      </c>
      <c r="Y609" s="90">
        <v>10040895</v>
      </c>
      <c r="Z609" s="90">
        <v>6350575</v>
      </c>
      <c r="AA609" s="105">
        <v>0.63247100980540083</v>
      </c>
      <c r="AB609" s="54">
        <v>10212685</v>
      </c>
      <c r="AC609" s="54">
        <v>6830756</v>
      </c>
      <c r="AD609" s="54">
        <v>0.66885016036429201</v>
      </c>
      <c r="AE609" s="54">
        <v>10459991</v>
      </c>
      <c r="AF609" s="54">
        <v>6926994</v>
      </c>
      <c r="AG609" s="54">
        <v>0.66223708987894903</v>
      </c>
    </row>
    <row r="610" spans="1:33" x14ac:dyDescent="0.2">
      <c r="A610" s="55" t="s">
        <v>1272</v>
      </c>
      <c r="B610" s="55" t="s">
        <v>1273</v>
      </c>
      <c r="C610" s="55" t="s">
        <v>32</v>
      </c>
      <c r="D610" s="10">
        <v>6039095</v>
      </c>
      <c r="E610" s="10">
        <v>897370</v>
      </c>
      <c r="F610" s="11">
        <v>0.14859345646988498</v>
      </c>
      <c r="G610" s="10">
        <v>5914041</v>
      </c>
      <c r="H610" s="10">
        <v>1235707</v>
      </c>
      <c r="I610" s="11">
        <f t="shared" si="9"/>
        <v>0.20894461164540457</v>
      </c>
      <c r="J610" s="64">
        <v>5898557</v>
      </c>
      <c r="K610" s="65">
        <v>1758666</v>
      </c>
      <c r="L610" s="60">
        <v>0.29815190393175822</v>
      </c>
      <c r="M610" s="64">
        <v>6079306</v>
      </c>
      <c r="N610" s="65">
        <v>2269315</v>
      </c>
      <c r="O610" s="60">
        <v>0.37328520722595637</v>
      </c>
      <c r="P610" s="64">
        <v>5981969</v>
      </c>
      <c r="Q610" s="65">
        <v>2987717</v>
      </c>
      <c r="R610" s="60">
        <v>0.4994537751700151</v>
      </c>
      <c r="S610" s="58">
        <v>6643668</v>
      </c>
      <c r="T610" s="58">
        <v>3534793</v>
      </c>
      <c r="U610" s="60">
        <v>0.53205443137736563</v>
      </c>
      <c r="V610" s="62">
        <v>7033655</v>
      </c>
      <c r="W610" s="62">
        <v>4005146</v>
      </c>
      <c r="X610" s="63">
        <v>0.56942599544617978</v>
      </c>
      <c r="Y610" s="90">
        <v>7425300</v>
      </c>
      <c r="Z610" s="90">
        <v>4440339</v>
      </c>
      <c r="AA610" s="105">
        <v>0.5980012928770555</v>
      </c>
      <c r="AB610" s="54">
        <v>7801282</v>
      </c>
      <c r="AC610" s="54">
        <v>5063678</v>
      </c>
      <c r="AD610" s="54">
        <v>0.64908280459544987</v>
      </c>
      <c r="AE610" s="54">
        <v>8360027</v>
      </c>
      <c r="AF610" s="54">
        <v>5266182</v>
      </c>
      <c r="AG610" s="54">
        <v>0.629924042111347</v>
      </c>
    </row>
    <row r="611" spans="1:33" x14ac:dyDescent="0.2">
      <c r="A611" s="55" t="s">
        <v>1274</v>
      </c>
      <c r="B611" s="55" t="s">
        <v>1275</v>
      </c>
      <c r="C611" s="55" t="s">
        <v>168</v>
      </c>
      <c r="D611" s="69">
        <v>40243007</v>
      </c>
      <c r="E611" s="69">
        <v>13595175</v>
      </c>
      <c r="F611" s="70">
        <v>0.33782701675349458</v>
      </c>
      <c r="G611" s="69">
        <v>39545891</v>
      </c>
      <c r="H611" s="69">
        <v>14243791</v>
      </c>
      <c r="I611" s="70">
        <v>0.36018384312038892</v>
      </c>
      <c r="J611" s="64">
        <v>38200416</v>
      </c>
      <c r="K611" s="65">
        <v>16891263</v>
      </c>
      <c r="L611" s="60">
        <v>0.44217484437865806</v>
      </c>
      <c r="M611" s="64">
        <v>43682571</v>
      </c>
      <c r="N611" s="65">
        <v>13212804</v>
      </c>
      <c r="O611" s="60">
        <v>0.30247313053070984</v>
      </c>
      <c r="P611" s="64">
        <v>40925747</v>
      </c>
      <c r="Q611" s="65">
        <v>12208168</v>
      </c>
      <c r="R611" s="60">
        <v>0.29830043175510029</v>
      </c>
      <c r="S611" s="58">
        <v>38396008</v>
      </c>
      <c r="T611" s="58">
        <v>16082790</v>
      </c>
      <c r="U611" s="60">
        <v>0.41886620088213339</v>
      </c>
      <c r="V611" s="62">
        <v>43113789</v>
      </c>
      <c r="W611" s="62">
        <v>16656323</v>
      </c>
      <c r="X611" s="63">
        <v>0.38633401021654579</v>
      </c>
      <c r="Y611" s="90">
        <v>46912347</v>
      </c>
      <c r="Z611" s="90">
        <v>17816955</v>
      </c>
      <c r="AA611" s="105">
        <v>0.37979244568599391</v>
      </c>
      <c r="AB611" s="54">
        <v>47653758</v>
      </c>
      <c r="AC611" s="54">
        <v>18653079</v>
      </c>
      <c r="AD611" s="54">
        <v>0.39142933910899536</v>
      </c>
      <c r="AE611" s="54">
        <v>48710128</v>
      </c>
      <c r="AF611" s="54">
        <v>20168951</v>
      </c>
      <c r="AG611" s="54">
        <v>0.41406072675481398</v>
      </c>
    </row>
    <row r="612" spans="1:33" x14ac:dyDescent="0.2">
      <c r="A612" s="55" t="s">
        <v>1276</v>
      </c>
      <c r="B612" s="55" t="s">
        <v>1277</v>
      </c>
      <c r="C612" s="55" t="s">
        <v>119</v>
      </c>
      <c r="D612" s="10">
        <v>6024531</v>
      </c>
      <c r="E612" s="10">
        <v>3561324</v>
      </c>
      <c r="F612" s="11">
        <v>0.59113713582019911</v>
      </c>
      <c r="G612" s="10">
        <v>6761005</v>
      </c>
      <c r="H612" s="10">
        <v>3439760</v>
      </c>
      <c r="I612" s="11">
        <f t="shared" si="9"/>
        <v>0.50876459934580731</v>
      </c>
      <c r="J612" s="64">
        <v>6100823</v>
      </c>
      <c r="K612" s="65">
        <v>3546893</v>
      </c>
      <c r="L612" s="60">
        <v>0.58137943028342243</v>
      </c>
      <c r="M612" s="64">
        <v>6385449</v>
      </c>
      <c r="N612" s="65">
        <v>3296460</v>
      </c>
      <c r="O612" s="60">
        <v>0.5162456077873302</v>
      </c>
      <c r="P612" s="64">
        <v>5995617</v>
      </c>
      <c r="Q612" s="65">
        <v>3415730</v>
      </c>
      <c r="R612" s="60">
        <v>0.56970450247238946</v>
      </c>
      <c r="S612" s="58">
        <v>6568753</v>
      </c>
      <c r="T612" s="58">
        <v>3324307</v>
      </c>
      <c r="U612" s="60">
        <v>0.50607885545399556</v>
      </c>
      <c r="V612" s="62">
        <v>6598253</v>
      </c>
      <c r="W612" s="62">
        <v>3306064</v>
      </c>
      <c r="X612" s="63">
        <v>0.50105141466991343</v>
      </c>
      <c r="Y612" s="90">
        <v>6414061</v>
      </c>
      <c r="Z612" s="90">
        <v>3553657</v>
      </c>
      <c r="AA612" s="105">
        <v>0.55404165941047334</v>
      </c>
      <c r="AB612" s="54">
        <v>6827558</v>
      </c>
      <c r="AC612" s="54">
        <v>3424104</v>
      </c>
      <c r="AD612" s="54">
        <v>0.50151225372234109</v>
      </c>
      <c r="AE612" s="54">
        <v>6746199</v>
      </c>
      <c r="AF612" s="54">
        <v>3487173</v>
      </c>
      <c r="AG612" s="54">
        <v>0.51690929959225895</v>
      </c>
    </row>
    <row r="613" spans="1:33" x14ac:dyDescent="0.2">
      <c r="A613" s="55" t="s">
        <v>1278</v>
      </c>
      <c r="B613" s="55" t="s">
        <v>1279</v>
      </c>
      <c r="C613" s="55" t="s">
        <v>25</v>
      </c>
      <c r="D613" s="10">
        <v>15316857</v>
      </c>
      <c r="E613" s="10">
        <v>13999896</v>
      </c>
      <c r="F613" s="11">
        <v>0.91401884864499294</v>
      </c>
      <c r="G613" s="10">
        <v>16186832</v>
      </c>
      <c r="H613" s="10">
        <v>12535473</v>
      </c>
      <c r="I613" s="11">
        <f t="shared" si="9"/>
        <v>0.77442411214251183</v>
      </c>
      <c r="J613" s="64">
        <v>14160648</v>
      </c>
      <c r="K613" s="65">
        <v>12263015</v>
      </c>
      <c r="L613" s="60">
        <v>0.86599250260298821</v>
      </c>
      <c r="M613" s="64">
        <v>13014276</v>
      </c>
      <c r="N613" s="65">
        <v>13386795</v>
      </c>
      <c r="O613" s="60">
        <v>1.0286238742746812</v>
      </c>
      <c r="P613" s="64">
        <v>14181170</v>
      </c>
      <c r="Q613" s="65">
        <v>13706895</v>
      </c>
      <c r="R613" s="60">
        <v>0.96655600348913384</v>
      </c>
      <c r="S613" s="58">
        <v>12865100</v>
      </c>
      <c r="T613" s="58">
        <v>15259488</v>
      </c>
      <c r="U613" s="60">
        <v>1.1861149932763835</v>
      </c>
      <c r="V613" s="62">
        <v>13631423</v>
      </c>
      <c r="W613" s="62">
        <v>15594558</v>
      </c>
      <c r="X613" s="63">
        <v>1.14401541203732</v>
      </c>
      <c r="Y613" s="90">
        <v>13582572</v>
      </c>
      <c r="Z613" s="90">
        <v>16773325</v>
      </c>
      <c r="AA613" s="105">
        <v>1.2349152281320503</v>
      </c>
      <c r="AB613" s="54">
        <v>15684559</v>
      </c>
      <c r="AC613" s="54">
        <v>16068927</v>
      </c>
      <c r="AD613" s="54">
        <v>1.0245061400833775</v>
      </c>
      <c r="AE613" s="54">
        <v>16264001</v>
      </c>
      <c r="AF613" s="54">
        <v>15798235</v>
      </c>
      <c r="AG613" s="54">
        <v>0.97136215129352199</v>
      </c>
    </row>
    <row r="614" spans="1:33" x14ac:dyDescent="0.2">
      <c r="A614" s="55" t="s">
        <v>1280</v>
      </c>
      <c r="B614" s="55" t="s">
        <v>1281</v>
      </c>
      <c r="C614" s="55" t="s">
        <v>25</v>
      </c>
      <c r="D614" s="10">
        <v>15455489</v>
      </c>
      <c r="E614" s="10">
        <v>6339174</v>
      </c>
      <c r="F614" s="11">
        <v>0.41015680577948715</v>
      </c>
      <c r="G614" s="10">
        <v>14136088</v>
      </c>
      <c r="H614" s="10">
        <v>9227599</v>
      </c>
      <c r="I614" s="11">
        <f t="shared" si="9"/>
        <v>0.6527689273015278</v>
      </c>
      <c r="J614" s="64">
        <v>14169186</v>
      </c>
      <c r="K614" s="65">
        <v>8601452</v>
      </c>
      <c r="L614" s="60">
        <v>0.60705336213385863</v>
      </c>
      <c r="M614" s="64">
        <v>13599758</v>
      </c>
      <c r="N614" s="65">
        <v>8697460</v>
      </c>
      <c r="O614" s="60">
        <v>0.63953049752797075</v>
      </c>
      <c r="P614" s="64">
        <v>13577169</v>
      </c>
      <c r="Q614" s="65">
        <v>8766174</v>
      </c>
      <c r="R614" s="60">
        <v>0.6456555118375561</v>
      </c>
      <c r="S614" s="58">
        <v>13249849</v>
      </c>
      <c r="T614" s="58">
        <v>9234476</v>
      </c>
      <c r="U614" s="60">
        <v>0.69694952750027561</v>
      </c>
      <c r="V614" s="62">
        <v>14125853</v>
      </c>
      <c r="W614" s="62">
        <v>9331397</v>
      </c>
      <c r="X614" s="63">
        <v>0.66058998348630693</v>
      </c>
      <c r="Y614" s="90">
        <v>14231928</v>
      </c>
      <c r="Z614" s="90">
        <v>9577382</v>
      </c>
      <c r="AA614" s="105">
        <v>0.67295042526915538</v>
      </c>
      <c r="AB614" s="54">
        <v>14462511</v>
      </c>
      <c r="AC614" s="54">
        <v>9197449</v>
      </c>
      <c r="AD614" s="54">
        <v>0.63595104612193554</v>
      </c>
      <c r="AE614" s="54">
        <v>14321441</v>
      </c>
      <c r="AF614" s="54">
        <v>9515970</v>
      </c>
      <c r="AG614" s="54">
        <v>0.66445618146944896</v>
      </c>
    </row>
    <row r="615" spans="1:33" x14ac:dyDescent="0.2">
      <c r="A615" s="55" t="s">
        <v>1282</v>
      </c>
      <c r="B615" s="55" t="s">
        <v>1283</v>
      </c>
      <c r="C615" s="55" t="s">
        <v>249</v>
      </c>
      <c r="D615" s="10">
        <v>15553977</v>
      </c>
      <c r="E615" s="10">
        <v>8214253</v>
      </c>
      <c r="F615" s="11">
        <v>0.52811271355229594</v>
      </c>
      <c r="G615" s="10">
        <v>15456345</v>
      </c>
      <c r="H615" s="10">
        <v>7253513</v>
      </c>
      <c r="I615" s="11">
        <f t="shared" si="9"/>
        <v>0.46929031410724853</v>
      </c>
      <c r="J615" s="64">
        <v>15422512</v>
      </c>
      <c r="K615" s="65">
        <v>6122232</v>
      </c>
      <c r="L615" s="60">
        <v>0.39696723854064758</v>
      </c>
      <c r="M615" s="64">
        <v>14892954</v>
      </c>
      <c r="N615" s="65">
        <v>6084063</v>
      </c>
      <c r="O615" s="60">
        <v>0.40851955898070996</v>
      </c>
      <c r="P615" s="64">
        <v>15206300</v>
      </c>
      <c r="Q615" s="65">
        <v>5787753</v>
      </c>
      <c r="R615" s="60">
        <v>0.38061546858867706</v>
      </c>
      <c r="S615" s="58">
        <v>14987371</v>
      </c>
      <c r="T615" s="58">
        <v>7554812</v>
      </c>
      <c r="U615" s="60">
        <v>0.50407853385360246</v>
      </c>
      <c r="V615" s="62">
        <v>15972862</v>
      </c>
      <c r="W615" s="62">
        <v>8885834</v>
      </c>
      <c r="X615" s="63">
        <v>0.5563081932342494</v>
      </c>
      <c r="Y615" s="90">
        <v>16583691</v>
      </c>
      <c r="Z615" s="90">
        <v>11231051</v>
      </c>
      <c r="AA615" s="105">
        <v>0.67723470004355479</v>
      </c>
      <c r="AB615" s="54">
        <v>16448143</v>
      </c>
      <c r="AC615" s="54">
        <v>14392573</v>
      </c>
      <c r="AD615" s="54">
        <v>0.87502722951764222</v>
      </c>
      <c r="AE615" s="54">
        <v>17156825</v>
      </c>
      <c r="AF615" s="54">
        <v>17836572</v>
      </c>
      <c r="AG615" s="54">
        <v>1.0396196265917499</v>
      </c>
    </row>
    <row r="616" spans="1:33" x14ac:dyDescent="0.2">
      <c r="A616" s="55" t="s">
        <v>1284</v>
      </c>
      <c r="B616" s="55" t="s">
        <v>1285</v>
      </c>
      <c r="C616" s="55" t="s">
        <v>111</v>
      </c>
      <c r="D616" s="10">
        <v>12766832</v>
      </c>
      <c r="E616" s="10">
        <v>17972092</v>
      </c>
      <c r="F616" s="11">
        <v>1.4077174353042321</v>
      </c>
      <c r="G616" s="10">
        <v>12601362</v>
      </c>
      <c r="H616" s="10">
        <v>19791562</v>
      </c>
      <c r="I616" s="11">
        <f t="shared" si="9"/>
        <v>1.5705891156844791</v>
      </c>
      <c r="J616" s="64">
        <v>12973442</v>
      </c>
      <c r="K616" s="65">
        <v>21546873</v>
      </c>
      <c r="L616" s="60">
        <v>1.660844747292199</v>
      </c>
      <c r="M616" s="64">
        <v>12898613</v>
      </c>
      <c r="N616" s="65">
        <v>23907578</v>
      </c>
      <c r="O616" s="60">
        <v>1.853499907315616</v>
      </c>
      <c r="P616" s="64">
        <v>12418242</v>
      </c>
      <c r="Q616" s="65">
        <v>27146742</v>
      </c>
      <c r="R616" s="60">
        <v>2.18603744394738</v>
      </c>
      <c r="S616" s="58">
        <v>12058762</v>
      </c>
      <c r="T616" s="58">
        <v>31436005</v>
      </c>
      <c r="U616" s="60">
        <v>2.6069015210682491</v>
      </c>
      <c r="V616" s="62">
        <v>29755775</v>
      </c>
      <c r="W616" s="62">
        <v>17276797</v>
      </c>
      <c r="X616" s="63">
        <v>0.58061996368772117</v>
      </c>
      <c r="Y616" s="90">
        <v>28788936</v>
      </c>
      <c r="Z616" s="90">
        <v>4853496</v>
      </c>
      <c r="AA616" s="105">
        <v>0.16858893291506152</v>
      </c>
      <c r="AB616" s="54">
        <v>19583635</v>
      </c>
      <c r="AC616" s="54">
        <v>3726284</v>
      </c>
      <c r="AD616" s="54">
        <v>0.19027540086403774</v>
      </c>
      <c r="AE616" s="54">
        <v>16947502</v>
      </c>
      <c r="AF616" s="54">
        <v>5763307</v>
      </c>
      <c r="AG616" s="54">
        <v>0.34006822952432803</v>
      </c>
    </row>
    <row r="617" spans="1:33" x14ac:dyDescent="0.2">
      <c r="A617" s="55" t="s">
        <v>1286</v>
      </c>
      <c r="B617" s="55" t="s">
        <v>1287</v>
      </c>
      <c r="C617" s="55" t="s">
        <v>46</v>
      </c>
      <c r="D617" s="10">
        <v>21819816</v>
      </c>
      <c r="E617" s="10">
        <v>17297521</v>
      </c>
      <c r="F617" s="11">
        <v>0.79274366933250029</v>
      </c>
      <c r="G617" s="10">
        <v>22223360</v>
      </c>
      <c r="H617" s="10">
        <v>15328067</v>
      </c>
      <c r="I617" s="11">
        <f t="shared" si="9"/>
        <v>0.68972770094171176</v>
      </c>
      <c r="J617" s="64">
        <v>19523219</v>
      </c>
      <c r="K617" s="65">
        <v>15427477</v>
      </c>
      <c r="L617" s="60">
        <v>0.79021174735580235</v>
      </c>
      <c r="M617" s="64">
        <v>18217402</v>
      </c>
      <c r="N617" s="65">
        <v>17084444</v>
      </c>
      <c r="O617" s="60">
        <v>0.93780902457990445</v>
      </c>
      <c r="P617" s="64">
        <v>19832256</v>
      </c>
      <c r="Q617" s="65">
        <v>17678035</v>
      </c>
      <c r="R617" s="60">
        <v>0.89137791484740814</v>
      </c>
      <c r="S617" s="58">
        <v>20567697</v>
      </c>
      <c r="T617" s="58">
        <v>18258125</v>
      </c>
      <c r="U617" s="60">
        <v>0.8877087697275976</v>
      </c>
      <c r="V617" s="62">
        <v>18941880</v>
      </c>
      <c r="W617" s="62">
        <v>21894303</v>
      </c>
      <c r="X617" s="63">
        <v>1.1558674746118125</v>
      </c>
      <c r="Y617" s="90">
        <v>20693493</v>
      </c>
      <c r="Z617" s="90">
        <v>24356641</v>
      </c>
      <c r="AA617" s="105">
        <v>1.1770193171351013</v>
      </c>
      <c r="AB617" s="54">
        <v>35956570</v>
      </c>
      <c r="AC617" s="54">
        <v>11952181</v>
      </c>
      <c r="AD617" s="54">
        <v>0.33240603872950064</v>
      </c>
      <c r="AE617" s="54">
        <v>22614137</v>
      </c>
      <c r="AF617" s="54">
        <v>14493618</v>
      </c>
      <c r="AG617" s="54">
        <v>0.64090962215361102</v>
      </c>
    </row>
    <row r="618" spans="1:33" x14ac:dyDescent="0.2">
      <c r="A618" s="55" t="s">
        <v>1288</v>
      </c>
      <c r="B618" s="55" t="s">
        <v>1289</v>
      </c>
      <c r="C618" s="55" t="s">
        <v>177</v>
      </c>
      <c r="D618" s="10">
        <v>12598734</v>
      </c>
      <c r="E618" s="10">
        <v>5039474</v>
      </c>
      <c r="F618" s="11">
        <v>0.39999844428813242</v>
      </c>
      <c r="G618" s="10">
        <v>13266746</v>
      </c>
      <c r="H618" s="10">
        <v>4771972</v>
      </c>
      <c r="I618" s="11">
        <f t="shared" si="9"/>
        <v>0.35969423097419667</v>
      </c>
      <c r="J618" s="64">
        <v>13477224</v>
      </c>
      <c r="K618" s="65">
        <v>4742470</v>
      </c>
      <c r="L618" s="60">
        <v>0.35188774780325682</v>
      </c>
      <c r="M618" s="64">
        <v>13412098</v>
      </c>
      <c r="N618" s="65">
        <v>5101761</v>
      </c>
      <c r="O618" s="60">
        <v>0.38038500762520522</v>
      </c>
      <c r="P618" s="64">
        <v>14346435</v>
      </c>
      <c r="Q618" s="65">
        <v>5261364</v>
      </c>
      <c r="R618" s="60">
        <v>0.36673668406123194</v>
      </c>
      <c r="S618" s="58">
        <v>14523938</v>
      </c>
      <c r="T618" s="58">
        <v>5532670</v>
      </c>
      <c r="U618" s="60">
        <v>0.38093456471653903</v>
      </c>
      <c r="V618" s="62">
        <v>15122295</v>
      </c>
      <c r="W618" s="62">
        <v>5694534</v>
      </c>
      <c r="X618" s="63">
        <v>0.37656546179002592</v>
      </c>
      <c r="Y618" s="90">
        <v>14815101</v>
      </c>
      <c r="Z618" s="90">
        <v>6048729</v>
      </c>
      <c r="AA618" s="105">
        <v>0.40828132052559074</v>
      </c>
      <c r="AB618" s="54">
        <v>15598201</v>
      </c>
      <c r="AC618" s="54">
        <v>6237039</v>
      </c>
      <c r="AD618" s="54">
        <v>0.39985630394171739</v>
      </c>
      <c r="AE618" s="54">
        <v>16128599</v>
      </c>
      <c r="AF618" s="54">
        <v>6433690</v>
      </c>
      <c r="AG618" s="54">
        <v>0.39889949523824098</v>
      </c>
    </row>
    <row r="619" spans="1:33" x14ac:dyDescent="0.2">
      <c r="A619" s="55" t="s">
        <v>1290</v>
      </c>
      <c r="B619" s="55" t="s">
        <v>1291</v>
      </c>
      <c r="C619" s="55" t="s">
        <v>132</v>
      </c>
      <c r="D619" s="10">
        <v>12367116</v>
      </c>
      <c r="E619" s="10">
        <v>4640216</v>
      </c>
      <c r="F619" s="11">
        <v>0.37520598982010034</v>
      </c>
      <c r="G619" s="10">
        <v>12774368</v>
      </c>
      <c r="H619" s="10">
        <v>4548747</v>
      </c>
      <c r="I619" s="11">
        <f t="shared" si="9"/>
        <v>0.3560839174196328</v>
      </c>
      <c r="J619" s="64">
        <v>12623297</v>
      </c>
      <c r="K619" s="65">
        <v>4494917</v>
      </c>
      <c r="L619" s="60">
        <v>0.35608106186521638</v>
      </c>
      <c r="M619" s="64">
        <v>12799932</v>
      </c>
      <c r="N619" s="65">
        <v>4377843</v>
      </c>
      <c r="O619" s="60">
        <v>0.34202080136050722</v>
      </c>
      <c r="P619" s="64">
        <v>12012681</v>
      </c>
      <c r="Q619" s="65">
        <v>6393195</v>
      </c>
      <c r="R619" s="60">
        <v>0.53220384358828809</v>
      </c>
      <c r="S619" s="58">
        <v>12433766</v>
      </c>
      <c r="T619" s="58">
        <v>7273081</v>
      </c>
      <c r="U619" s="60">
        <v>0.58494594477650619</v>
      </c>
      <c r="V619" s="62">
        <v>11816384</v>
      </c>
      <c r="W619" s="62">
        <v>9494395</v>
      </c>
      <c r="X619" s="63">
        <v>0.80349411461238907</v>
      </c>
      <c r="Y619" s="90">
        <v>16954798</v>
      </c>
      <c r="Z619" s="90">
        <v>7279643</v>
      </c>
      <c r="AA619" s="105">
        <v>0.42935592626936636</v>
      </c>
      <c r="AB619" s="54">
        <v>12287110</v>
      </c>
      <c r="AC619" s="54">
        <v>9986564</v>
      </c>
      <c r="AD619" s="54">
        <v>0.81276752629381521</v>
      </c>
      <c r="AE619" s="54">
        <v>12535413</v>
      </c>
      <c r="AF619" s="54">
        <v>12829415</v>
      </c>
      <c r="AG619" s="54">
        <v>1.0234537146881399</v>
      </c>
    </row>
    <row r="620" spans="1:33" x14ac:dyDescent="0.2">
      <c r="A620" s="55" t="s">
        <v>1292</v>
      </c>
      <c r="B620" s="55" t="s">
        <v>1293</v>
      </c>
      <c r="C620" s="55" t="s">
        <v>82</v>
      </c>
      <c r="D620" s="10">
        <v>59973132</v>
      </c>
      <c r="E620" s="10">
        <v>27298375</v>
      </c>
      <c r="F620" s="11">
        <v>0.45517674481299392</v>
      </c>
      <c r="G620" s="10">
        <v>59859345</v>
      </c>
      <c r="H620" s="10">
        <v>27383146</v>
      </c>
      <c r="I620" s="11">
        <f t="shared" si="9"/>
        <v>0.45745816296519781</v>
      </c>
      <c r="J620" s="64">
        <v>58854731</v>
      </c>
      <c r="K620" s="65">
        <v>28001282</v>
      </c>
      <c r="L620" s="60">
        <v>0.4757694330469372</v>
      </c>
      <c r="M620" s="64">
        <v>60441525</v>
      </c>
      <c r="N620" s="65">
        <v>28178517</v>
      </c>
      <c r="O620" s="60">
        <v>0.46621121819808486</v>
      </c>
      <c r="P620" s="64">
        <v>61696952</v>
      </c>
      <c r="Q620" s="65">
        <v>28455987</v>
      </c>
      <c r="R620" s="60">
        <v>0.46122192551748747</v>
      </c>
      <c r="S620" s="58">
        <v>61032023</v>
      </c>
      <c r="T620" s="58">
        <v>28755012</v>
      </c>
      <c r="U620" s="60">
        <v>0.47114630298261617</v>
      </c>
      <c r="V620" s="62">
        <v>63202865</v>
      </c>
      <c r="W620" s="62">
        <v>29034178</v>
      </c>
      <c r="X620" s="63">
        <v>0.459380725857918</v>
      </c>
      <c r="Y620" s="90">
        <v>64260673</v>
      </c>
      <c r="Z620" s="90">
        <v>29357184</v>
      </c>
      <c r="AA620" s="105">
        <v>0.45684526210922194</v>
      </c>
      <c r="AB620" s="54">
        <v>64906409</v>
      </c>
      <c r="AC620" s="54">
        <v>29662524</v>
      </c>
      <c r="AD620" s="54">
        <v>0.45700454634610888</v>
      </c>
      <c r="AE620" s="54">
        <v>66737398</v>
      </c>
      <c r="AF620" s="54">
        <v>29851218</v>
      </c>
      <c r="AG620" s="54">
        <v>0.44729370479802</v>
      </c>
    </row>
    <row r="621" spans="1:33" x14ac:dyDescent="0.2">
      <c r="A621" s="55" t="s">
        <v>1294</v>
      </c>
      <c r="B621" s="55" t="s">
        <v>1295</v>
      </c>
      <c r="C621" s="55" t="s">
        <v>337</v>
      </c>
      <c r="D621" s="10">
        <v>5145441</v>
      </c>
      <c r="E621" s="10">
        <v>33378</v>
      </c>
      <c r="F621" s="11">
        <v>6.4869075362053519E-3</v>
      </c>
      <c r="G621" s="10">
        <v>4557709</v>
      </c>
      <c r="H621" s="10">
        <v>561778</v>
      </c>
      <c r="I621" s="11">
        <f t="shared" si="9"/>
        <v>0.12325885658781638</v>
      </c>
      <c r="J621" s="64">
        <v>4510731</v>
      </c>
      <c r="K621" s="65">
        <v>613286</v>
      </c>
      <c r="L621" s="60">
        <v>0.13596155479012159</v>
      </c>
      <c r="M621" s="64">
        <v>5166622</v>
      </c>
      <c r="N621" s="65">
        <v>620347</v>
      </c>
      <c r="O621" s="60">
        <v>0.12006819929927136</v>
      </c>
      <c r="P621" s="64">
        <v>6006746</v>
      </c>
      <c r="Q621" s="65">
        <v>111387</v>
      </c>
      <c r="R621" s="60">
        <v>1.8543650755334085E-2</v>
      </c>
      <c r="S621" s="58">
        <v>5558690</v>
      </c>
      <c r="T621" s="58">
        <v>386740</v>
      </c>
      <c r="U621" s="60">
        <v>6.9573946379452717E-2</v>
      </c>
      <c r="V621" s="62">
        <v>6167784</v>
      </c>
      <c r="W621" s="62">
        <v>444673</v>
      </c>
      <c r="X621" s="63">
        <v>7.2096072106286477E-2</v>
      </c>
      <c r="Y621" s="90">
        <v>5944606</v>
      </c>
      <c r="Z621" s="90">
        <v>899745</v>
      </c>
      <c r="AA621" s="105">
        <v>0.15135485850534081</v>
      </c>
      <c r="AB621" s="54">
        <v>5977638</v>
      </c>
      <c r="AC621" s="54">
        <v>1548716</v>
      </c>
      <c r="AD621" s="54">
        <v>0.25908494291557971</v>
      </c>
      <c r="AE621" s="54">
        <v>5657622</v>
      </c>
      <c r="AF621" s="54">
        <v>2710015</v>
      </c>
      <c r="AG621" s="54">
        <v>0.479002485496557</v>
      </c>
    </row>
    <row r="622" spans="1:33" x14ac:dyDescent="0.2">
      <c r="A622" s="55" t="s">
        <v>1296</v>
      </c>
      <c r="B622" s="55" t="s">
        <v>1297</v>
      </c>
      <c r="C622" s="55" t="s">
        <v>246</v>
      </c>
      <c r="D622" s="10">
        <v>9645454</v>
      </c>
      <c r="E622" s="10">
        <v>10061102</v>
      </c>
      <c r="F622" s="11">
        <v>1.0430926320316285</v>
      </c>
      <c r="G622" s="10">
        <v>9696607</v>
      </c>
      <c r="H622" s="10">
        <v>10803097</v>
      </c>
      <c r="I622" s="11">
        <f t="shared" si="9"/>
        <v>1.1141110493598432</v>
      </c>
      <c r="J622" s="64">
        <v>10010186</v>
      </c>
      <c r="K622" s="65">
        <v>9875711</v>
      </c>
      <c r="L622" s="60">
        <v>0.98656618368529814</v>
      </c>
      <c r="M622" s="64">
        <v>10110385</v>
      </c>
      <c r="N622" s="65">
        <v>9159715</v>
      </c>
      <c r="O622" s="60">
        <v>0.90597093978122489</v>
      </c>
      <c r="P622" s="64">
        <v>10435614</v>
      </c>
      <c r="Q622" s="65">
        <v>8222677</v>
      </c>
      <c r="R622" s="60">
        <v>0.78794376641374431</v>
      </c>
      <c r="S622" s="58">
        <v>9606895</v>
      </c>
      <c r="T622" s="58">
        <v>7859729</v>
      </c>
      <c r="U622" s="60">
        <v>0.81813416301520936</v>
      </c>
      <c r="V622" s="62">
        <v>10076580</v>
      </c>
      <c r="W622" s="62">
        <v>7408521</v>
      </c>
      <c r="X622" s="63">
        <v>0.73522177167253178</v>
      </c>
      <c r="Y622" s="90">
        <v>9647146</v>
      </c>
      <c r="Z622" s="90">
        <v>7278600</v>
      </c>
      <c r="AA622" s="105">
        <v>0.75448220644737829</v>
      </c>
      <c r="AB622" s="54">
        <v>9782950</v>
      </c>
      <c r="AC622" s="54">
        <v>7406738</v>
      </c>
      <c r="AD622" s="54">
        <v>0.75710680316264523</v>
      </c>
      <c r="AE622" s="54">
        <v>10203120</v>
      </c>
      <c r="AF622" s="54">
        <v>7143771</v>
      </c>
      <c r="AG622" s="54">
        <v>0.700155540658152</v>
      </c>
    </row>
    <row r="623" spans="1:33" x14ac:dyDescent="0.2">
      <c r="A623" s="55" t="s">
        <v>1298</v>
      </c>
      <c r="B623" s="55" t="s">
        <v>1299</v>
      </c>
      <c r="C623" s="55" t="s">
        <v>291</v>
      </c>
      <c r="D623" s="10">
        <v>8961782</v>
      </c>
      <c r="E623" s="10">
        <v>6601892</v>
      </c>
      <c r="F623" s="11">
        <v>0.73667179139148886</v>
      </c>
      <c r="G623" s="10">
        <v>10183166</v>
      </c>
      <c r="H623" s="10">
        <v>6443947</v>
      </c>
      <c r="I623" s="11">
        <f t="shared" si="9"/>
        <v>0.63280388437152058</v>
      </c>
      <c r="J623" s="64">
        <v>9727766</v>
      </c>
      <c r="K623" s="65">
        <v>5889525</v>
      </c>
      <c r="L623" s="60">
        <v>0.60543448516339726</v>
      </c>
      <c r="M623" s="64">
        <v>10486469</v>
      </c>
      <c r="N623" s="65">
        <v>4300645</v>
      </c>
      <c r="O623" s="60">
        <v>0.41011373799893941</v>
      </c>
      <c r="P623" s="64">
        <v>9583286</v>
      </c>
      <c r="Q623" s="65">
        <v>4109327</v>
      </c>
      <c r="R623" s="60">
        <v>0.4288014570367617</v>
      </c>
      <c r="S623" s="58">
        <v>8593499</v>
      </c>
      <c r="T623" s="58">
        <v>4427073</v>
      </c>
      <c r="U623" s="60">
        <v>0.51516535930242147</v>
      </c>
      <c r="V623" s="62">
        <v>8967006</v>
      </c>
      <c r="W623" s="62">
        <v>4844657</v>
      </c>
      <c r="X623" s="63">
        <v>0.54027587357474727</v>
      </c>
      <c r="Y623" s="90">
        <v>8800873</v>
      </c>
      <c r="Z623" s="90">
        <v>5965943</v>
      </c>
      <c r="AA623" s="105">
        <v>0.67788081932326483</v>
      </c>
      <c r="AB623" s="54">
        <v>9533424</v>
      </c>
      <c r="AC623" s="54">
        <v>6474055</v>
      </c>
      <c r="AD623" s="54">
        <v>0.67909021984126583</v>
      </c>
      <c r="AE623" s="54">
        <v>10172826</v>
      </c>
      <c r="AF623" s="54">
        <v>6475522</v>
      </c>
      <c r="AG623" s="54">
        <v>0.63655094464409401</v>
      </c>
    </row>
    <row r="624" spans="1:33" x14ac:dyDescent="0.2">
      <c r="A624" s="55" t="s">
        <v>1300</v>
      </c>
      <c r="B624" s="55" t="s">
        <v>1301</v>
      </c>
      <c r="C624" s="55" t="s">
        <v>180</v>
      </c>
      <c r="D624" s="10">
        <v>8140647</v>
      </c>
      <c r="E624" s="10">
        <v>2563683</v>
      </c>
      <c r="F624" s="11">
        <v>0.31492374009092888</v>
      </c>
      <c r="G624" s="10">
        <v>7868576</v>
      </c>
      <c r="H624" s="10">
        <v>2339868</v>
      </c>
      <c r="I624" s="11">
        <f t="shared" si="9"/>
        <v>0.29736867255269567</v>
      </c>
      <c r="J624" s="64">
        <v>7187070</v>
      </c>
      <c r="K624" s="65">
        <v>2439895</v>
      </c>
      <c r="L624" s="60">
        <v>0.33948396217095422</v>
      </c>
      <c r="M624" s="64">
        <v>8631425</v>
      </c>
      <c r="N624" s="65">
        <v>2109656</v>
      </c>
      <c r="O624" s="60">
        <v>0.24441572509753604</v>
      </c>
      <c r="P624" s="64">
        <v>8375830</v>
      </c>
      <c r="Q624" s="65">
        <v>1646810</v>
      </c>
      <c r="R624" s="60">
        <v>0.19661454446902576</v>
      </c>
      <c r="S624" s="58">
        <v>8699141</v>
      </c>
      <c r="T624" s="58">
        <v>1332051</v>
      </c>
      <c r="U624" s="60">
        <v>0.15312442918214569</v>
      </c>
      <c r="V624" s="62">
        <v>9733371</v>
      </c>
      <c r="W624" s="62">
        <v>831961</v>
      </c>
      <c r="X624" s="63">
        <v>8.5475114428495536E-2</v>
      </c>
      <c r="Y624" s="90">
        <v>10076358</v>
      </c>
      <c r="Z624" s="90">
        <v>654333</v>
      </c>
      <c r="AA624" s="105">
        <v>6.4937450614597061E-2</v>
      </c>
      <c r="AB624" s="54">
        <v>9992694</v>
      </c>
      <c r="AC624" s="54">
        <v>1287723</v>
      </c>
      <c r="AD624" s="54">
        <v>0.12886644982824452</v>
      </c>
      <c r="AE624" s="54">
        <v>9971152</v>
      </c>
      <c r="AF624" s="54">
        <v>2052504</v>
      </c>
      <c r="AG624" s="54">
        <v>0.205844219404137</v>
      </c>
    </row>
    <row r="625" spans="1:33" x14ac:dyDescent="0.2">
      <c r="A625" s="55" t="s">
        <v>1302</v>
      </c>
      <c r="B625" s="55" t="s">
        <v>1303</v>
      </c>
      <c r="C625" s="55" t="s">
        <v>171</v>
      </c>
      <c r="D625" s="10">
        <v>10759789</v>
      </c>
      <c r="E625" s="10">
        <v>3038937</v>
      </c>
      <c r="F625" s="11">
        <v>0.28243462766788457</v>
      </c>
      <c r="G625" s="10">
        <v>10027133</v>
      </c>
      <c r="H625" s="10">
        <v>5324438</v>
      </c>
      <c r="I625" s="11">
        <f t="shared" si="9"/>
        <v>0.53100302948011158</v>
      </c>
      <c r="J625" s="64">
        <v>10649722</v>
      </c>
      <c r="K625" s="65">
        <v>7036132</v>
      </c>
      <c r="L625" s="60">
        <v>0.66068691746131969</v>
      </c>
      <c r="M625" s="64">
        <v>10435396</v>
      </c>
      <c r="N625" s="65">
        <v>9133270</v>
      </c>
      <c r="O625" s="60">
        <v>0.87522025996905151</v>
      </c>
      <c r="P625" s="64">
        <v>11547335</v>
      </c>
      <c r="Q625" s="65">
        <v>10434034</v>
      </c>
      <c r="R625" s="60">
        <v>0.90358805733097725</v>
      </c>
      <c r="S625" s="58">
        <v>11825226</v>
      </c>
      <c r="T625" s="58">
        <v>11556049</v>
      </c>
      <c r="U625" s="60">
        <v>0.97723705238276204</v>
      </c>
      <c r="V625" s="62">
        <v>11750007</v>
      </c>
      <c r="W625" s="62">
        <v>13126099</v>
      </c>
      <c r="X625" s="63">
        <v>1.1171141429958298</v>
      </c>
      <c r="Y625" s="90">
        <v>12748935</v>
      </c>
      <c r="Z625" s="90">
        <v>14667511</v>
      </c>
      <c r="AA625" s="105">
        <v>1.1504891192872189</v>
      </c>
      <c r="AB625" s="54">
        <v>12924299</v>
      </c>
      <c r="AC625" s="54">
        <v>16790982</v>
      </c>
      <c r="AD625" s="54">
        <v>1.2991793210602758</v>
      </c>
      <c r="AE625" s="54">
        <v>16109329</v>
      </c>
      <c r="AF625" s="54">
        <v>16460792</v>
      </c>
      <c r="AG625" s="54">
        <v>1.0218173581283201</v>
      </c>
    </row>
    <row r="626" spans="1:33" x14ac:dyDescent="0.2">
      <c r="A626" s="55" t="s">
        <v>1304</v>
      </c>
      <c r="B626" s="55" t="s">
        <v>1305</v>
      </c>
      <c r="C626" s="55" t="s">
        <v>127</v>
      </c>
      <c r="D626" s="10">
        <v>21495777</v>
      </c>
      <c r="E626" s="10">
        <v>7137370</v>
      </c>
      <c r="F626" s="11">
        <v>0.33203591570567559</v>
      </c>
      <c r="G626" s="10">
        <v>23081023</v>
      </c>
      <c r="H626" s="10">
        <v>4293274</v>
      </c>
      <c r="I626" s="11">
        <f t="shared" si="9"/>
        <v>0.18600882638520833</v>
      </c>
      <c r="J626" s="64">
        <v>19197905</v>
      </c>
      <c r="K626" s="65">
        <v>4821606</v>
      </c>
      <c r="L626" s="60">
        <v>0.25115271692406022</v>
      </c>
      <c r="M626" s="64">
        <v>18873310</v>
      </c>
      <c r="N626" s="65">
        <v>6313651</v>
      </c>
      <c r="O626" s="60">
        <v>0.33452801866763171</v>
      </c>
      <c r="P626" s="64">
        <v>18134001</v>
      </c>
      <c r="Q626" s="65">
        <v>8475732</v>
      </c>
      <c r="R626" s="60">
        <v>0.4673944817803859</v>
      </c>
      <c r="S626" s="58">
        <v>21277279</v>
      </c>
      <c r="T626" s="58">
        <v>8231093</v>
      </c>
      <c r="U626" s="60">
        <v>0.38684894811972903</v>
      </c>
      <c r="V626" s="62">
        <v>22952456</v>
      </c>
      <c r="W626" s="62">
        <v>6112628</v>
      </c>
      <c r="X626" s="63">
        <v>0.26631694664832384</v>
      </c>
      <c r="Y626" s="90">
        <v>19184344</v>
      </c>
      <c r="Z626" s="90">
        <v>7952379</v>
      </c>
      <c r="AA626" s="105">
        <v>0.41452441636784659</v>
      </c>
      <c r="AB626" s="54">
        <v>19209533</v>
      </c>
      <c r="AC626" s="54">
        <v>9342060</v>
      </c>
      <c r="AD626" s="54">
        <v>0.48632415998868894</v>
      </c>
      <c r="AE626" s="54">
        <v>18521991</v>
      </c>
      <c r="AF626" s="54">
        <v>11981501</v>
      </c>
      <c r="AG626" s="54">
        <v>0.64687975498962302</v>
      </c>
    </row>
    <row r="627" spans="1:33" x14ac:dyDescent="0.2">
      <c r="A627" s="55" t="s">
        <v>1306</v>
      </c>
      <c r="B627" s="55" t="s">
        <v>1307</v>
      </c>
      <c r="C627" s="55" t="s">
        <v>68</v>
      </c>
      <c r="D627" s="10">
        <v>10377297</v>
      </c>
      <c r="E627" s="10">
        <v>21365542</v>
      </c>
      <c r="F627" s="11">
        <v>2.0588735197614563</v>
      </c>
      <c r="G627" s="10">
        <v>10369546</v>
      </c>
      <c r="H627" s="10">
        <v>21996320</v>
      </c>
      <c r="I627" s="11">
        <f t="shared" si="9"/>
        <v>2.1212423378998464</v>
      </c>
      <c r="J627" s="64">
        <v>10625462</v>
      </c>
      <c r="K627" s="65">
        <v>22296961</v>
      </c>
      <c r="L627" s="60">
        <v>2.0984462605014258</v>
      </c>
      <c r="M627" s="64">
        <v>11285503</v>
      </c>
      <c r="N627" s="65">
        <v>22206638</v>
      </c>
      <c r="O627" s="60">
        <v>1.9677136233980888</v>
      </c>
      <c r="P627" s="64">
        <v>11617788</v>
      </c>
      <c r="Q627" s="65">
        <v>22779027</v>
      </c>
      <c r="R627" s="60">
        <v>1.9607025881346776</v>
      </c>
      <c r="S627" s="58">
        <v>12962633</v>
      </c>
      <c r="T627" s="58">
        <v>21836049</v>
      </c>
      <c r="U627" s="60">
        <v>1.6845380872851989</v>
      </c>
      <c r="V627" s="62">
        <v>12191734</v>
      </c>
      <c r="W627" s="62">
        <v>22048380</v>
      </c>
      <c r="X627" s="63">
        <v>1.8084695745494448</v>
      </c>
      <c r="Y627" s="90">
        <v>13966127</v>
      </c>
      <c r="Z627" s="90">
        <v>22508862</v>
      </c>
      <c r="AA627" s="105">
        <v>1.6116753055446225</v>
      </c>
      <c r="AB627" s="54">
        <v>14348487</v>
      </c>
      <c r="AC627" s="54">
        <v>22408576</v>
      </c>
      <c r="AD627" s="54">
        <v>1.5617379030973788</v>
      </c>
      <c r="AE627" s="54">
        <v>15106202</v>
      </c>
      <c r="AF627" s="54">
        <v>20820888</v>
      </c>
      <c r="AG627" s="54">
        <v>1.37830064764128</v>
      </c>
    </row>
    <row r="628" spans="1:33" x14ac:dyDescent="0.2">
      <c r="A628" s="55" t="s">
        <v>1308</v>
      </c>
      <c r="B628" s="55" t="s">
        <v>1309</v>
      </c>
      <c r="C628" s="55" t="s">
        <v>76</v>
      </c>
      <c r="D628" s="10">
        <v>29167438</v>
      </c>
      <c r="E628" s="10">
        <v>3328975</v>
      </c>
      <c r="F628" s="11">
        <v>0.11413326737850613</v>
      </c>
      <c r="G628" s="10">
        <v>27896356</v>
      </c>
      <c r="H628" s="10">
        <v>4206420</v>
      </c>
      <c r="I628" s="11">
        <f t="shared" si="9"/>
        <v>0.15078743617983653</v>
      </c>
      <c r="J628" s="64">
        <v>28912990</v>
      </c>
      <c r="K628" s="65">
        <v>4903400</v>
      </c>
      <c r="L628" s="60">
        <v>0.16959159187617745</v>
      </c>
      <c r="M628" s="64">
        <v>29292716</v>
      </c>
      <c r="N628" s="65">
        <v>5269798</v>
      </c>
      <c r="O628" s="60">
        <v>0.17990131061933623</v>
      </c>
      <c r="P628" s="64">
        <v>29009491</v>
      </c>
      <c r="Q628" s="65">
        <v>6320332</v>
      </c>
      <c r="R628" s="60">
        <v>0.21787117878076523</v>
      </c>
      <c r="S628" s="58">
        <v>29043347</v>
      </c>
      <c r="T628" s="58">
        <v>8089964</v>
      </c>
      <c r="U628" s="60">
        <v>0.27854792355715752</v>
      </c>
      <c r="V628" s="62">
        <v>29861357</v>
      </c>
      <c r="W628" s="62">
        <v>10185123</v>
      </c>
      <c r="X628" s="63">
        <v>0.34108038023858056</v>
      </c>
      <c r="Y628" s="90">
        <v>31174237</v>
      </c>
      <c r="Z628" s="90">
        <v>11588110</v>
      </c>
      <c r="AA628" s="105">
        <v>0.37172072567485775</v>
      </c>
      <c r="AB628" s="54">
        <v>31596181</v>
      </c>
      <c r="AC628" s="54">
        <v>12903481</v>
      </c>
      <c r="AD628" s="54">
        <v>0.40838736175109264</v>
      </c>
      <c r="AE628" s="54">
        <v>32375031</v>
      </c>
      <c r="AF628" s="54">
        <v>14101183</v>
      </c>
      <c r="AG628" s="54">
        <v>0.43555735900299197</v>
      </c>
    </row>
    <row r="629" spans="1:33" x14ac:dyDescent="0.2">
      <c r="A629" s="55" t="s">
        <v>1310</v>
      </c>
      <c r="B629" s="55" t="s">
        <v>1311</v>
      </c>
      <c r="C629" s="55" t="s">
        <v>412</v>
      </c>
      <c r="D629" s="10">
        <v>13520995</v>
      </c>
      <c r="E629" s="10">
        <v>12132653</v>
      </c>
      <c r="F629" s="11">
        <v>0.89731953898363248</v>
      </c>
      <c r="G629" s="10">
        <v>14349872</v>
      </c>
      <c r="H629" s="10">
        <v>12360687</v>
      </c>
      <c r="I629" s="11">
        <f t="shared" si="9"/>
        <v>0.86137959976228362</v>
      </c>
      <c r="J629" s="64">
        <v>13755097</v>
      </c>
      <c r="K629" s="65">
        <v>13025902</v>
      </c>
      <c r="L629" s="60">
        <v>0.94698728769415441</v>
      </c>
      <c r="M629" s="64">
        <v>14625408</v>
      </c>
      <c r="N629" s="65">
        <v>13405576</v>
      </c>
      <c r="O629" s="60">
        <v>0.91659501054603054</v>
      </c>
      <c r="P629" s="64">
        <v>14049768</v>
      </c>
      <c r="Q629" s="65">
        <v>14240729</v>
      </c>
      <c r="R629" s="60">
        <v>1.013591754682355</v>
      </c>
      <c r="S629" s="58">
        <v>14418797</v>
      </c>
      <c r="T629" s="58">
        <v>15612536</v>
      </c>
      <c r="U629" s="60">
        <v>1.0827904713548571</v>
      </c>
      <c r="V629" s="62">
        <v>15156889</v>
      </c>
      <c r="W629" s="62">
        <v>17099680</v>
      </c>
      <c r="X629" s="63">
        <v>1.1281787443320328</v>
      </c>
      <c r="Y629" s="90">
        <v>15953808</v>
      </c>
      <c r="Z629" s="90">
        <v>17997285</v>
      </c>
      <c r="AA629" s="105">
        <v>1.1280870999575776</v>
      </c>
      <c r="AB629" s="54">
        <v>16158994</v>
      </c>
      <c r="AC629" s="54">
        <v>20023368</v>
      </c>
      <c r="AD629" s="54">
        <v>1.2391469419445296</v>
      </c>
      <c r="AE629" s="54">
        <v>16777891</v>
      </c>
      <c r="AF629" s="54">
        <v>22756805</v>
      </c>
      <c r="AG629" s="54">
        <v>1.3563567077650001</v>
      </c>
    </row>
    <row r="630" spans="1:33" x14ac:dyDescent="0.2">
      <c r="A630" s="55" t="s">
        <v>1312</v>
      </c>
      <c r="B630" s="55" t="s">
        <v>1313</v>
      </c>
      <c r="C630" s="55" t="s">
        <v>35</v>
      </c>
      <c r="D630" s="10">
        <v>12728828</v>
      </c>
      <c r="E630" s="10">
        <v>7436066</v>
      </c>
      <c r="F630" s="11">
        <v>0.58419094043850694</v>
      </c>
      <c r="G630" s="10">
        <v>12728406</v>
      </c>
      <c r="H630" s="10">
        <v>7155804</v>
      </c>
      <c r="I630" s="11">
        <f t="shared" si="9"/>
        <v>0.56219168370336392</v>
      </c>
      <c r="J630" s="64">
        <v>11164747</v>
      </c>
      <c r="K630" s="65">
        <v>8093147</v>
      </c>
      <c r="L630" s="60">
        <v>0.72488404797708361</v>
      </c>
      <c r="M630" s="64">
        <v>11927931</v>
      </c>
      <c r="N630" s="65">
        <v>8517771</v>
      </c>
      <c r="O630" s="60">
        <v>0.71410297393571442</v>
      </c>
      <c r="P630" s="64">
        <v>11608424</v>
      </c>
      <c r="Q630" s="65">
        <v>9294598</v>
      </c>
      <c r="R630" s="60">
        <v>0.80067699112299828</v>
      </c>
      <c r="S630" s="58">
        <v>13827114</v>
      </c>
      <c r="T630" s="58">
        <v>8422389</v>
      </c>
      <c r="U630" s="60">
        <v>0.60912125263449768</v>
      </c>
      <c r="V630" s="62">
        <v>13834570</v>
      </c>
      <c r="W630" s="62">
        <v>8465437</v>
      </c>
      <c r="X630" s="63">
        <v>0.61190459840819045</v>
      </c>
      <c r="Y630" s="90">
        <v>14556853</v>
      </c>
      <c r="Z630" s="90">
        <v>8795640</v>
      </c>
      <c r="AA630" s="105">
        <v>0.60422675148261784</v>
      </c>
      <c r="AB630" s="54">
        <v>14656465</v>
      </c>
      <c r="AC630" s="54">
        <v>8530750</v>
      </c>
      <c r="AD630" s="54">
        <v>0.58204689875764726</v>
      </c>
      <c r="AE630" s="54">
        <v>14241085</v>
      </c>
      <c r="AF630" s="54">
        <v>9362127</v>
      </c>
      <c r="AG630" s="54">
        <v>0.65740264874481102</v>
      </c>
    </row>
    <row r="631" spans="1:33" x14ac:dyDescent="0.2">
      <c r="A631" s="55" t="s">
        <v>1314</v>
      </c>
      <c r="B631" s="55" t="s">
        <v>1315</v>
      </c>
      <c r="C631" s="55" t="s">
        <v>49</v>
      </c>
      <c r="D631" s="10">
        <v>25654232</v>
      </c>
      <c r="E631" s="10">
        <v>5958594</v>
      </c>
      <c r="F631" s="11">
        <v>0.23226553809913311</v>
      </c>
      <c r="G631" s="10">
        <v>26208967</v>
      </c>
      <c r="H631" s="10">
        <v>6097935</v>
      </c>
      <c r="I631" s="11">
        <f t="shared" si="9"/>
        <v>0.23266598031124233</v>
      </c>
      <c r="J631" s="64">
        <v>25540435</v>
      </c>
      <c r="K631" s="65">
        <v>6605362</v>
      </c>
      <c r="L631" s="60">
        <v>0.25862370785775574</v>
      </c>
      <c r="M631" s="64">
        <v>25709187</v>
      </c>
      <c r="N631" s="65">
        <v>7201555</v>
      </c>
      <c r="O631" s="60">
        <v>0.28011601455930907</v>
      </c>
      <c r="P631" s="64">
        <v>27138944</v>
      </c>
      <c r="Q631" s="65">
        <v>7329245</v>
      </c>
      <c r="R631" s="60">
        <v>0.27006375045396019</v>
      </c>
      <c r="S631" s="58">
        <v>27537523</v>
      </c>
      <c r="T631" s="58">
        <v>7994848</v>
      </c>
      <c r="U631" s="60">
        <v>0.29032560408574148</v>
      </c>
      <c r="V631" s="62">
        <v>28273325</v>
      </c>
      <c r="W631" s="62">
        <v>10889166</v>
      </c>
      <c r="X631" s="63">
        <v>0.38513920806979723</v>
      </c>
      <c r="Y631" s="90">
        <v>27959982</v>
      </c>
      <c r="Z631" s="90">
        <v>13123167</v>
      </c>
      <c r="AA631" s="105">
        <v>0.46935534507854831</v>
      </c>
      <c r="AB631" s="54">
        <v>29165482</v>
      </c>
      <c r="AC631" s="54">
        <v>14297738</v>
      </c>
      <c r="AD631" s="54">
        <v>0.49022807166361937</v>
      </c>
      <c r="AE631" s="54">
        <v>30652582</v>
      </c>
      <c r="AF631" s="54">
        <v>14663911</v>
      </c>
      <c r="AG631" s="54">
        <v>0.478390727410826</v>
      </c>
    </row>
    <row r="632" spans="1:33" x14ac:dyDescent="0.2">
      <c r="A632" s="55" t="s">
        <v>1316</v>
      </c>
      <c r="B632" s="55" t="s">
        <v>1317</v>
      </c>
      <c r="C632" s="55" t="s">
        <v>1012</v>
      </c>
      <c r="D632" s="10">
        <v>7407043</v>
      </c>
      <c r="E632" s="10">
        <v>3183984</v>
      </c>
      <c r="F632" s="11">
        <v>0.42985898691286117</v>
      </c>
      <c r="G632" s="10">
        <v>5825396</v>
      </c>
      <c r="H632" s="10">
        <v>3533364</v>
      </c>
      <c r="I632" s="11">
        <f t="shared" si="9"/>
        <v>0.60654485978292294</v>
      </c>
      <c r="J632" s="64">
        <v>5673962</v>
      </c>
      <c r="K632" s="65">
        <v>3818399</v>
      </c>
      <c r="L632" s="60">
        <v>0.6729687297870518</v>
      </c>
      <c r="M632" s="64">
        <v>5760213</v>
      </c>
      <c r="N632" s="65">
        <v>4305555</v>
      </c>
      <c r="O632" s="60">
        <v>0.74746454688394337</v>
      </c>
      <c r="P632" s="64">
        <v>6013766</v>
      </c>
      <c r="Q632" s="65">
        <v>4759898</v>
      </c>
      <c r="R632" s="60">
        <v>0.79150036765647347</v>
      </c>
      <c r="S632" s="58">
        <v>6152044</v>
      </c>
      <c r="T632" s="58">
        <v>4762100</v>
      </c>
      <c r="U632" s="60">
        <v>0.77406793579499755</v>
      </c>
      <c r="V632" s="62">
        <v>6234437</v>
      </c>
      <c r="W632" s="62">
        <v>4717826</v>
      </c>
      <c r="X632" s="63">
        <v>0.75673649441000046</v>
      </c>
      <c r="Y632" s="90">
        <v>6319179</v>
      </c>
      <c r="Z632" s="90">
        <v>4918475</v>
      </c>
      <c r="AA632" s="105">
        <v>0.77834082560408557</v>
      </c>
      <c r="AB632" s="54">
        <v>6399898</v>
      </c>
      <c r="AC632" s="54">
        <v>5125389</v>
      </c>
      <c r="AD632" s="54">
        <v>0.80085479487329325</v>
      </c>
      <c r="AE632" s="54">
        <v>6432870</v>
      </c>
      <c r="AF632" s="54">
        <v>5316195</v>
      </c>
      <c r="AG632" s="54">
        <v>0.826411073129101</v>
      </c>
    </row>
    <row r="633" spans="1:33" x14ac:dyDescent="0.2">
      <c r="A633" s="55" t="s">
        <v>1318</v>
      </c>
      <c r="B633" s="55" t="s">
        <v>1319</v>
      </c>
      <c r="C633" s="55" t="s">
        <v>186</v>
      </c>
      <c r="D633" s="10">
        <v>14746871</v>
      </c>
      <c r="E633" s="10">
        <v>17800653</v>
      </c>
      <c r="F633" s="11">
        <v>1.2070799968345827</v>
      </c>
      <c r="G633" s="10">
        <v>10599367</v>
      </c>
      <c r="H633" s="10">
        <v>19912910</v>
      </c>
      <c r="I633" s="11">
        <f t="shared" si="9"/>
        <v>1.8786886047062998</v>
      </c>
      <c r="J633" s="64">
        <v>10767637</v>
      </c>
      <c r="K633" s="65">
        <v>21901597</v>
      </c>
      <c r="L633" s="60">
        <v>2.0340207419696634</v>
      </c>
      <c r="M633" s="64">
        <v>10885643</v>
      </c>
      <c r="N633" s="65">
        <v>24029763</v>
      </c>
      <c r="O633" s="60">
        <v>2.2074729990685897</v>
      </c>
      <c r="P633" s="64">
        <v>10762189</v>
      </c>
      <c r="Q633" s="65">
        <v>26294144</v>
      </c>
      <c r="R633" s="60">
        <v>2.4431966396427343</v>
      </c>
      <c r="S633" s="58">
        <v>11373904</v>
      </c>
      <c r="T633" s="58">
        <v>27827306</v>
      </c>
      <c r="U633" s="60">
        <v>2.4465923046299669</v>
      </c>
      <c r="V633" s="62">
        <v>12860347</v>
      </c>
      <c r="W633" s="62">
        <v>27566847</v>
      </c>
      <c r="X633" s="63">
        <v>2.1435539025502188</v>
      </c>
      <c r="Y633" s="90">
        <v>12694630</v>
      </c>
      <c r="Z633" s="90">
        <v>28162012</v>
      </c>
      <c r="AA633" s="105">
        <v>2.218419284374574</v>
      </c>
      <c r="AB633" s="54">
        <v>11889524</v>
      </c>
      <c r="AC633" s="54">
        <v>30185458</v>
      </c>
      <c r="AD633" s="54">
        <v>2.538828131386925</v>
      </c>
      <c r="AE633" s="54">
        <v>13056584</v>
      </c>
      <c r="AF633" s="54">
        <v>30919512</v>
      </c>
      <c r="AG633" s="54">
        <v>2.3681164996908799</v>
      </c>
    </row>
    <row r="634" spans="1:33" x14ac:dyDescent="0.2">
      <c r="A634" s="55" t="s">
        <v>1320</v>
      </c>
      <c r="B634" s="55" t="s">
        <v>1321</v>
      </c>
      <c r="C634" s="55" t="s">
        <v>217</v>
      </c>
      <c r="D634" s="10">
        <v>16452721</v>
      </c>
      <c r="E634" s="10">
        <v>10428452</v>
      </c>
      <c r="F634" s="11">
        <v>0.63384360556530439</v>
      </c>
      <c r="G634" s="10">
        <v>16295016</v>
      </c>
      <c r="H634" s="10">
        <v>9477532</v>
      </c>
      <c r="I634" s="11">
        <f t="shared" si="9"/>
        <v>0.58162152157444946</v>
      </c>
      <c r="J634" s="64">
        <v>16078143</v>
      </c>
      <c r="K634" s="65">
        <v>8287518</v>
      </c>
      <c r="L634" s="60">
        <v>0.51545243751097369</v>
      </c>
      <c r="M634" s="64">
        <v>15344652</v>
      </c>
      <c r="N634" s="65">
        <v>8021518</v>
      </c>
      <c r="O634" s="60">
        <v>0.52275659298105948</v>
      </c>
      <c r="P634" s="64">
        <v>15472524</v>
      </c>
      <c r="Q634" s="65">
        <v>8683781</v>
      </c>
      <c r="R634" s="60">
        <v>0.56123881274961995</v>
      </c>
      <c r="S634" s="58">
        <v>16311509</v>
      </c>
      <c r="T634" s="58">
        <v>10154997</v>
      </c>
      <c r="U634" s="60">
        <v>0.62256637322763941</v>
      </c>
      <c r="V634" s="62">
        <v>17091344</v>
      </c>
      <c r="W634" s="62">
        <v>12213288</v>
      </c>
      <c r="X634" s="63">
        <v>0.71458909258394188</v>
      </c>
      <c r="Y634" s="90">
        <v>18299831</v>
      </c>
      <c r="Z634" s="90">
        <v>13389938</v>
      </c>
      <c r="AA634" s="105">
        <v>0.7316973582980083</v>
      </c>
      <c r="AB634" s="54">
        <v>18153571</v>
      </c>
      <c r="AC634" s="54">
        <v>15182920</v>
      </c>
      <c r="AD634" s="54">
        <v>0.83635996465929485</v>
      </c>
      <c r="AE634" s="54">
        <v>18906720</v>
      </c>
      <c r="AF634" s="54">
        <v>16991200</v>
      </c>
      <c r="AG634" s="54">
        <v>0.89868575829123198</v>
      </c>
    </row>
    <row r="635" spans="1:33" x14ac:dyDescent="0.2">
      <c r="A635" s="55" t="s">
        <v>1322</v>
      </c>
      <c r="B635" s="55" t="s">
        <v>1323</v>
      </c>
      <c r="C635" s="55" t="s">
        <v>79</v>
      </c>
      <c r="D635" s="10">
        <v>15115809</v>
      </c>
      <c r="E635" s="10">
        <v>7052178</v>
      </c>
      <c r="F635" s="11">
        <v>0.46654320651974368</v>
      </c>
      <c r="G635" s="10">
        <v>15079887</v>
      </c>
      <c r="H635" s="10">
        <v>7639437</v>
      </c>
      <c r="I635" s="11">
        <f t="shared" si="9"/>
        <v>0.50659776164105208</v>
      </c>
      <c r="J635" s="64">
        <v>15044856</v>
      </c>
      <c r="K635" s="65">
        <v>8290273</v>
      </c>
      <c r="L635" s="60">
        <v>0.55103704548584576</v>
      </c>
      <c r="M635" s="64">
        <v>14787751</v>
      </c>
      <c r="N635" s="65">
        <v>9553697</v>
      </c>
      <c r="O635" s="60">
        <v>0.64605476519046068</v>
      </c>
      <c r="P635" s="64">
        <v>15062508</v>
      </c>
      <c r="Q635" s="65">
        <v>10560107</v>
      </c>
      <c r="R635" s="60">
        <v>0.70108556954791323</v>
      </c>
      <c r="S635" s="58">
        <v>15764322</v>
      </c>
      <c r="T635" s="58">
        <v>10834286</v>
      </c>
      <c r="U635" s="60">
        <v>0.68726622051998176</v>
      </c>
      <c r="V635" s="62">
        <v>17376094</v>
      </c>
      <c r="W635" s="62">
        <v>10240992</v>
      </c>
      <c r="X635" s="63">
        <v>0.58937250224359972</v>
      </c>
      <c r="Y635" s="90">
        <v>16910580</v>
      </c>
      <c r="Z635" s="90">
        <v>10494461</v>
      </c>
      <c r="AA635" s="105">
        <v>0.62058551510356241</v>
      </c>
      <c r="AB635" s="54">
        <v>16814504</v>
      </c>
      <c r="AC635" s="54">
        <v>10996205</v>
      </c>
      <c r="AD635" s="54">
        <v>0.6539714165817796</v>
      </c>
      <c r="AE635" s="54">
        <v>16839999</v>
      </c>
      <c r="AF635" s="54">
        <v>12077858</v>
      </c>
      <c r="AG635" s="54">
        <v>0.71721251289860499</v>
      </c>
    </row>
    <row r="636" spans="1:33" x14ac:dyDescent="0.2">
      <c r="A636" s="55" t="s">
        <v>1324</v>
      </c>
      <c r="B636" s="55" t="s">
        <v>1325</v>
      </c>
      <c r="C636" s="55" t="s">
        <v>146</v>
      </c>
      <c r="D636" s="10">
        <v>13898274</v>
      </c>
      <c r="E636" s="10">
        <v>4749693</v>
      </c>
      <c r="F636" s="11">
        <v>0.34174696800480403</v>
      </c>
      <c r="G636" s="10">
        <v>13704938</v>
      </c>
      <c r="H636" s="10">
        <v>5147045</v>
      </c>
      <c r="I636" s="11">
        <f t="shared" si="9"/>
        <v>0.37556134876348946</v>
      </c>
      <c r="J636" s="64">
        <v>13434534</v>
      </c>
      <c r="K636" s="65">
        <v>5460029</v>
      </c>
      <c r="L636" s="60">
        <v>0.4064174462619991</v>
      </c>
      <c r="M636" s="64">
        <v>12644683</v>
      </c>
      <c r="N636" s="65">
        <v>6690513</v>
      </c>
      <c r="O636" s="60">
        <v>0.52911670462596805</v>
      </c>
      <c r="P636" s="64">
        <v>12885652</v>
      </c>
      <c r="Q636" s="65">
        <v>7731864</v>
      </c>
      <c r="R636" s="60">
        <v>0.60003669197336695</v>
      </c>
      <c r="S636" s="58">
        <v>13554125</v>
      </c>
      <c r="T636" s="58">
        <v>8573377</v>
      </c>
      <c r="U636" s="60">
        <v>0.63252899025204501</v>
      </c>
      <c r="V636" s="62">
        <v>13113291</v>
      </c>
      <c r="W636" s="62">
        <v>10163248</v>
      </c>
      <c r="X636" s="63">
        <v>0.77503412377564107</v>
      </c>
      <c r="Y636" s="90">
        <v>14456871</v>
      </c>
      <c r="Z636" s="90">
        <v>10378837</v>
      </c>
      <c r="AA636" s="105">
        <v>0.71791724502487431</v>
      </c>
      <c r="AB636" s="54">
        <v>13784592</v>
      </c>
      <c r="AC636" s="54">
        <v>11479153</v>
      </c>
      <c r="AD636" s="54">
        <v>0.83275246739257858</v>
      </c>
      <c r="AE636" s="54">
        <v>16142776</v>
      </c>
      <c r="AF636" s="54">
        <v>10465088</v>
      </c>
      <c r="AG636" s="54">
        <v>0.64828304623690503</v>
      </c>
    </row>
    <row r="637" spans="1:33" x14ac:dyDescent="0.2">
      <c r="A637" s="55" t="s">
        <v>1326</v>
      </c>
      <c r="B637" s="55" t="s">
        <v>1327</v>
      </c>
      <c r="C637" s="55" t="s">
        <v>143</v>
      </c>
      <c r="D637" s="10">
        <v>14399484</v>
      </c>
      <c r="E637" s="10">
        <v>12016664</v>
      </c>
      <c r="F637" s="11">
        <v>0.83452045920534379</v>
      </c>
      <c r="G637" s="10">
        <v>20889336</v>
      </c>
      <c r="H637" s="10">
        <v>6344312</v>
      </c>
      <c r="I637" s="11">
        <f t="shared" si="9"/>
        <v>0.30371056313135086</v>
      </c>
      <c r="J637" s="64">
        <v>12839038</v>
      </c>
      <c r="K637" s="65">
        <v>8831507</v>
      </c>
      <c r="L637" s="60">
        <v>0.68786360784974698</v>
      </c>
      <c r="M637" s="64">
        <v>13773324</v>
      </c>
      <c r="N637" s="65">
        <v>11111831</v>
      </c>
      <c r="O637" s="60">
        <v>0.80676465608447168</v>
      </c>
      <c r="P637" s="64">
        <v>15483657</v>
      </c>
      <c r="Q637" s="65">
        <v>11834748</v>
      </c>
      <c r="R637" s="60">
        <v>0.76433803719625149</v>
      </c>
      <c r="S637" s="58">
        <v>15285137</v>
      </c>
      <c r="T637" s="58">
        <v>13439123</v>
      </c>
      <c r="U637" s="60">
        <v>0.87922816786005908</v>
      </c>
      <c r="V637" s="62">
        <v>19428203</v>
      </c>
      <c r="W637" s="62">
        <v>11938213</v>
      </c>
      <c r="X637" s="63">
        <v>0.61447849808857768</v>
      </c>
      <c r="Y637" s="90">
        <v>18863288</v>
      </c>
      <c r="Z637" s="90">
        <v>11116541</v>
      </c>
      <c r="AA637" s="105">
        <v>0.58932149050579097</v>
      </c>
      <c r="AB637" s="54">
        <v>18451241</v>
      </c>
      <c r="AC637" s="54">
        <v>11297262</v>
      </c>
      <c r="AD637" s="54">
        <v>0.61227654009830557</v>
      </c>
      <c r="AE637" s="54">
        <v>20429827</v>
      </c>
      <c r="AF637" s="54">
        <v>9949339</v>
      </c>
      <c r="AG637" s="54">
        <v>0.48700064861048498</v>
      </c>
    </row>
    <row r="638" spans="1:33" x14ac:dyDescent="0.2">
      <c r="A638" s="55" t="s">
        <v>1328</v>
      </c>
      <c r="B638" s="55" t="s">
        <v>1329</v>
      </c>
      <c r="C638" s="55" t="s">
        <v>256</v>
      </c>
      <c r="D638" s="10">
        <v>6839319</v>
      </c>
      <c r="E638" s="10">
        <v>2521903</v>
      </c>
      <c r="F638" s="11">
        <v>0.36873598087762832</v>
      </c>
      <c r="G638" s="10">
        <v>6570374</v>
      </c>
      <c r="H638" s="10">
        <v>2458326</v>
      </c>
      <c r="I638" s="11">
        <f t="shared" si="9"/>
        <v>0.37415313040018727</v>
      </c>
      <c r="J638" s="64">
        <v>6572574</v>
      </c>
      <c r="K638" s="65">
        <v>2354381</v>
      </c>
      <c r="L638" s="60">
        <v>0.3582129314938105</v>
      </c>
      <c r="M638" s="64">
        <v>6890439</v>
      </c>
      <c r="N638" s="65">
        <v>2287429</v>
      </c>
      <c r="O638" s="60">
        <v>0.33197144623151009</v>
      </c>
      <c r="P638" s="64">
        <v>7389204</v>
      </c>
      <c r="Q638" s="65">
        <v>2111246</v>
      </c>
      <c r="R638" s="60">
        <v>0.28572035634690829</v>
      </c>
      <c r="S638" s="58">
        <v>7596800</v>
      </c>
      <c r="T638" s="58">
        <v>2308550</v>
      </c>
      <c r="U638" s="60">
        <v>0.30388453032855939</v>
      </c>
      <c r="V638" s="62">
        <v>8418695</v>
      </c>
      <c r="W638" s="62">
        <v>2470710</v>
      </c>
      <c r="X638" s="63">
        <v>0.29347897744246587</v>
      </c>
      <c r="Y638" s="90">
        <v>8982227</v>
      </c>
      <c r="Z638" s="90">
        <v>2517530</v>
      </c>
      <c r="AA638" s="105">
        <v>0.28027904438398182</v>
      </c>
      <c r="AB638" s="54">
        <v>8668501</v>
      </c>
      <c r="AC638" s="54">
        <v>2701714</v>
      </c>
      <c r="AD638" s="54">
        <v>0.31167026455900509</v>
      </c>
      <c r="AE638" s="54">
        <v>8945711</v>
      </c>
      <c r="AF638" s="54">
        <v>2630369</v>
      </c>
      <c r="AG638" s="54">
        <v>0.294036885385633</v>
      </c>
    </row>
    <row r="639" spans="1:33" x14ac:dyDescent="0.2">
      <c r="A639" s="55" t="s">
        <v>1330</v>
      </c>
      <c r="B639" s="55" t="s">
        <v>1331</v>
      </c>
      <c r="C639" s="55" t="s">
        <v>334</v>
      </c>
      <c r="D639" s="10">
        <v>10884765</v>
      </c>
      <c r="E639" s="10">
        <v>7741548</v>
      </c>
      <c r="F639" s="11">
        <v>0.71122784920023541</v>
      </c>
      <c r="G639" s="10">
        <v>11821957</v>
      </c>
      <c r="H639" s="10">
        <v>7501158</v>
      </c>
      <c r="I639" s="11">
        <f t="shared" si="9"/>
        <v>0.63451068211464479</v>
      </c>
      <c r="J639" s="64">
        <v>11139628</v>
      </c>
      <c r="K639" s="65">
        <v>7767117</v>
      </c>
      <c r="L639" s="60">
        <v>0.69725102130879058</v>
      </c>
      <c r="M639" s="64">
        <v>11820206</v>
      </c>
      <c r="N639" s="65">
        <v>8423155</v>
      </c>
      <c r="O639" s="60">
        <v>0.71260644696039988</v>
      </c>
      <c r="P639" s="64">
        <v>12340136</v>
      </c>
      <c r="Q639" s="65">
        <v>7841221</v>
      </c>
      <c r="R639" s="60">
        <v>0.63542419629735036</v>
      </c>
      <c r="S639" s="58">
        <v>11802480</v>
      </c>
      <c r="T639" s="58">
        <v>7748688</v>
      </c>
      <c r="U639" s="60">
        <v>0.65653049189661838</v>
      </c>
      <c r="V639" s="62">
        <v>11941872</v>
      </c>
      <c r="W639" s="62">
        <v>7926944</v>
      </c>
      <c r="X639" s="63">
        <v>0.66379408521545036</v>
      </c>
      <c r="Y639" s="90">
        <v>12031727</v>
      </c>
      <c r="Z639" s="90">
        <v>8138991</v>
      </c>
      <c r="AA639" s="105">
        <v>0.67646074416415869</v>
      </c>
      <c r="AB639" s="54">
        <v>12023780</v>
      </c>
      <c r="AC639" s="54">
        <v>8708110</v>
      </c>
      <c r="AD639" s="54">
        <v>0.72424062981857618</v>
      </c>
      <c r="AE639" s="54">
        <v>11819524</v>
      </c>
      <c r="AF639" s="54">
        <v>9277800</v>
      </c>
      <c r="AG639" s="54">
        <v>0.78495546859585896</v>
      </c>
    </row>
    <row r="640" spans="1:33" x14ac:dyDescent="0.2">
      <c r="A640" s="55" t="s">
        <v>1332</v>
      </c>
      <c r="B640" s="55" t="s">
        <v>1333</v>
      </c>
      <c r="C640" s="55" t="s">
        <v>20</v>
      </c>
      <c r="D640" s="10">
        <v>7176700</v>
      </c>
      <c r="E640" s="10">
        <v>2760165</v>
      </c>
      <c r="F640" s="11">
        <v>0.3846008611200134</v>
      </c>
      <c r="G640" s="10">
        <v>7032641</v>
      </c>
      <c r="H640" s="10">
        <v>2967991</v>
      </c>
      <c r="I640" s="11">
        <f t="shared" si="9"/>
        <v>0.42203078473648803</v>
      </c>
      <c r="J640" s="64">
        <v>6438214</v>
      </c>
      <c r="K640" s="65">
        <v>3579922</v>
      </c>
      <c r="L640" s="60">
        <v>0.5560427161942737</v>
      </c>
      <c r="M640" s="64">
        <v>7158557</v>
      </c>
      <c r="N640" s="65">
        <v>3605105</v>
      </c>
      <c r="O640" s="60">
        <v>0.503607780171339</v>
      </c>
      <c r="P640" s="64">
        <v>6840917</v>
      </c>
      <c r="Q640" s="65">
        <v>3931279</v>
      </c>
      <c r="R640" s="60">
        <v>0.57467134888495208</v>
      </c>
      <c r="S640" s="58">
        <v>7628273</v>
      </c>
      <c r="T640" s="58">
        <v>3547180</v>
      </c>
      <c r="U640" s="60">
        <v>0.46500433322194945</v>
      </c>
      <c r="V640" s="62">
        <v>7082895</v>
      </c>
      <c r="W640" s="62">
        <v>3985194</v>
      </c>
      <c r="X640" s="63">
        <v>0.56265044166262523</v>
      </c>
      <c r="Y640" s="90">
        <v>7109163</v>
      </c>
      <c r="Z640" s="90">
        <v>5024934</v>
      </c>
      <c r="AA640" s="105">
        <v>0.7068249806622805</v>
      </c>
      <c r="AB640" s="54">
        <v>8271472</v>
      </c>
      <c r="AC640" s="54">
        <v>5203054</v>
      </c>
      <c r="AD640" s="54">
        <v>0.62903604098520793</v>
      </c>
      <c r="AE640" s="54">
        <v>8482585</v>
      </c>
      <c r="AF640" s="54">
        <v>5877299</v>
      </c>
      <c r="AG640" s="54">
        <v>0.69286650236926595</v>
      </c>
    </row>
    <row r="641" spans="1:33" x14ac:dyDescent="0.2">
      <c r="A641" s="55" t="s">
        <v>1334</v>
      </c>
      <c r="B641" s="55" t="s">
        <v>1335</v>
      </c>
      <c r="C641" s="55" t="s">
        <v>158</v>
      </c>
      <c r="D641" s="10">
        <v>13424478</v>
      </c>
      <c r="E641" s="10">
        <v>9727289</v>
      </c>
      <c r="F641" s="11">
        <v>0.72459346277747261</v>
      </c>
      <c r="G641" s="10">
        <v>13750859</v>
      </c>
      <c r="H641" s="10">
        <v>8816255</v>
      </c>
      <c r="I641" s="11">
        <f t="shared" si="9"/>
        <v>0.64114212792088121</v>
      </c>
      <c r="J641" s="64">
        <v>13428893</v>
      </c>
      <c r="K641" s="65">
        <v>8064097</v>
      </c>
      <c r="L641" s="60">
        <v>0.6005034815602448</v>
      </c>
      <c r="M641" s="64">
        <v>13399505</v>
      </c>
      <c r="N641" s="65">
        <v>7723496</v>
      </c>
      <c r="O641" s="60">
        <v>0.57640159095429266</v>
      </c>
      <c r="P641" s="64">
        <v>13337526</v>
      </c>
      <c r="Q641" s="65">
        <v>8167490</v>
      </c>
      <c r="R641" s="60">
        <v>0.61236919050804473</v>
      </c>
      <c r="S641" s="58">
        <v>13809853</v>
      </c>
      <c r="T641" s="58">
        <v>9671462</v>
      </c>
      <c r="U641" s="60">
        <v>0.70033055384441822</v>
      </c>
      <c r="V641" s="62">
        <v>14322624</v>
      </c>
      <c r="W641" s="62">
        <v>11034426</v>
      </c>
      <c r="X641" s="63">
        <v>0.77041930305508266</v>
      </c>
      <c r="Y641" s="90">
        <v>15156464</v>
      </c>
      <c r="Z641" s="90">
        <v>11165385</v>
      </c>
      <c r="AA641" s="105">
        <v>0.73667479433197613</v>
      </c>
      <c r="AB641" s="54">
        <v>16177035</v>
      </c>
      <c r="AC641" s="54">
        <v>11144964</v>
      </c>
      <c r="AD641" s="54">
        <v>0.68893737325783122</v>
      </c>
      <c r="AE641" s="54">
        <v>15747345</v>
      </c>
      <c r="AF641" s="54">
        <v>11329746</v>
      </c>
      <c r="AG641" s="54">
        <v>0.71947023450619796</v>
      </c>
    </row>
    <row r="642" spans="1:33" x14ac:dyDescent="0.2">
      <c r="A642" s="55" t="s">
        <v>1336</v>
      </c>
      <c r="B642" s="55" t="s">
        <v>1337</v>
      </c>
      <c r="C642" s="55" t="s">
        <v>88</v>
      </c>
      <c r="D642" s="10">
        <v>11620062</v>
      </c>
      <c r="E642" s="10">
        <v>13042693</v>
      </c>
      <c r="F642" s="11">
        <v>1.1224288648373821</v>
      </c>
      <c r="G642" s="10">
        <v>11980011</v>
      </c>
      <c r="H642" s="10">
        <v>13144546</v>
      </c>
      <c r="I642" s="11">
        <f t="shared" si="9"/>
        <v>1.0972065050691522</v>
      </c>
      <c r="J642" s="64">
        <v>11712520</v>
      </c>
      <c r="K642" s="65">
        <v>13245331</v>
      </c>
      <c r="L642" s="60">
        <v>1.1308694456871793</v>
      </c>
      <c r="M642" s="64">
        <v>11715002</v>
      </c>
      <c r="N642" s="65">
        <v>13873098</v>
      </c>
      <c r="O642" s="60">
        <v>1.1842164431555369</v>
      </c>
      <c r="P642" s="64">
        <v>11730139</v>
      </c>
      <c r="Q642" s="65">
        <v>15473651</v>
      </c>
      <c r="R642" s="60">
        <v>1.3191362011993208</v>
      </c>
      <c r="S642" s="58">
        <v>11923647</v>
      </c>
      <c r="T642" s="58">
        <v>16822448</v>
      </c>
      <c r="U642" s="60">
        <v>1.4108475368316422</v>
      </c>
      <c r="V642" s="62">
        <v>13309765</v>
      </c>
      <c r="W642" s="62">
        <v>17831858</v>
      </c>
      <c r="X642" s="63">
        <v>1.3397575389197329</v>
      </c>
      <c r="Y642" s="90">
        <v>13932495</v>
      </c>
      <c r="Z642" s="90">
        <v>18559980</v>
      </c>
      <c r="AA642" s="105">
        <v>1.3321361321141691</v>
      </c>
      <c r="AB642" s="54">
        <v>14740838</v>
      </c>
      <c r="AC642" s="54">
        <v>19203909</v>
      </c>
      <c r="AD642" s="54">
        <v>1.3027691505733934</v>
      </c>
      <c r="AE642" s="54">
        <v>15562569</v>
      </c>
      <c r="AF642" s="54">
        <v>19216982</v>
      </c>
      <c r="AG642" s="54">
        <v>1.2348206777428601</v>
      </c>
    </row>
    <row r="643" spans="1:33" x14ac:dyDescent="0.2">
      <c r="A643" s="55" t="s">
        <v>1338</v>
      </c>
      <c r="B643" s="55" t="s">
        <v>1339</v>
      </c>
      <c r="C643" s="55" t="s">
        <v>367</v>
      </c>
      <c r="D643" s="10">
        <v>7616892</v>
      </c>
      <c r="E643" s="10">
        <v>3047806</v>
      </c>
      <c r="F643" s="11">
        <v>0.40013774647192057</v>
      </c>
      <c r="G643" s="10">
        <v>7022489</v>
      </c>
      <c r="H643" s="10">
        <v>3586011</v>
      </c>
      <c r="I643" s="11">
        <f t="shared" si="9"/>
        <v>0.5106467236901332</v>
      </c>
      <c r="J643" s="64">
        <v>6467197</v>
      </c>
      <c r="K643" s="65">
        <v>4540255</v>
      </c>
      <c r="L643" s="60">
        <v>0.70204371383769504</v>
      </c>
      <c r="M643" s="64">
        <v>6414365</v>
      </c>
      <c r="N643" s="65">
        <v>5760379</v>
      </c>
      <c r="O643" s="60">
        <v>0.89804353197861364</v>
      </c>
      <c r="P643" s="64">
        <v>6276302</v>
      </c>
      <c r="Q643" s="65">
        <v>7303426</v>
      </c>
      <c r="R643" s="60">
        <v>1.163651143619284</v>
      </c>
      <c r="S643" s="58">
        <v>6521132</v>
      </c>
      <c r="T643" s="58">
        <v>8727426</v>
      </c>
      <c r="U643" s="60">
        <v>1.3383299095923837</v>
      </c>
      <c r="V643" s="62">
        <v>6595751</v>
      </c>
      <c r="W643" s="62">
        <v>10376227</v>
      </c>
      <c r="X643" s="63">
        <v>1.573168392803185</v>
      </c>
      <c r="Y643" s="90">
        <v>7467482</v>
      </c>
      <c r="Z643" s="90">
        <v>11168910</v>
      </c>
      <c r="AA643" s="105">
        <v>1.4956728385820013</v>
      </c>
      <c r="AB643" s="54">
        <v>7593656</v>
      </c>
      <c r="AC643" s="54">
        <v>12280871</v>
      </c>
      <c r="AD643" s="54">
        <v>1.6172540604947077</v>
      </c>
      <c r="AE643" s="54">
        <v>7896533</v>
      </c>
      <c r="AF643" s="54">
        <v>13222148</v>
      </c>
      <c r="AG643" s="54">
        <v>1.6744244594431501</v>
      </c>
    </row>
    <row r="644" spans="1:33" x14ac:dyDescent="0.2">
      <c r="A644" s="55" t="s">
        <v>1340</v>
      </c>
      <c r="B644" s="55" t="s">
        <v>1341</v>
      </c>
      <c r="C644" s="55" t="s">
        <v>41</v>
      </c>
      <c r="D644" s="10">
        <v>5630294</v>
      </c>
      <c r="E644" s="10">
        <v>3209402</v>
      </c>
      <c r="F644" s="11">
        <v>0.57002387441934643</v>
      </c>
      <c r="G644" s="10">
        <v>5693446</v>
      </c>
      <c r="H644" s="10">
        <v>3290929</v>
      </c>
      <c r="I644" s="11">
        <f t="shared" ref="I644:I661" si="10">H644/G644</f>
        <v>0.5780205871804176</v>
      </c>
      <c r="J644" s="64">
        <v>5542679</v>
      </c>
      <c r="K644" s="65">
        <v>3286769</v>
      </c>
      <c r="L644" s="60">
        <v>0.59299284696082888</v>
      </c>
      <c r="M644" s="64">
        <v>5526424</v>
      </c>
      <c r="N644" s="65">
        <v>3572102</v>
      </c>
      <c r="O644" s="60">
        <v>0.64636770540950172</v>
      </c>
      <c r="P644" s="64">
        <v>5701123</v>
      </c>
      <c r="Q644" s="65">
        <v>3894382</v>
      </c>
      <c r="R644" s="60">
        <v>0.68309033150135512</v>
      </c>
      <c r="S644" s="58">
        <v>5558127</v>
      </c>
      <c r="T644" s="58">
        <v>4391711</v>
      </c>
      <c r="U644" s="60">
        <v>0.79014225475596367</v>
      </c>
      <c r="V644" s="62">
        <v>6095811</v>
      </c>
      <c r="W644" s="62">
        <v>4876555</v>
      </c>
      <c r="X644" s="63">
        <v>0.79998461238381569</v>
      </c>
      <c r="Y644" s="90">
        <v>6197289</v>
      </c>
      <c r="Z644" s="90">
        <v>5430146</v>
      </c>
      <c r="AA644" s="105">
        <v>0.87621313125787748</v>
      </c>
      <c r="AB644" s="54">
        <v>6423125</v>
      </c>
      <c r="AC644" s="54">
        <v>5814637</v>
      </c>
      <c r="AD644" s="54">
        <v>0.90526605040381436</v>
      </c>
      <c r="AE644" s="54">
        <v>6599147</v>
      </c>
      <c r="AF644" s="54">
        <v>6375429</v>
      </c>
      <c r="AG644" s="54">
        <v>0.96609895187968997</v>
      </c>
    </row>
    <row r="645" spans="1:33" x14ac:dyDescent="0.2">
      <c r="A645" s="55" t="s">
        <v>1342</v>
      </c>
      <c r="B645" s="55" t="s">
        <v>1343</v>
      </c>
      <c r="C645" s="55" t="s">
        <v>288</v>
      </c>
      <c r="D645" s="10">
        <v>10853643</v>
      </c>
      <c r="E645" s="10">
        <v>5893453</v>
      </c>
      <c r="F645" s="11">
        <v>0.54299307614963932</v>
      </c>
      <c r="G645" s="10">
        <v>10984758</v>
      </c>
      <c r="H645" s="10">
        <v>6444423</v>
      </c>
      <c r="I645" s="11">
        <f t="shared" si="10"/>
        <v>0.58666954702142737</v>
      </c>
      <c r="J645" s="64">
        <v>10605918</v>
      </c>
      <c r="K645" s="65">
        <v>7101521</v>
      </c>
      <c r="L645" s="60">
        <v>0.66958098299458846</v>
      </c>
      <c r="M645" s="64">
        <v>10587352</v>
      </c>
      <c r="N645" s="65">
        <v>7966010</v>
      </c>
      <c r="O645" s="60">
        <v>0.75240815644931802</v>
      </c>
      <c r="P645" s="64">
        <v>10742952</v>
      </c>
      <c r="Q645" s="65">
        <v>8863531</v>
      </c>
      <c r="R645" s="60">
        <v>0.82505544099982941</v>
      </c>
      <c r="S645" s="58">
        <v>11260910</v>
      </c>
      <c r="T645" s="58">
        <v>9175960</v>
      </c>
      <c r="U645" s="60">
        <v>0.81485066482193713</v>
      </c>
      <c r="V645" s="62">
        <v>13840808</v>
      </c>
      <c r="W645" s="62">
        <v>7040621</v>
      </c>
      <c r="X645" s="63">
        <v>0.50868569233819294</v>
      </c>
      <c r="Y645" s="90">
        <v>11233939</v>
      </c>
      <c r="Z645" s="90">
        <v>7714933</v>
      </c>
      <c r="AA645" s="105">
        <v>0.6867522602713082</v>
      </c>
      <c r="AB645" s="54">
        <v>11840546</v>
      </c>
      <c r="AC645" s="54">
        <v>8318830</v>
      </c>
      <c r="AD645" s="54">
        <v>0.70257148614599363</v>
      </c>
      <c r="AE645" s="54">
        <v>12812661</v>
      </c>
      <c r="AF645" s="54">
        <v>8448147</v>
      </c>
      <c r="AG645" s="54">
        <v>0.65935928531942001</v>
      </c>
    </row>
    <row r="646" spans="1:33" x14ac:dyDescent="0.2">
      <c r="A646" s="55" t="s">
        <v>1344</v>
      </c>
      <c r="B646" s="55" t="s">
        <v>1345</v>
      </c>
      <c r="C646" s="55" t="s">
        <v>5</v>
      </c>
      <c r="D646" s="10">
        <v>39157703</v>
      </c>
      <c r="E646" s="10">
        <v>2787072</v>
      </c>
      <c r="F646" s="11">
        <v>7.1175574318033924E-2</v>
      </c>
      <c r="G646" s="10">
        <v>34405237</v>
      </c>
      <c r="H646" s="10">
        <v>6900075</v>
      </c>
      <c r="I646" s="11">
        <f t="shared" si="10"/>
        <v>0.20055304371250227</v>
      </c>
      <c r="J646" s="64">
        <v>34993300</v>
      </c>
      <c r="K646" s="65">
        <v>9555357</v>
      </c>
      <c r="L646" s="60">
        <v>0.27306247195891786</v>
      </c>
      <c r="M646" s="64">
        <v>36341426</v>
      </c>
      <c r="N646" s="65">
        <v>12727757</v>
      </c>
      <c r="O646" s="60">
        <v>0.35022723103931036</v>
      </c>
      <c r="P646" s="64">
        <v>38237495</v>
      </c>
      <c r="Q646" s="65">
        <v>17700615</v>
      </c>
      <c r="R646" s="60">
        <v>0.46291251558189156</v>
      </c>
      <c r="S646" s="58">
        <v>41651025</v>
      </c>
      <c r="T646" s="59">
        <v>20090642</v>
      </c>
      <c r="U646" s="60">
        <v>0.48235648462432795</v>
      </c>
      <c r="V646" s="62">
        <v>45898442</v>
      </c>
      <c r="W646" s="62">
        <v>19450185</v>
      </c>
      <c r="X646" s="63">
        <v>0.42376569121888713</v>
      </c>
      <c r="Y646" s="90">
        <v>45840016</v>
      </c>
      <c r="Z646" s="90">
        <v>20234693</v>
      </c>
      <c r="AA646" s="105">
        <v>0.44141985028975556</v>
      </c>
      <c r="AB646" s="54">
        <v>48634742</v>
      </c>
      <c r="AC646" s="54">
        <v>18691147</v>
      </c>
      <c r="AD646" s="54">
        <v>0.38431677092067229</v>
      </c>
      <c r="AE646" s="54">
        <v>45079753</v>
      </c>
      <c r="AF646" s="54">
        <v>19031560</v>
      </c>
      <c r="AG646" s="54">
        <v>0.42217533889327202</v>
      </c>
    </row>
    <row r="647" spans="1:33" x14ac:dyDescent="0.2">
      <c r="A647" s="55" t="s">
        <v>1346</v>
      </c>
      <c r="B647" s="55" t="s">
        <v>1347</v>
      </c>
      <c r="C647" s="55" t="s">
        <v>11</v>
      </c>
      <c r="D647" s="10">
        <v>7408349</v>
      </c>
      <c r="E647" s="10">
        <v>10310949</v>
      </c>
      <c r="F647" s="11">
        <v>1.3918011961909462</v>
      </c>
      <c r="G647" s="10">
        <v>7262049</v>
      </c>
      <c r="H647" s="10">
        <v>10508262</v>
      </c>
      <c r="I647" s="11">
        <f t="shared" si="10"/>
        <v>1.447010616425199</v>
      </c>
      <c r="J647" s="64">
        <v>7321795</v>
      </c>
      <c r="K647" s="65">
        <v>10293153</v>
      </c>
      <c r="L647" s="60">
        <v>1.4058237085304901</v>
      </c>
      <c r="M647" s="64">
        <v>8108423</v>
      </c>
      <c r="N647" s="65">
        <v>9530746</v>
      </c>
      <c r="O647" s="60">
        <v>1.1754130242095164</v>
      </c>
      <c r="P647" s="64">
        <v>11415105</v>
      </c>
      <c r="Q647" s="65">
        <v>5525681</v>
      </c>
      <c r="R647" s="60">
        <v>0.48406747025104019</v>
      </c>
      <c r="S647" s="58">
        <v>9068551</v>
      </c>
      <c r="T647" s="58">
        <v>7541639</v>
      </c>
      <c r="U647" s="60">
        <v>0.83162558163922773</v>
      </c>
      <c r="V647" s="62">
        <v>7897921</v>
      </c>
      <c r="W647" s="62">
        <v>8812195</v>
      </c>
      <c r="X647" s="63">
        <v>1.1157613503604302</v>
      </c>
      <c r="Y647" s="90">
        <v>8612966</v>
      </c>
      <c r="Z647" s="90">
        <v>8562460</v>
      </c>
      <c r="AA647" s="105">
        <v>0.99413605022938667</v>
      </c>
      <c r="AB647" s="54">
        <v>9782481</v>
      </c>
      <c r="AC647" s="54">
        <v>7177899</v>
      </c>
      <c r="AD647" s="54">
        <v>0.73375036455475862</v>
      </c>
      <c r="AE647" s="54">
        <v>8338527</v>
      </c>
      <c r="AF647" s="54">
        <v>7483966</v>
      </c>
      <c r="AG647" s="54">
        <v>0.89751655178426604</v>
      </c>
    </row>
    <row r="648" spans="1:33" x14ac:dyDescent="0.2">
      <c r="A648" s="55" t="s">
        <v>1348</v>
      </c>
      <c r="B648" s="55" t="s">
        <v>1349</v>
      </c>
      <c r="C648" s="55" t="s">
        <v>14</v>
      </c>
      <c r="D648" s="10">
        <v>5578678</v>
      </c>
      <c r="E648" s="10">
        <v>3970766</v>
      </c>
      <c r="F648" s="11">
        <v>0.71177544213880062</v>
      </c>
      <c r="G648" s="10">
        <v>5449285</v>
      </c>
      <c r="H648" s="10">
        <v>4024421</v>
      </c>
      <c r="I648" s="11">
        <f t="shared" si="10"/>
        <v>0.73852276032543718</v>
      </c>
      <c r="J648" s="64">
        <v>5254764</v>
      </c>
      <c r="K648" s="65">
        <v>4171285</v>
      </c>
      <c r="L648" s="60">
        <v>0.79381015017991297</v>
      </c>
      <c r="M648" s="64">
        <v>5369144</v>
      </c>
      <c r="N648" s="65">
        <v>4259343</v>
      </c>
      <c r="O648" s="60">
        <v>0.79330019831839116</v>
      </c>
      <c r="P648" s="64">
        <v>5110368</v>
      </c>
      <c r="Q648" s="65">
        <v>4670008</v>
      </c>
      <c r="R648" s="60">
        <v>0.91383008033863711</v>
      </c>
      <c r="S648" s="58">
        <v>5371372</v>
      </c>
      <c r="T648" s="58">
        <v>4963971</v>
      </c>
      <c r="U648" s="60">
        <v>0.92415327033763439</v>
      </c>
      <c r="V648" s="62">
        <v>6050330</v>
      </c>
      <c r="W648" s="62">
        <v>4797754</v>
      </c>
      <c r="X648" s="63">
        <v>0.79297393695881047</v>
      </c>
      <c r="Y648" s="90">
        <v>5814532</v>
      </c>
      <c r="Z648" s="90">
        <v>5466462</v>
      </c>
      <c r="AA648" s="105">
        <v>0.94013791651675493</v>
      </c>
      <c r="AB648" s="54">
        <v>5899207</v>
      </c>
      <c r="AC648" s="54">
        <v>6127969</v>
      </c>
      <c r="AD648" s="54">
        <v>1.0387784324232054</v>
      </c>
      <c r="AE648" s="54">
        <v>6161461</v>
      </c>
      <c r="AF648" s="54">
        <v>7091443</v>
      </c>
      <c r="AG648" s="54">
        <v>1.1509353057659499</v>
      </c>
    </row>
    <row r="649" spans="1:33" x14ac:dyDescent="0.2">
      <c r="A649" s="55" t="s">
        <v>1350</v>
      </c>
      <c r="B649" s="55" t="s">
        <v>1351</v>
      </c>
      <c r="C649" s="55" t="s">
        <v>151</v>
      </c>
      <c r="D649" s="10">
        <v>8199775</v>
      </c>
      <c r="E649" s="10">
        <v>2012174</v>
      </c>
      <c r="F649" s="11">
        <v>0.2453938065373745</v>
      </c>
      <c r="G649" s="10">
        <v>7944050</v>
      </c>
      <c r="H649" s="10">
        <v>1937623</v>
      </c>
      <c r="I649" s="11">
        <f t="shared" si="10"/>
        <v>0.24390871155141269</v>
      </c>
      <c r="J649" s="64">
        <v>7610450</v>
      </c>
      <c r="K649" s="65">
        <v>2098576</v>
      </c>
      <c r="L649" s="60">
        <v>0.27574926581213988</v>
      </c>
      <c r="M649" s="64">
        <v>7367345</v>
      </c>
      <c r="N649" s="65">
        <v>2813415</v>
      </c>
      <c r="O649" s="60">
        <v>0.38187637473200997</v>
      </c>
      <c r="P649" s="64">
        <v>7946160</v>
      </c>
      <c r="Q649" s="65">
        <v>3840465</v>
      </c>
      <c r="R649" s="60">
        <v>0.48331080672928811</v>
      </c>
      <c r="S649" s="58">
        <v>10391938</v>
      </c>
      <c r="T649" s="58">
        <v>3241426</v>
      </c>
      <c r="U649" s="60">
        <v>0.31191737287116222</v>
      </c>
      <c r="V649" s="62">
        <v>9275605</v>
      </c>
      <c r="W649" s="62">
        <v>3853553</v>
      </c>
      <c r="X649" s="63">
        <v>0.41545031294454648</v>
      </c>
      <c r="Y649" s="90">
        <v>9871855</v>
      </c>
      <c r="Z649" s="90">
        <v>4151913</v>
      </c>
      <c r="AA649" s="105">
        <v>0.42058083308557509</v>
      </c>
      <c r="AB649" s="54">
        <v>10493968</v>
      </c>
      <c r="AC649" s="54">
        <v>4059622</v>
      </c>
      <c r="AD649" s="54">
        <v>0.38685290444948944</v>
      </c>
      <c r="AE649" s="54">
        <v>10011097</v>
      </c>
      <c r="AF649" s="54">
        <v>4802194</v>
      </c>
      <c r="AG649" s="54">
        <v>0.47968709123485698</v>
      </c>
    </row>
    <row r="650" spans="1:33" x14ac:dyDescent="0.2">
      <c r="A650" s="55" t="s">
        <v>1352</v>
      </c>
      <c r="B650" s="55" t="s">
        <v>1353</v>
      </c>
      <c r="C650" s="55" t="s">
        <v>56</v>
      </c>
      <c r="D650" s="10">
        <v>14237194</v>
      </c>
      <c r="E650" s="10">
        <v>8836810</v>
      </c>
      <c r="F650" s="11">
        <v>0.62068480628977873</v>
      </c>
      <c r="G650" s="10">
        <v>15252726</v>
      </c>
      <c r="H650" s="10">
        <v>9283957</v>
      </c>
      <c r="I650" s="11">
        <f t="shared" si="10"/>
        <v>0.60867526237605007</v>
      </c>
      <c r="J650" s="64">
        <v>14882306</v>
      </c>
      <c r="K650" s="65">
        <v>10069810</v>
      </c>
      <c r="L650" s="60">
        <v>0.67662968359876485</v>
      </c>
      <c r="M650" s="64">
        <v>13990761</v>
      </c>
      <c r="N650" s="65">
        <v>11988340</v>
      </c>
      <c r="O650" s="60">
        <v>0.85687547660917085</v>
      </c>
      <c r="P650" s="64">
        <v>14771783</v>
      </c>
      <c r="Q650" s="65">
        <v>13300377</v>
      </c>
      <c r="R650" s="60">
        <v>0.9003907652854094</v>
      </c>
      <c r="S650" s="58">
        <v>14955119</v>
      </c>
      <c r="T650" s="58">
        <v>14382217</v>
      </c>
      <c r="U650" s="60">
        <v>0.9616919129831063</v>
      </c>
      <c r="V650" s="62">
        <v>15642621</v>
      </c>
      <c r="W650" s="62">
        <v>15544032</v>
      </c>
      <c r="X650" s="63">
        <v>0.9936974117061329</v>
      </c>
      <c r="Y650" s="90">
        <v>19346418</v>
      </c>
      <c r="Z650" s="90">
        <v>13767564</v>
      </c>
      <c r="AA650" s="105">
        <v>0.71163375049582822</v>
      </c>
      <c r="AB650" s="54">
        <v>18614265</v>
      </c>
      <c r="AC650" s="54">
        <v>12354244</v>
      </c>
      <c r="AD650" s="54">
        <v>0.66369765338572329</v>
      </c>
      <c r="AE650" s="54">
        <v>18791158</v>
      </c>
      <c r="AF650" s="54">
        <v>11668413</v>
      </c>
      <c r="AG650" s="54">
        <v>0.62095231172022503</v>
      </c>
    </row>
    <row r="651" spans="1:33" x14ac:dyDescent="0.2">
      <c r="A651" s="55" t="s">
        <v>1354</v>
      </c>
      <c r="B651" s="55" t="s">
        <v>1355</v>
      </c>
      <c r="C651" s="55" t="s">
        <v>296</v>
      </c>
      <c r="D651" s="10">
        <v>18305504</v>
      </c>
      <c r="E651" s="10">
        <v>3610445</v>
      </c>
      <c r="F651" s="11">
        <v>0.19723275578754892</v>
      </c>
      <c r="G651" s="10">
        <v>17072778</v>
      </c>
      <c r="H651" s="10">
        <v>3199722</v>
      </c>
      <c r="I651" s="11">
        <f t="shared" si="10"/>
        <v>0.18741659968869742</v>
      </c>
      <c r="J651" s="64">
        <v>16209441</v>
      </c>
      <c r="K651" s="65">
        <v>3952525</v>
      </c>
      <c r="L651" s="60">
        <v>0.24384091962208937</v>
      </c>
      <c r="M651" s="64">
        <v>15805732</v>
      </c>
      <c r="N651" s="65">
        <v>5483476</v>
      </c>
      <c r="O651" s="60">
        <v>0.34692958225534887</v>
      </c>
      <c r="P651" s="64">
        <v>15708191</v>
      </c>
      <c r="Q651" s="65">
        <v>6668692</v>
      </c>
      <c r="R651" s="60">
        <v>0.4245359634346183</v>
      </c>
      <c r="S651" s="58">
        <v>15840569</v>
      </c>
      <c r="T651" s="58">
        <v>8020479</v>
      </c>
      <c r="U651" s="60">
        <v>0.50632518314209551</v>
      </c>
      <c r="V651" s="62">
        <v>16115949</v>
      </c>
      <c r="W651" s="62">
        <v>9657609</v>
      </c>
      <c r="X651" s="63">
        <v>0.59925785319871638</v>
      </c>
      <c r="Y651" s="90">
        <v>18356116</v>
      </c>
      <c r="Z651" s="90">
        <v>10464591</v>
      </c>
      <c r="AA651" s="105">
        <v>0.57008743026030129</v>
      </c>
      <c r="AB651" s="54">
        <v>17531434</v>
      </c>
      <c r="AC651" s="54">
        <v>11079705</v>
      </c>
      <c r="AD651" s="54">
        <v>0.63199080006803776</v>
      </c>
      <c r="AE651" s="54">
        <v>18801620</v>
      </c>
      <c r="AF651" s="54">
        <v>12574576</v>
      </c>
      <c r="AG651" s="54">
        <v>0.66880279465280101</v>
      </c>
    </row>
    <row r="652" spans="1:33" x14ac:dyDescent="0.2">
      <c r="A652" s="55" t="s">
        <v>1356</v>
      </c>
      <c r="B652" s="55" t="s">
        <v>1357</v>
      </c>
      <c r="C652" s="55" t="s">
        <v>485</v>
      </c>
      <c r="D652" s="10">
        <v>6768898</v>
      </c>
      <c r="E652" s="10">
        <v>8977939</v>
      </c>
      <c r="F652" s="11">
        <v>1.3263516454229329</v>
      </c>
      <c r="G652" s="10">
        <v>6563070</v>
      </c>
      <c r="H652" s="10">
        <v>9752990</v>
      </c>
      <c r="I652" s="11">
        <f t="shared" si="10"/>
        <v>1.4860408315011115</v>
      </c>
      <c r="J652" s="64">
        <v>6582842</v>
      </c>
      <c r="K652" s="65">
        <v>10741828</v>
      </c>
      <c r="L652" s="60">
        <v>1.6317918613267643</v>
      </c>
      <c r="M652" s="64">
        <v>7583551</v>
      </c>
      <c r="N652" s="65">
        <v>10572855</v>
      </c>
      <c r="O652" s="60">
        <v>1.3941826197252447</v>
      </c>
      <c r="P652" s="64">
        <v>8761371</v>
      </c>
      <c r="Q652" s="65">
        <v>9254729</v>
      </c>
      <c r="R652" s="60">
        <v>1.0563105933991381</v>
      </c>
      <c r="S652" s="58">
        <v>7505170</v>
      </c>
      <c r="T652" s="58">
        <v>9065564</v>
      </c>
      <c r="U652" s="60">
        <v>1.2079092145814152</v>
      </c>
      <c r="V652" s="62">
        <v>8167048</v>
      </c>
      <c r="W652" s="62">
        <v>8289887</v>
      </c>
      <c r="X652" s="63">
        <v>1.0150408078904398</v>
      </c>
      <c r="Y652" s="90">
        <v>7053715</v>
      </c>
      <c r="Z652" s="90">
        <v>7818206</v>
      </c>
      <c r="AA652" s="105">
        <v>1.1083813281370172</v>
      </c>
      <c r="AB652" s="54">
        <v>6758000</v>
      </c>
      <c r="AC652" s="54">
        <v>7434042</v>
      </c>
      <c r="AD652" s="54">
        <v>1.1000358094110683</v>
      </c>
      <c r="AE652" s="54">
        <v>6633515</v>
      </c>
      <c r="AF652" s="54">
        <v>7208939</v>
      </c>
      <c r="AG652" s="54">
        <v>1.0867449610048401</v>
      </c>
    </row>
    <row r="653" spans="1:33" x14ac:dyDescent="0.2">
      <c r="A653" s="55" t="s">
        <v>1358</v>
      </c>
      <c r="B653" s="55" t="s">
        <v>1359</v>
      </c>
      <c r="C653" s="55" t="s">
        <v>8</v>
      </c>
      <c r="D653" s="10">
        <v>6731159</v>
      </c>
      <c r="E653" s="10">
        <v>11573813</v>
      </c>
      <c r="F653" s="11">
        <v>1.7194383612094144</v>
      </c>
      <c r="G653" s="10">
        <v>6505560</v>
      </c>
      <c r="H653" s="10">
        <v>11743653</v>
      </c>
      <c r="I653" s="11">
        <f t="shared" si="10"/>
        <v>1.8051717300278531</v>
      </c>
      <c r="J653" s="64">
        <v>7551612</v>
      </c>
      <c r="K653" s="65">
        <v>10824314</v>
      </c>
      <c r="L653" s="60">
        <v>1.4333779330823671</v>
      </c>
      <c r="M653" s="64">
        <v>9243889</v>
      </c>
      <c r="N653" s="65">
        <v>8352052</v>
      </c>
      <c r="O653" s="60">
        <v>0.9035214507660142</v>
      </c>
      <c r="P653" s="64">
        <v>6389291</v>
      </c>
      <c r="Q653" s="65">
        <v>8632075</v>
      </c>
      <c r="R653" s="60">
        <v>1.3510223591318662</v>
      </c>
      <c r="S653" s="58">
        <v>6936714</v>
      </c>
      <c r="T653" s="58">
        <v>8416857</v>
      </c>
      <c r="U653" s="60">
        <v>1.21337812111037</v>
      </c>
      <c r="V653" s="62">
        <v>7006916</v>
      </c>
      <c r="W653" s="62">
        <v>8177034</v>
      </c>
      <c r="X653" s="63">
        <v>1.1669947234988973</v>
      </c>
      <c r="Y653" s="90">
        <v>6992470</v>
      </c>
      <c r="Z653" s="90">
        <v>8028722</v>
      </c>
      <c r="AA653" s="105">
        <v>1.1481954159259891</v>
      </c>
      <c r="AB653" s="54">
        <v>6663623</v>
      </c>
      <c r="AC653" s="54">
        <v>8088881</v>
      </c>
      <c r="AD653" s="54">
        <v>1.213886349813007</v>
      </c>
      <c r="AE653" s="54">
        <v>7386525</v>
      </c>
      <c r="AF653" s="54">
        <v>7525713</v>
      </c>
      <c r="AG653" s="54">
        <v>1.0188435021881099</v>
      </c>
    </row>
    <row r="654" spans="1:33" x14ac:dyDescent="0.2">
      <c r="A654" s="55" t="s">
        <v>1360</v>
      </c>
      <c r="B654" s="55" t="s">
        <v>1361</v>
      </c>
      <c r="C654" s="55" t="s">
        <v>208</v>
      </c>
      <c r="D654" s="10">
        <v>11771910</v>
      </c>
      <c r="E654" s="10">
        <v>5048429</v>
      </c>
      <c r="F654" s="11">
        <v>0.42885385634106954</v>
      </c>
      <c r="G654" s="10">
        <v>11665942</v>
      </c>
      <c r="H654" s="10">
        <v>5532940</v>
      </c>
      <c r="I654" s="11">
        <f t="shared" si="10"/>
        <v>0.47428145965409396</v>
      </c>
      <c r="J654" s="64">
        <v>12020036</v>
      </c>
      <c r="K654" s="65">
        <v>6131365</v>
      </c>
      <c r="L654" s="60">
        <v>0.51009539405705606</v>
      </c>
      <c r="M654" s="64">
        <v>12192457</v>
      </c>
      <c r="N654" s="65">
        <v>6695702</v>
      </c>
      <c r="O654" s="60">
        <v>0.54916757139270611</v>
      </c>
      <c r="P654" s="64">
        <v>12960306</v>
      </c>
      <c r="Q654" s="65">
        <v>6946102</v>
      </c>
      <c r="R654" s="60">
        <v>0.53595200607146154</v>
      </c>
      <c r="S654" s="58">
        <v>16850766</v>
      </c>
      <c r="T654" s="58">
        <v>5349947</v>
      </c>
      <c r="U654" s="60">
        <v>0.31748983992775165</v>
      </c>
      <c r="V654" s="62">
        <v>14223553</v>
      </c>
      <c r="W654" s="62">
        <v>5873816</v>
      </c>
      <c r="X654" s="63">
        <v>0.41296404632513412</v>
      </c>
      <c r="Y654" s="90">
        <v>14133337</v>
      </c>
      <c r="Z654" s="90">
        <v>8217625</v>
      </c>
      <c r="AA654" s="105">
        <v>0.58143558028793907</v>
      </c>
      <c r="AB654" s="54">
        <v>12954702</v>
      </c>
      <c r="AC654" s="54">
        <v>10476007</v>
      </c>
      <c r="AD654" s="54">
        <v>0.80866445248991448</v>
      </c>
      <c r="AE654" s="54">
        <v>13085566</v>
      </c>
      <c r="AF654" s="54">
        <v>12683104</v>
      </c>
      <c r="AG654" s="54">
        <v>0.96924382178042601</v>
      </c>
    </row>
    <row r="655" spans="1:33" x14ac:dyDescent="0.2">
      <c r="A655" s="55" t="s">
        <v>1362</v>
      </c>
      <c r="B655" s="55" t="s">
        <v>1363</v>
      </c>
      <c r="C655" s="55" t="s">
        <v>124</v>
      </c>
      <c r="D655" s="10">
        <v>1233268</v>
      </c>
      <c r="E655" s="10">
        <v>2402581</v>
      </c>
      <c r="F655" s="11">
        <v>1.9481418475140846</v>
      </c>
      <c r="G655" s="10">
        <v>1292344</v>
      </c>
      <c r="H655" s="10">
        <v>2279030</v>
      </c>
      <c r="I655" s="11">
        <f t="shared" si="10"/>
        <v>1.7634855735005541</v>
      </c>
      <c r="J655" s="64">
        <v>1178772</v>
      </c>
      <c r="K655" s="65">
        <v>2326877</v>
      </c>
      <c r="L655" s="60">
        <v>1.9739839426114634</v>
      </c>
      <c r="M655" s="64">
        <v>1162073</v>
      </c>
      <c r="N655" s="65">
        <v>2353559</v>
      </c>
      <c r="O655" s="60">
        <v>2.0253108023334163</v>
      </c>
      <c r="P655" s="64">
        <v>1300132</v>
      </c>
      <c r="Q655" s="65">
        <v>2268569</v>
      </c>
      <c r="R655" s="60">
        <v>1.7448759049081171</v>
      </c>
      <c r="S655" s="71">
        <v>1330830</v>
      </c>
      <c r="T655" s="62">
        <v>2180228</v>
      </c>
      <c r="U655" s="61">
        <v>1.6382468083827386</v>
      </c>
      <c r="V655" s="62">
        <v>1324625</v>
      </c>
      <c r="W655" s="62">
        <v>2084619</v>
      </c>
      <c r="X655" s="63">
        <v>1.5737427573841654</v>
      </c>
      <c r="Y655" s="90">
        <v>1288347</v>
      </c>
      <c r="Z655" s="90">
        <v>2086963</v>
      </c>
      <c r="AA655" s="105">
        <v>1.6198764773776009</v>
      </c>
      <c r="AB655" s="54">
        <v>1377632</v>
      </c>
      <c r="AC655" s="54">
        <v>1980853</v>
      </c>
      <c r="AD655" s="54">
        <v>1.4378680228101555</v>
      </c>
      <c r="AE655" s="54">
        <v>1298158</v>
      </c>
      <c r="AF655" s="54">
        <v>1934385</v>
      </c>
      <c r="AG655" s="54">
        <v>1.4900998183580101</v>
      </c>
    </row>
    <row r="656" spans="1:33" x14ac:dyDescent="0.2">
      <c r="A656" s="55" t="s">
        <v>1364</v>
      </c>
      <c r="B656" s="55" t="s">
        <v>1365</v>
      </c>
      <c r="C656" s="55" t="s">
        <v>99</v>
      </c>
      <c r="D656" s="10">
        <v>3397559</v>
      </c>
      <c r="E656" s="10">
        <v>962513</v>
      </c>
      <c r="F656" s="11">
        <v>0.2832954482909642</v>
      </c>
      <c r="G656" s="10">
        <v>3542769</v>
      </c>
      <c r="H656" s="10">
        <v>1115718</v>
      </c>
      <c r="I656" s="11">
        <f t="shared" si="10"/>
        <v>0.31492823833560696</v>
      </c>
      <c r="J656" s="64">
        <v>3785603</v>
      </c>
      <c r="K656" s="65">
        <v>862772</v>
      </c>
      <c r="L656" s="60">
        <v>0.22790873739269543</v>
      </c>
      <c r="M656" s="64">
        <v>3630115</v>
      </c>
      <c r="N656" s="65">
        <v>792314</v>
      </c>
      <c r="O656" s="60">
        <v>0.21826140494171672</v>
      </c>
      <c r="P656" s="64">
        <v>3594634</v>
      </c>
      <c r="Q656" s="65">
        <v>741589</v>
      </c>
      <c r="R656" s="60">
        <v>0.20630445269254116</v>
      </c>
      <c r="S656" s="58">
        <v>3578230</v>
      </c>
      <c r="T656" s="58">
        <v>952704</v>
      </c>
      <c r="U656" s="60">
        <v>0.26625007336029266</v>
      </c>
      <c r="V656" s="62">
        <v>3665559</v>
      </c>
      <c r="W656" s="62">
        <v>1037264</v>
      </c>
      <c r="X656" s="63">
        <v>0.2829756661944331</v>
      </c>
      <c r="Y656" s="90">
        <v>3631492</v>
      </c>
      <c r="Z656" s="90">
        <v>1064957</v>
      </c>
      <c r="AA656" s="105">
        <v>0.29325605013035966</v>
      </c>
      <c r="AB656" s="54">
        <v>3566786</v>
      </c>
      <c r="AC656" s="54">
        <v>1079523</v>
      </c>
      <c r="AD656" s="54">
        <v>0.30265987362291991</v>
      </c>
      <c r="AE656" s="54">
        <v>3572625</v>
      </c>
      <c r="AF656" s="54">
        <v>995921</v>
      </c>
      <c r="AG656" s="54">
        <v>0.278764493894545</v>
      </c>
    </row>
    <row r="657" spans="1:33" x14ac:dyDescent="0.2">
      <c r="A657" s="55" t="s">
        <v>1366</v>
      </c>
      <c r="B657" s="55" t="s">
        <v>1367</v>
      </c>
      <c r="C657" s="55" t="s">
        <v>226</v>
      </c>
      <c r="D657" s="10">
        <v>9867053</v>
      </c>
      <c r="E657" s="10">
        <v>3810029</v>
      </c>
      <c r="F657" s="11">
        <v>0.38613646850787159</v>
      </c>
      <c r="G657" s="10">
        <v>10636609</v>
      </c>
      <c r="H657" s="10">
        <v>3836522</v>
      </c>
      <c r="I657" s="11">
        <f t="shared" si="10"/>
        <v>0.3606903290324952</v>
      </c>
      <c r="J657" s="64">
        <v>12561891</v>
      </c>
      <c r="K657" s="65">
        <v>2197220</v>
      </c>
      <c r="L657" s="60">
        <v>0.17491156387203169</v>
      </c>
      <c r="M657" s="64">
        <v>10541191</v>
      </c>
      <c r="N657" s="65">
        <v>2283872</v>
      </c>
      <c r="O657" s="60">
        <v>0.21666166565049433</v>
      </c>
      <c r="P657" s="64">
        <v>10107016</v>
      </c>
      <c r="Q657" s="65">
        <v>3032892</v>
      </c>
      <c r="R657" s="60">
        <v>0.30007788648993927</v>
      </c>
      <c r="S657" s="58">
        <v>10882371</v>
      </c>
      <c r="T657" s="58">
        <v>3317462</v>
      </c>
      <c r="U657" s="60">
        <v>0.30484735357763487</v>
      </c>
      <c r="V657" s="62">
        <v>9716312</v>
      </c>
      <c r="W657" s="62">
        <v>4959814</v>
      </c>
      <c r="X657" s="63">
        <v>0.51046261173992769</v>
      </c>
      <c r="Y657" s="90">
        <v>9923461</v>
      </c>
      <c r="Z657" s="90">
        <v>7222958</v>
      </c>
      <c r="AA657" s="105">
        <v>0.72786681985246882</v>
      </c>
      <c r="AB657" s="54">
        <v>10794664</v>
      </c>
      <c r="AC657" s="54">
        <v>8338988</v>
      </c>
      <c r="AD657" s="54">
        <v>0.77251019577821045</v>
      </c>
      <c r="AE657" s="54">
        <v>12475050</v>
      </c>
      <c r="AF657" s="54">
        <v>7543640</v>
      </c>
      <c r="AG657" s="54">
        <v>0.60469817756241495</v>
      </c>
    </row>
    <row r="658" spans="1:33" x14ac:dyDescent="0.2">
      <c r="A658" s="55" t="s">
        <v>1368</v>
      </c>
      <c r="B658" s="55" t="s">
        <v>1369</v>
      </c>
      <c r="C658" s="55" t="s">
        <v>151</v>
      </c>
      <c r="D658" s="10">
        <v>22407902</v>
      </c>
      <c r="E658" s="10">
        <v>6008293</v>
      </c>
      <c r="F658" s="11">
        <v>0.26813277744609915</v>
      </c>
      <c r="G658" s="10">
        <v>21552911</v>
      </c>
      <c r="H658" s="10">
        <v>7309558</v>
      </c>
      <c r="I658" s="11">
        <f t="shared" si="10"/>
        <v>0.33914481435941529</v>
      </c>
      <c r="J658" s="64">
        <v>23008360</v>
      </c>
      <c r="K658" s="65">
        <v>7845322</v>
      </c>
      <c r="L658" s="60">
        <v>0.34097701878795361</v>
      </c>
      <c r="M658" s="64">
        <v>23414843</v>
      </c>
      <c r="N658" s="65">
        <v>7417101</v>
      </c>
      <c r="O658" s="60">
        <v>0.31676919635976203</v>
      </c>
      <c r="P658" s="64">
        <v>25499929</v>
      </c>
      <c r="Q658" s="65">
        <v>7806818</v>
      </c>
      <c r="R658" s="60">
        <v>0.30615057790945222</v>
      </c>
      <c r="S658" s="58">
        <v>26920633</v>
      </c>
      <c r="T658" s="59">
        <v>6445374</v>
      </c>
      <c r="U658" s="60">
        <v>0.23942133901531959</v>
      </c>
      <c r="V658" s="62">
        <v>29192062</v>
      </c>
      <c r="W658" s="62">
        <v>4116145</v>
      </c>
      <c r="X658" s="63">
        <v>0.14100220121483711</v>
      </c>
      <c r="Y658" s="90">
        <v>27526925</v>
      </c>
      <c r="Z658" s="90">
        <v>4412004</v>
      </c>
      <c r="AA658" s="105">
        <v>0.1602795808104247</v>
      </c>
      <c r="AB658" s="54">
        <v>29353085</v>
      </c>
      <c r="AC658" s="54">
        <v>3248890</v>
      </c>
      <c r="AD658" s="54">
        <v>0.11068308492957384</v>
      </c>
      <c r="AE658" s="54">
        <v>26523444</v>
      </c>
      <c r="AF658" s="54">
        <v>4394566</v>
      </c>
      <c r="AG658" s="54">
        <v>0.16568610019121199</v>
      </c>
    </row>
    <row r="659" spans="1:33" x14ac:dyDescent="0.2">
      <c r="A659" s="55" t="s">
        <v>1370</v>
      </c>
      <c r="B659" s="55" t="s">
        <v>1371</v>
      </c>
      <c r="C659" s="55" t="s">
        <v>65</v>
      </c>
      <c r="D659" s="10">
        <v>9846817</v>
      </c>
      <c r="E659" s="10">
        <v>2460412</v>
      </c>
      <c r="F659" s="11">
        <v>0.24986876469827762</v>
      </c>
      <c r="G659" s="10">
        <v>9876894</v>
      </c>
      <c r="H659" s="10">
        <v>3360241</v>
      </c>
      <c r="I659" s="11">
        <f t="shared" si="10"/>
        <v>0.34021231775900401</v>
      </c>
      <c r="J659" s="64">
        <v>10041419</v>
      </c>
      <c r="K659" s="65">
        <v>3308679</v>
      </c>
      <c r="L659" s="60">
        <v>0.32950313098178652</v>
      </c>
      <c r="M659" s="64">
        <v>9833871</v>
      </c>
      <c r="N659" s="65">
        <v>3628291</v>
      </c>
      <c r="O659" s="60">
        <v>0.36895857185842684</v>
      </c>
      <c r="P659" s="64">
        <v>10198439</v>
      </c>
      <c r="Q659" s="65">
        <v>4232824</v>
      </c>
      <c r="R659" s="60">
        <v>0.41504626345267154</v>
      </c>
      <c r="S659" s="58">
        <v>11055666</v>
      </c>
      <c r="T659" s="59">
        <v>4876370</v>
      </c>
      <c r="U659" s="60">
        <v>0.44107428715737251</v>
      </c>
      <c r="V659" s="62">
        <v>11931583</v>
      </c>
      <c r="W659" s="62">
        <v>6362069</v>
      </c>
      <c r="X659" s="63">
        <v>0.53321248320528802</v>
      </c>
      <c r="Y659" s="90">
        <v>13750673</v>
      </c>
      <c r="Z659" s="90">
        <v>5766299</v>
      </c>
      <c r="AA659" s="105">
        <v>0.41934667488638555</v>
      </c>
      <c r="AB659" s="54">
        <v>15609248</v>
      </c>
      <c r="AC659" s="54">
        <v>3970285</v>
      </c>
      <c r="AD659" s="54">
        <v>0.25435466205674995</v>
      </c>
      <c r="AE659" s="54">
        <v>15442986</v>
      </c>
      <c r="AF659" s="54">
        <v>3892243</v>
      </c>
      <c r="AG659" s="54">
        <v>0.25203953432322002</v>
      </c>
    </row>
    <row r="660" spans="1:33" x14ac:dyDescent="0.2">
      <c r="A660" s="55" t="s">
        <v>1372</v>
      </c>
      <c r="B660" s="55" t="s">
        <v>1373</v>
      </c>
      <c r="C660" s="55" t="s">
        <v>124</v>
      </c>
      <c r="D660" s="10">
        <v>9894743</v>
      </c>
      <c r="E660" s="10">
        <v>2993162</v>
      </c>
      <c r="F660" s="11">
        <v>0.30250022663549725</v>
      </c>
      <c r="G660" s="10">
        <v>9950096</v>
      </c>
      <c r="H660" s="10">
        <v>1763139</v>
      </c>
      <c r="I660" s="11">
        <f t="shared" si="10"/>
        <v>0.17719818984661054</v>
      </c>
      <c r="J660" s="64">
        <v>9163304</v>
      </c>
      <c r="K660" s="65">
        <v>1019319</v>
      </c>
      <c r="L660" s="60">
        <v>0.11123924296301858</v>
      </c>
      <c r="M660" s="64">
        <v>8745040</v>
      </c>
      <c r="N660" s="65">
        <v>1065568</v>
      </c>
      <c r="O660" s="60">
        <v>0.12184827056251316</v>
      </c>
      <c r="P660" s="64">
        <v>8592831</v>
      </c>
      <c r="Q660" s="65">
        <v>1746216</v>
      </c>
      <c r="R660" s="60">
        <v>0.20321777537577546</v>
      </c>
      <c r="S660" s="58">
        <v>8491913</v>
      </c>
      <c r="T660" s="59">
        <v>3567582</v>
      </c>
      <c r="U660" s="60">
        <v>0.42011523198600831</v>
      </c>
      <c r="V660" s="62">
        <v>9007905</v>
      </c>
      <c r="W660" s="62">
        <v>5518602</v>
      </c>
      <c r="X660" s="63">
        <v>0.61263989795629503</v>
      </c>
      <c r="Y660" s="90">
        <v>9765034</v>
      </c>
      <c r="Z660" s="90">
        <v>6963430</v>
      </c>
      <c r="AA660" s="105">
        <v>0.71309838757345856</v>
      </c>
      <c r="AB660" s="54">
        <v>10424190</v>
      </c>
      <c r="AC660" s="54">
        <v>7707535</v>
      </c>
      <c r="AD660" s="54">
        <v>0.73938934344059348</v>
      </c>
      <c r="AE660" s="54">
        <v>10755303</v>
      </c>
      <c r="AF660" s="54">
        <v>7999188</v>
      </c>
      <c r="AG660" s="54">
        <v>0.74374362116994797</v>
      </c>
    </row>
    <row r="661" spans="1:33" x14ac:dyDescent="0.2">
      <c r="A661" s="55" t="s">
        <v>1374</v>
      </c>
      <c r="B661" s="55" t="s">
        <v>1375</v>
      </c>
      <c r="C661" s="55" t="s">
        <v>168</v>
      </c>
      <c r="D661" s="10">
        <v>20234158</v>
      </c>
      <c r="E661" s="10">
        <v>271373</v>
      </c>
      <c r="F661" s="11">
        <v>1.3411628000532565E-2</v>
      </c>
      <c r="G661" s="73">
        <v>25382550</v>
      </c>
      <c r="H661" s="73">
        <v>630361</v>
      </c>
      <c r="I661" s="74">
        <f t="shared" si="10"/>
        <v>2.4834423649318135E-2</v>
      </c>
      <c r="J661" s="64">
        <v>20168819</v>
      </c>
      <c r="K661" s="65">
        <v>1876189</v>
      </c>
      <c r="L661" s="60">
        <v>9.3024237066136592E-2</v>
      </c>
      <c r="M661" s="64">
        <v>19427483</v>
      </c>
      <c r="N661" s="65">
        <v>5944836</v>
      </c>
      <c r="O661" s="60">
        <v>0.30600134870791035</v>
      </c>
      <c r="P661" s="64">
        <v>19859696</v>
      </c>
      <c r="Q661" s="65">
        <v>10916990</v>
      </c>
      <c r="R661" s="60">
        <v>0.54970579610080639</v>
      </c>
      <c r="S661" s="58">
        <v>21338716</v>
      </c>
      <c r="T661" s="59">
        <v>14333141</v>
      </c>
      <c r="U661" s="60">
        <v>0.6716965069500902</v>
      </c>
      <c r="V661" s="62">
        <v>23189864</v>
      </c>
      <c r="W661" s="62">
        <v>16813850</v>
      </c>
      <c r="X661" s="63">
        <v>0.7250516863747023</v>
      </c>
      <c r="Y661" s="90">
        <v>23318319</v>
      </c>
      <c r="Z661" s="90">
        <v>20416244</v>
      </c>
      <c r="AA661" s="105">
        <v>0.87554527408257854</v>
      </c>
      <c r="AB661" s="54">
        <v>24063297</v>
      </c>
      <c r="AC661" s="54">
        <v>24116040</v>
      </c>
      <c r="AD661" s="54">
        <v>1.0021918442846798</v>
      </c>
      <c r="AE661" s="54">
        <v>25084478</v>
      </c>
      <c r="AF661" s="54">
        <v>26434956</v>
      </c>
      <c r="AG661" s="54">
        <v>1.05383719764868</v>
      </c>
    </row>
  </sheetData>
  <autoFilter ref="A1:AD661" xr:uid="{00000000-0009-0000-0000-000005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Districts</vt:lpstr>
      <vt:lpstr>JVSD</vt:lpstr>
      <vt:lpstr>Typology</vt:lpstr>
      <vt:lpstr>County</vt:lpstr>
      <vt:lpstr>Trend</vt:lpstr>
      <vt:lpstr>Master</vt:lpstr>
      <vt:lpstr>County</vt:lpstr>
      <vt:lpstr>DFA</vt:lpstr>
      <vt:lpstr>Master</vt:lpstr>
      <vt:lpstr>Typology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Long, James</dc:creator>
  <cp:lastModifiedBy>Stirling, Sarah</cp:lastModifiedBy>
  <dcterms:created xsi:type="dcterms:W3CDTF">2015-11-09T15:21:00Z</dcterms:created>
  <dcterms:modified xsi:type="dcterms:W3CDTF">2021-01-22T13:04:35Z</dcterms:modified>
</cp:coreProperties>
</file>